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B158" i="3" l="1"/>
  <c r="BW153" i="3"/>
  <c r="BU153" i="3"/>
  <c r="BR153" i="3"/>
  <c r="BQ153" i="3"/>
  <c r="AD153" i="3" s="1"/>
  <c r="D153" i="3"/>
  <c r="BX153" i="3" s="1"/>
  <c r="BY152" i="3"/>
  <c r="BX152" i="3"/>
  <c r="BW152" i="3"/>
  <c r="BV152" i="3"/>
  <c r="BU152" i="3"/>
  <c r="BT152" i="3"/>
  <c r="BR152" i="3"/>
  <c r="AD152" i="3" s="1"/>
  <c r="BQ152" i="3"/>
  <c r="D152" i="3"/>
  <c r="BS152" i="3" s="1"/>
  <c r="BY151" i="3"/>
  <c r="BW151" i="3"/>
  <c r="BU151" i="3"/>
  <c r="BR151" i="3"/>
  <c r="BQ151" i="3"/>
  <c r="AD151" i="3" s="1"/>
  <c r="D151" i="3"/>
  <c r="BV151" i="3" s="1"/>
  <c r="BX150" i="3"/>
  <c r="BW150" i="3"/>
  <c r="BV150" i="3"/>
  <c r="BT150" i="3"/>
  <c r="BR150" i="3"/>
  <c r="D150" i="3"/>
  <c r="BY150" i="3" s="1"/>
  <c r="BW149" i="3"/>
  <c r="BR149" i="3"/>
  <c r="D149" i="3"/>
  <c r="BX149" i="3" s="1"/>
  <c r="BY148" i="3"/>
  <c r="BX148" i="3"/>
  <c r="BW148" i="3"/>
  <c r="BV148" i="3"/>
  <c r="BU148" i="3"/>
  <c r="BT148" i="3"/>
  <c r="BR148" i="3"/>
  <c r="AD148" i="3" s="1"/>
  <c r="BQ148" i="3"/>
  <c r="D148" i="3"/>
  <c r="BS148" i="3" s="1"/>
  <c r="BT142" i="3"/>
  <c r="D135" i="3"/>
  <c r="BT131" i="3"/>
  <c r="BQ131" i="3"/>
  <c r="X131" i="3"/>
  <c r="B131" i="3"/>
  <c r="BT130" i="3"/>
  <c r="BQ130" i="3"/>
  <c r="X130" i="3"/>
  <c r="B130" i="3"/>
  <c r="BT129" i="3"/>
  <c r="BQ129" i="3"/>
  <c r="X129" i="3"/>
  <c r="B129" i="3"/>
  <c r="BU125" i="3"/>
  <c r="BT125" i="3"/>
  <c r="BR125" i="3"/>
  <c r="BQ125" i="3"/>
  <c r="F125" i="3"/>
  <c r="BU124" i="3"/>
  <c r="BT124" i="3"/>
  <c r="BR124" i="3"/>
  <c r="BQ124" i="3"/>
  <c r="F124" i="3" s="1"/>
  <c r="BU123" i="3"/>
  <c r="BT123" i="3"/>
  <c r="BR123" i="3"/>
  <c r="F123" i="3" s="1"/>
  <c r="BQ123" i="3"/>
  <c r="BU122" i="3"/>
  <c r="BT122" i="3"/>
  <c r="BR122" i="3"/>
  <c r="BQ122" i="3"/>
  <c r="F122" i="3" s="1"/>
  <c r="BU121" i="3"/>
  <c r="BT121" i="3"/>
  <c r="BR121" i="3"/>
  <c r="BQ121" i="3"/>
  <c r="F121" i="3"/>
  <c r="BU120" i="3"/>
  <c r="BT120" i="3"/>
  <c r="BR120" i="3"/>
  <c r="BQ120" i="3"/>
  <c r="F120" i="3" s="1"/>
  <c r="BU117" i="3"/>
  <c r="BT117" i="3"/>
  <c r="BR117" i="3"/>
  <c r="H117" i="3" s="1"/>
  <c r="BQ117" i="3"/>
  <c r="BU116" i="3"/>
  <c r="BT116" i="3"/>
  <c r="BR116" i="3"/>
  <c r="BQ116" i="3"/>
  <c r="H116" i="3" s="1"/>
  <c r="BU115" i="3"/>
  <c r="BT115" i="3"/>
  <c r="BR115" i="3"/>
  <c r="BQ115" i="3"/>
  <c r="H115" i="3"/>
  <c r="BU114" i="3"/>
  <c r="BT114" i="3"/>
  <c r="BR114" i="3"/>
  <c r="BQ114" i="3"/>
  <c r="H114" i="3" s="1"/>
  <c r="BU113" i="3"/>
  <c r="BT113" i="3"/>
  <c r="BR113" i="3"/>
  <c r="H113" i="3" s="1"/>
  <c r="BQ113" i="3"/>
  <c r="BU112" i="3"/>
  <c r="BT112" i="3"/>
  <c r="BR112" i="3"/>
  <c r="BQ112" i="3"/>
  <c r="H112" i="3" s="1"/>
  <c r="BU111" i="3"/>
  <c r="BT111" i="3"/>
  <c r="BR111" i="3"/>
  <c r="BQ111" i="3"/>
  <c r="H111" i="3"/>
  <c r="BU110" i="3"/>
  <c r="BT110" i="3"/>
  <c r="BR110" i="3"/>
  <c r="BQ110" i="3"/>
  <c r="H110" i="3" s="1"/>
  <c r="BU109" i="3"/>
  <c r="BT109" i="3"/>
  <c r="BR109" i="3"/>
  <c r="H109" i="3" s="1"/>
  <c r="BQ109" i="3"/>
  <c r="BU108" i="3"/>
  <c r="BT108" i="3"/>
  <c r="BR108" i="3"/>
  <c r="BQ108" i="3"/>
  <c r="H108" i="3" s="1"/>
  <c r="B102" i="3"/>
  <c r="BP93" i="3" s="1"/>
  <c r="C102" i="3" s="1"/>
  <c r="BT93" i="3"/>
  <c r="BW86" i="3"/>
  <c r="BU86" i="3"/>
  <c r="BS86" i="3"/>
  <c r="BQ86" i="3"/>
  <c r="C86" i="3"/>
  <c r="BT86" i="3" s="1"/>
  <c r="BW85" i="3"/>
  <c r="BU85" i="3"/>
  <c r="BT85" i="3"/>
  <c r="BS85" i="3"/>
  <c r="BQ85" i="3"/>
  <c r="BP85" i="3"/>
  <c r="C85" i="3"/>
  <c r="BV85" i="3" s="1"/>
  <c r="C81" i="3"/>
  <c r="BP80" i="3" s="1"/>
  <c r="AE81" i="3" s="1"/>
  <c r="BQ80" i="3"/>
  <c r="C80" i="3"/>
  <c r="BP79" i="3" s="1"/>
  <c r="AE80" i="3" s="1"/>
  <c r="BQ79" i="3"/>
  <c r="BT68" i="3"/>
  <c r="BP68" i="3"/>
  <c r="D68" i="3"/>
  <c r="C68" i="3"/>
  <c r="BW65" i="3"/>
  <c r="BU65" i="3"/>
  <c r="BS65" i="3"/>
  <c r="BQ65" i="3"/>
  <c r="C65" i="3"/>
  <c r="BT65" i="3" s="1"/>
  <c r="BW64" i="3"/>
  <c r="BU64" i="3"/>
  <c r="BS64" i="3"/>
  <c r="BQ64" i="3"/>
  <c r="C64" i="3"/>
  <c r="BV64" i="3" s="1"/>
  <c r="BW63" i="3"/>
  <c r="BU63" i="3"/>
  <c r="BT63" i="3"/>
  <c r="BS63" i="3"/>
  <c r="BQ63" i="3"/>
  <c r="BP63" i="3"/>
  <c r="C63" i="3"/>
  <c r="BV63" i="3" s="1"/>
  <c r="BW62" i="3"/>
  <c r="BU62" i="3"/>
  <c r="BS62" i="3"/>
  <c r="BQ62" i="3"/>
  <c r="C62" i="3"/>
  <c r="BV62" i="3" s="1"/>
  <c r="BW61" i="3"/>
  <c r="BU61" i="3"/>
  <c r="BT61" i="3"/>
  <c r="BS61" i="3"/>
  <c r="BQ61" i="3"/>
  <c r="BP61" i="3"/>
  <c r="C61" i="3"/>
  <c r="BV61" i="3" s="1"/>
  <c r="BW57" i="3"/>
  <c r="BU57" i="3"/>
  <c r="BS57" i="3"/>
  <c r="BQ57" i="3"/>
  <c r="C57" i="3"/>
  <c r="BV57" i="3" s="1"/>
  <c r="BW56" i="3"/>
  <c r="BU56" i="3"/>
  <c r="BT56" i="3"/>
  <c r="BS56" i="3"/>
  <c r="BQ56" i="3"/>
  <c r="BP56" i="3"/>
  <c r="C56" i="3"/>
  <c r="BV56" i="3" s="1"/>
  <c r="BW55" i="3"/>
  <c r="BU55" i="3"/>
  <c r="BS55" i="3"/>
  <c r="BQ55" i="3"/>
  <c r="C55" i="3"/>
  <c r="BV55" i="3" s="1"/>
  <c r="BW54" i="3"/>
  <c r="BU54" i="3"/>
  <c r="BT54" i="3"/>
  <c r="BS54" i="3"/>
  <c r="BQ54" i="3"/>
  <c r="BP54" i="3"/>
  <c r="C54" i="3"/>
  <c r="BV54" i="3" s="1"/>
  <c r="BW53" i="3"/>
  <c r="BU53" i="3"/>
  <c r="BS53" i="3"/>
  <c r="BQ53" i="3"/>
  <c r="C53" i="3"/>
  <c r="BV53" i="3" s="1"/>
  <c r="X52" i="3"/>
  <c r="BT49" i="3"/>
  <c r="BP49" i="3"/>
  <c r="C49" i="3"/>
  <c r="BU49" i="3" s="1"/>
  <c r="C48" i="3"/>
  <c r="BW48" i="3" s="1"/>
  <c r="BT47" i="3"/>
  <c r="BP47" i="3"/>
  <c r="C47" i="3"/>
  <c r="BU47" i="3" s="1"/>
  <c r="C46" i="3"/>
  <c r="BW46" i="3" s="1"/>
  <c r="E42" i="3"/>
  <c r="D42" i="3"/>
  <c r="C42" i="3"/>
  <c r="B42" i="3"/>
  <c r="B41" i="3"/>
  <c r="B40" i="3"/>
  <c r="B39" i="3"/>
  <c r="B38" i="3"/>
  <c r="B37" i="3"/>
  <c r="B36" i="3"/>
  <c r="B35" i="3"/>
  <c r="B34" i="3"/>
  <c r="B33" i="3"/>
  <c r="B32" i="3"/>
  <c r="B31" i="3"/>
  <c r="B30" i="3"/>
  <c r="B29" i="3"/>
  <c r="BW26" i="3"/>
  <c r="BU26" i="3"/>
  <c r="BS26" i="3"/>
  <c r="BQ26" i="3"/>
  <c r="B26" i="3"/>
  <c r="BV26" i="3" s="1"/>
  <c r="BW25" i="3"/>
  <c r="BU25" i="3"/>
  <c r="BT25" i="3"/>
  <c r="BS25" i="3"/>
  <c r="BQ25" i="3"/>
  <c r="BP25" i="3"/>
  <c r="B25" i="3"/>
  <c r="BV25" i="3" s="1"/>
  <c r="S21" i="3"/>
  <c r="R21" i="3"/>
  <c r="Q21" i="3"/>
  <c r="P21" i="3"/>
  <c r="O21" i="3"/>
  <c r="N21" i="3"/>
  <c r="M21" i="3"/>
  <c r="L21" i="3"/>
  <c r="K21" i="3"/>
  <c r="J21" i="3"/>
  <c r="I21" i="3"/>
  <c r="H21" i="3"/>
  <c r="G21" i="3"/>
  <c r="F21" i="3"/>
  <c r="E21" i="3"/>
  <c r="D21" i="3"/>
  <c r="B21" i="3" s="1"/>
  <c r="C21" i="3"/>
  <c r="B20" i="3"/>
  <c r="B19" i="3"/>
  <c r="B18" i="3"/>
  <c r="BQ17" i="3"/>
  <c r="T17" i="3"/>
  <c r="B17" i="3"/>
  <c r="B16" i="3"/>
  <c r="B15" i="3"/>
  <c r="BV12" i="3"/>
  <c r="BU12" i="3"/>
  <c r="BT12" i="3"/>
  <c r="BQ12" i="3"/>
  <c r="BP12" i="3"/>
  <c r="B12" i="3"/>
  <c r="BR12" i="3" s="1"/>
  <c r="AB12" i="3" s="1"/>
  <c r="BV11" i="3"/>
  <c r="BU11" i="3"/>
  <c r="BQ11" i="3"/>
  <c r="BP11" i="3"/>
  <c r="B11" i="3"/>
  <c r="BT11" i="3" s="1"/>
  <c r="BV10" i="3"/>
  <c r="BQ10" i="3"/>
  <c r="B10" i="3"/>
  <c r="BW10" i="3" s="1"/>
  <c r="A5" i="3"/>
  <c r="A4" i="3"/>
  <c r="A3" i="3"/>
  <c r="A2" i="3"/>
  <c r="BQ21" i="3" l="1"/>
  <c r="T21" i="3" s="1"/>
  <c r="BU21" i="3"/>
  <c r="BQ19" i="3"/>
  <c r="Q85" i="3"/>
  <c r="BR46" i="3"/>
  <c r="BV46" i="3"/>
  <c r="BR48" i="3"/>
  <c r="BV48" i="3"/>
  <c r="BS149" i="3"/>
  <c r="BT10" i="3"/>
  <c r="BR11" i="3"/>
  <c r="AB11" i="3" s="1"/>
  <c r="BW11" i="3"/>
  <c r="BQ16" i="3"/>
  <c r="T16" i="3" s="1"/>
  <c r="BP46" i="3"/>
  <c r="BT46" i="3"/>
  <c r="BR47" i="3"/>
  <c r="BV47" i="3"/>
  <c r="BP48" i="3"/>
  <c r="BT48" i="3"/>
  <c r="BR49" i="3"/>
  <c r="BV49" i="3"/>
  <c r="BQ149" i="3"/>
  <c r="AD149" i="3" s="1"/>
  <c r="BU149" i="3"/>
  <c r="BY149" i="3"/>
  <c r="BS151" i="3"/>
  <c r="BY153" i="3"/>
  <c r="BP10" i="3"/>
  <c r="AB10" i="3" s="1"/>
  <c r="BU10" i="3"/>
  <c r="BR25" i="3"/>
  <c r="Z25" i="3" s="1"/>
  <c r="BP26" i="3"/>
  <c r="BT26" i="3"/>
  <c r="BQ46" i="3"/>
  <c r="BU46" i="3"/>
  <c r="BS47" i="3"/>
  <c r="BW47" i="3"/>
  <c r="BQ48" i="3"/>
  <c r="BU48" i="3"/>
  <c r="BS49" i="3"/>
  <c r="BW49" i="3"/>
  <c r="BP53" i="3"/>
  <c r="BT53" i="3"/>
  <c r="BR54" i="3"/>
  <c r="X54" i="3" s="1"/>
  <c r="BP55" i="3"/>
  <c r="X55" i="3" s="1"/>
  <c r="BT55" i="3"/>
  <c r="BR56" i="3"/>
  <c r="X56" i="3" s="1"/>
  <c r="BP57" i="3"/>
  <c r="BT57" i="3"/>
  <c r="BR61" i="3"/>
  <c r="X61" i="3" s="1"/>
  <c r="BP62" i="3"/>
  <c r="BT62" i="3"/>
  <c r="BR63" i="3"/>
  <c r="X63" i="3" s="1"/>
  <c r="BP64" i="3"/>
  <c r="BT64" i="3"/>
  <c r="BR65" i="3"/>
  <c r="BV65" i="3"/>
  <c r="BR86" i="3"/>
  <c r="BV86" i="3"/>
  <c r="BQ142" i="3"/>
  <c r="C142" i="3" s="1"/>
  <c r="BV149" i="3"/>
  <c r="BS150" i="3"/>
  <c r="BT151" i="3"/>
  <c r="BX151" i="3"/>
  <c r="BV153" i="3"/>
  <c r="BS153" i="3"/>
  <c r="BR10" i="3"/>
  <c r="BR26" i="3"/>
  <c r="BS46" i="3"/>
  <c r="BQ47" i="3"/>
  <c r="X47" i="3" s="1"/>
  <c r="BS48" i="3"/>
  <c r="BQ49" i="3"/>
  <c r="X49" i="3" s="1"/>
  <c r="BR53" i="3"/>
  <c r="BR55" i="3"/>
  <c r="BR57" i="3"/>
  <c r="BR62" i="3"/>
  <c r="BR64" i="3"/>
  <c r="BP65" i="3"/>
  <c r="X65" i="3" s="1"/>
  <c r="BR85" i="3"/>
  <c r="BP86" i="3"/>
  <c r="Q86" i="3" s="1"/>
  <c r="BT149" i="3"/>
  <c r="BQ150" i="3"/>
  <c r="AD150" i="3" s="1"/>
  <c r="BU150" i="3"/>
  <c r="BT153" i="3"/>
  <c r="B158" i="2"/>
  <c r="BY153" i="2"/>
  <c r="BW153" i="2"/>
  <c r="BU153" i="2"/>
  <c r="BR153" i="2"/>
  <c r="BQ153" i="2"/>
  <c r="AD153" i="2" s="1"/>
  <c r="D153" i="2"/>
  <c r="BX153" i="2" s="1"/>
  <c r="BY152" i="2"/>
  <c r="BX152" i="2"/>
  <c r="BW152" i="2"/>
  <c r="BV152" i="2"/>
  <c r="BU152" i="2"/>
  <c r="BT152" i="2"/>
  <c r="BR152" i="2"/>
  <c r="BQ152" i="2"/>
  <c r="AD152" i="2" s="1"/>
  <c r="D152" i="2"/>
  <c r="BS152" i="2" s="1"/>
  <c r="BW151" i="2"/>
  <c r="BR151" i="2"/>
  <c r="D151" i="2"/>
  <c r="BV151" i="2" s="1"/>
  <c r="BW150" i="2"/>
  <c r="BV150" i="2"/>
  <c r="BR150" i="2"/>
  <c r="D150" i="2"/>
  <c r="BY150" i="2" s="1"/>
  <c r="BY149" i="2"/>
  <c r="BX149" i="2"/>
  <c r="BW149" i="2"/>
  <c r="BV149" i="2"/>
  <c r="BU149" i="2"/>
  <c r="BT149" i="2"/>
  <c r="BR149" i="2"/>
  <c r="BQ149" i="2"/>
  <c r="AD149" i="2" s="1"/>
  <c r="D149" i="2"/>
  <c r="BS149" i="2" s="1"/>
  <c r="BY148" i="2"/>
  <c r="BX148" i="2"/>
  <c r="BW148" i="2"/>
  <c r="BU148" i="2"/>
  <c r="BT148" i="2"/>
  <c r="BR148" i="2"/>
  <c r="BQ148" i="2"/>
  <c r="AD148" i="2"/>
  <c r="D148" i="2"/>
  <c r="BS148" i="2" s="1"/>
  <c r="BT142" i="2"/>
  <c r="D135" i="2"/>
  <c r="BQ131" i="2"/>
  <c r="X131" i="2"/>
  <c r="B131" i="2"/>
  <c r="BT131" i="2" s="1"/>
  <c r="BQ130" i="2"/>
  <c r="X130" i="2"/>
  <c r="B130" i="2"/>
  <c r="BT130" i="2" s="1"/>
  <c r="BQ129" i="2"/>
  <c r="X129" i="2"/>
  <c r="B129" i="2"/>
  <c r="BT129" i="2" s="1"/>
  <c r="BU125" i="2"/>
  <c r="BT125" i="2"/>
  <c r="BR125" i="2"/>
  <c r="BQ125" i="2"/>
  <c r="F125" i="2" s="1"/>
  <c r="BU124" i="2"/>
  <c r="BT124" i="2"/>
  <c r="BR124" i="2"/>
  <c r="BQ124" i="2"/>
  <c r="F124" i="2"/>
  <c r="BU123" i="2"/>
  <c r="BT123" i="2"/>
  <c r="BR123" i="2"/>
  <c r="BQ123" i="2"/>
  <c r="F123" i="2"/>
  <c r="BU122" i="2"/>
  <c r="BT122" i="2"/>
  <c r="BR122" i="2"/>
  <c r="BQ122" i="2"/>
  <c r="F122" i="2" s="1"/>
  <c r="BU121" i="2"/>
  <c r="BT121" i="2"/>
  <c r="BR121" i="2"/>
  <c r="BQ121" i="2"/>
  <c r="F121" i="2" s="1"/>
  <c r="BU120" i="2"/>
  <c r="BT120" i="2"/>
  <c r="BR120" i="2"/>
  <c r="BQ120" i="2"/>
  <c r="F120" i="2"/>
  <c r="BU117" i="2"/>
  <c r="BT117" i="2"/>
  <c r="BR117" i="2"/>
  <c r="BQ117" i="2"/>
  <c r="H117" i="2"/>
  <c r="BU116" i="2"/>
  <c r="BT116" i="2"/>
  <c r="BR116" i="2"/>
  <c r="BQ116" i="2"/>
  <c r="H116" i="2" s="1"/>
  <c r="BU115" i="2"/>
  <c r="BT115" i="2"/>
  <c r="BR115" i="2"/>
  <c r="BQ115" i="2"/>
  <c r="H115" i="2" s="1"/>
  <c r="BU114" i="2"/>
  <c r="BT114" i="2"/>
  <c r="BR114" i="2"/>
  <c r="BQ114" i="2"/>
  <c r="H114" i="2"/>
  <c r="BU113" i="2"/>
  <c r="BT113" i="2"/>
  <c r="BR113" i="2"/>
  <c r="BQ113" i="2"/>
  <c r="H113" i="2"/>
  <c r="BU112" i="2"/>
  <c r="BT112" i="2"/>
  <c r="BR112" i="2"/>
  <c r="BQ112" i="2"/>
  <c r="H112" i="2" s="1"/>
  <c r="BU111" i="2"/>
  <c r="BT111" i="2"/>
  <c r="BR111" i="2"/>
  <c r="BQ111" i="2"/>
  <c r="H111" i="2" s="1"/>
  <c r="BU110" i="2"/>
  <c r="BT110" i="2"/>
  <c r="BR110" i="2"/>
  <c r="BQ110" i="2"/>
  <c r="H110" i="2"/>
  <c r="BU109" i="2"/>
  <c r="BT109" i="2"/>
  <c r="BR109" i="2"/>
  <c r="BQ109" i="2"/>
  <c r="H109" i="2"/>
  <c r="BU108" i="2"/>
  <c r="BT108" i="2"/>
  <c r="BR108" i="2"/>
  <c r="BQ108" i="2"/>
  <c r="H108" i="2" s="1"/>
  <c r="B102" i="2"/>
  <c r="BP93" i="2" s="1"/>
  <c r="C102" i="2" s="1"/>
  <c r="BT93" i="2"/>
  <c r="BU86" i="2"/>
  <c r="BQ86" i="2"/>
  <c r="C86" i="2"/>
  <c r="BT86" i="2" s="1"/>
  <c r="BW85" i="2"/>
  <c r="BT85" i="2"/>
  <c r="BS85" i="2"/>
  <c r="BP85" i="2"/>
  <c r="C85" i="2"/>
  <c r="BV85" i="2" s="1"/>
  <c r="C81" i="2"/>
  <c r="BP80" i="2" s="1"/>
  <c r="AE81" i="2" s="1"/>
  <c r="BQ80" i="2"/>
  <c r="C80" i="2"/>
  <c r="BP79" i="2" s="1"/>
  <c r="AE80" i="2" s="1"/>
  <c r="BQ79" i="2"/>
  <c r="BP68" i="2"/>
  <c r="D68" i="2"/>
  <c r="C68" i="2"/>
  <c r="BT68" i="2" s="1"/>
  <c r="BU65" i="2"/>
  <c r="BQ65" i="2"/>
  <c r="C65" i="2"/>
  <c r="BT65" i="2" s="1"/>
  <c r="BW64" i="2"/>
  <c r="BT64" i="2"/>
  <c r="BS64" i="2"/>
  <c r="BP64" i="2"/>
  <c r="C64" i="2"/>
  <c r="BV64" i="2" s="1"/>
  <c r="BU63" i="2"/>
  <c r="BQ63" i="2"/>
  <c r="C63" i="2"/>
  <c r="BT63" i="2" s="1"/>
  <c r="BW62" i="2"/>
  <c r="BT62" i="2"/>
  <c r="BS62" i="2"/>
  <c r="BP62" i="2"/>
  <c r="C62" i="2"/>
  <c r="BV62" i="2" s="1"/>
  <c r="BU61" i="2"/>
  <c r="BQ61" i="2"/>
  <c r="C61" i="2"/>
  <c r="BT61" i="2" s="1"/>
  <c r="BW57" i="2"/>
  <c r="BT57" i="2"/>
  <c r="BS57" i="2"/>
  <c r="BP57" i="2"/>
  <c r="C57" i="2"/>
  <c r="BV57" i="2" s="1"/>
  <c r="BU56" i="2"/>
  <c r="BQ56" i="2"/>
  <c r="C56" i="2"/>
  <c r="BT56" i="2" s="1"/>
  <c r="BW55" i="2"/>
  <c r="BT55" i="2"/>
  <c r="BS55" i="2"/>
  <c r="BP55" i="2"/>
  <c r="C55" i="2"/>
  <c r="BV55" i="2" s="1"/>
  <c r="BU54" i="2"/>
  <c r="BQ54" i="2"/>
  <c r="C54" i="2"/>
  <c r="BT54" i="2" s="1"/>
  <c r="BW53" i="2"/>
  <c r="BT53" i="2"/>
  <c r="BS53" i="2"/>
  <c r="BP53" i="2"/>
  <c r="C53" i="2"/>
  <c r="BV53" i="2" s="1"/>
  <c r="X52" i="2"/>
  <c r="C49" i="2"/>
  <c r="BU49" i="2" s="1"/>
  <c r="BW48" i="2"/>
  <c r="BU48" i="2"/>
  <c r="BT48" i="2"/>
  <c r="BS48" i="2"/>
  <c r="BQ48" i="2"/>
  <c r="BP48" i="2"/>
  <c r="C48" i="2"/>
  <c r="BV48" i="2" s="1"/>
  <c r="C47" i="2"/>
  <c r="BU47" i="2" s="1"/>
  <c r="BW46" i="2"/>
  <c r="BU46" i="2"/>
  <c r="BT46" i="2"/>
  <c r="BS46" i="2"/>
  <c r="BQ46" i="2"/>
  <c r="BP46" i="2"/>
  <c r="C46" i="2"/>
  <c r="BV46" i="2" s="1"/>
  <c r="E42" i="2"/>
  <c r="D42" i="2"/>
  <c r="C42" i="2"/>
  <c r="B42" i="2" s="1"/>
  <c r="B41" i="2"/>
  <c r="B40" i="2"/>
  <c r="B39" i="2"/>
  <c r="B38" i="2"/>
  <c r="B37" i="2"/>
  <c r="B36" i="2"/>
  <c r="B35" i="2"/>
  <c r="B34" i="2"/>
  <c r="B33" i="2"/>
  <c r="B32" i="2"/>
  <c r="B31" i="2"/>
  <c r="B30" i="2"/>
  <c r="B29" i="2"/>
  <c r="BW26" i="2"/>
  <c r="BT26" i="2"/>
  <c r="BS26" i="2"/>
  <c r="BP26" i="2"/>
  <c r="B26" i="2"/>
  <c r="BV26" i="2" s="1"/>
  <c r="BU25" i="2"/>
  <c r="BQ25" i="2"/>
  <c r="B25" i="2"/>
  <c r="BT25" i="2" s="1"/>
  <c r="S21" i="2"/>
  <c r="R21" i="2"/>
  <c r="Q21" i="2"/>
  <c r="P21" i="2"/>
  <c r="O21" i="2"/>
  <c r="N21" i="2"/>
  <c r="M21" i="2"/>
  <c r="L21" i="2"/>
  <c r="K21" i="2"/>
  <c r="J21" i="2"/>
  <c r="I21" i="2"/>
  <c r="H21" i="2"/>
  <c r="G21" i="2"/>
  <c r="F21" i="2"/>
  <c r="E21" i="2"/>
  <c r="D21" i="2"/>
  <c r="C21" i="2"/>
  <c r="B21" i="2"/>
  <c r="BQ21" i="2" s="1"/>
  <c r="T21" i="2" s="1"/>
  <c r="B20" i="2"/>
  <c r="BQ19" i="2"/>
  <c r="B19" i="2"/>
  <c r="B18" i="2"/>
  <c r="B17" i="2"/>
  <c r="BQ16" i="2"/>
  <c r="T16" i="2" s="1"/>
  <c r="B16" i="2"/>
  <c r="B15" i="2"/>
  <c r="BV12" i="2"/>
  <c r="BQ12" i="2"/>
  <c r="B12" i="2"/>
  <c r="BU12" i="2" s="1"/>
  <c r="B11" i="2"/>
  <c r="BV11" i="2" s="1"/>
  <c r="BV10" i="2"/>
  <c r="BU10" i="2"/>
  <c r="BT10" i="2"/>
  <c r="BQ10" i="2"/>
  <c r="BP10" i="2"/>
  <c r="B10" i="2"/>
  <c r="BW10" i="2" s="1"/>
  <c r="A5" i="2"/>
  <c r="A4" i="2"/>
  <c r="A3" i="2"/>
  <c r="A2" i="2"/>
  <c r="X62" i="3" l="1"/>
  <c r="X64" i="3"/>
  <c r="X53" i="3"/>
  <c r="X57" i="3"/>
  <c r="Z26" i="3"/>
  <c r="A185" i="3" s="1"/>
  <c r="X48" i="3"/>
  <c r="X46" i="3"/>
  <c r="BT185" i="3"/>
  <c r="X46" i="2"/>
  <c r="BR11" i="2"/>
  <c r="BW11" i="2"/>
  <c r="BU21" i="2"/>
  <c r="BR47" i="2"/>
  <c r="BV47" i="2"/>
  <c r="BR49" i="2"/>
  <c r="BV49" i="2"/>
  <c r="BS151" i="2"/>
  <c r="BT11" i="2"/>
  <c r="BT185" i="2" s="1"/>
  <c r="BR12" i="2"/>
  <c r="BR25" i="2"/>
  <c r="BV25" i="2"/>
  <c r="BS47" i="2"/>
  <c r="BW47" i="2"/>
  <c r="BS49" i="2"/>
  <c r="BW49" i="2"/>
  <c r="BR54" i="2"/>
  <c r="BV54" i="2"/>
  <c r="BR56" i="2"/>
  <c r="BV56" i="2"/>
  <c r="BR61" i="2"/>
  <c r="BV61" i="2"/>
  <c r="BR63" i="2"/>
  <c r="BV63" i="2"/>
  <c r="BR65" i="2"/>
  <c r="BV65" i="2"/>
  <c r="BR86" i="2"/>
  <c r="BV86" i="2"/>
  <c r="BQ142" i="2"/>
  <c r="C142" i="2" s="1"/>
  <c r="BS150" i="2"/>
  <c r="BT151" i="2"/>
  <c r="BX151" i="2"/>
  <c r="BV153" i="2"/>
  <c r="BS25" i="2"/>
  <c r="BW25" i="2"/>
  <c r="BQ26" i="2"/>
  <c r="BU26" i="2"/>
  <c r="BR46" i="2"/>
  <c r="BP47" i="2"/>
  <c r="BT47" i="2"/>
  <c r="BR48" i="2"/>
  <c r="X48" i="2" s="1"/>
  <c r="BP49" i="2"/>
  <c r="BT49" i="2"/>
  <c r="BQ53" i="2"/>
  <c r="X53" i="2" s="1"/>
  <c r="BU53" i="2"/>
  <c r="BS54" i="2"/>
  <c r="BW54" i="2"/>
  <c r="BQ55" i="2"/>
  <c r="BU55" i="2"/>
  <c r="BS56" i="2"/>
  <c r="BW56" i="2"/>
  <c r="BQ57" i="2"/>
  <c r="X57" i="2" s="1"/>
  <c r="BU57" i="2"/>
  <c r="BS61" i="2"/>
  <c r="BW61" i="2"/>
  <c r="BQ62" i="2"/>
  <c r="BU62" i="2"/>
  <c r="BS63" i="2"/>
  <c r="BW63" i="2"/>
  <c r="BQ64" i="2"/>
  <c r="X64" i="2" s="1"/>
  <c r="BU64" i="2"/>
  <c r="BS65" i="2"/>
  <c r="BW65" i="2"/>
  <c r="BQ85" i="2"/>
  <c r="BU85" i="2"/>
  <c r="BS86" i="2"/>
  <c r="BW86" i="2"/>
  <c r="BV148" i="2"/>
  <c r="BT150" i="2"/>
  <c r="BX150" i="2"/>
  <c r="BQ151" i="2"/>
  <c r="AD151" i="2" s="1"/>
  <c r="BU151" i="2"/>
  <c r="BY151" i="2"/>
  <c r="BS153" i="2"/>
  <c r="BP11" i="2"/>
  <c r="BU11" i="2"/>
  <c r="BT12" i="2"/>
  <c r="BR10" i="2"/>
  <c r="AB10" i="2" s="1"/>
  <c r="BQ11" i="2"/>
  <c r="BP12" i="2"/>
  <c r="AB12" i="2" s="1"/>
  <c r="BQ17" i="2"/>
  <c r="T17" i="2" s="1"/>
  <c r="BP25" i="2"/>
  <c r="Z25" i="2" s="1"/>
  <c r="BR26" i="2"/>
  <c r="BQ47" i="2"/>
  <c r="BQ49" i="2"/>
  <c r="BR53" i="2"/>
  <c r="BP54" i="2"/>
  <c r="BR55" i="2"/>
  <c r="BP56" i="2"/>
  <c r="BR57" i="2"/>
  <c r="BP61" i="2"/>
  <c r="BR62" i="2"/>
  <c r="BP63" i="2"/>
  <c r="BR64" i="2"/>
  <c r="BP65" i="2"/>
  <c r="BR85" i="2"/>
  <c r="BP86" i="2"/>
  <c r="BQ150" i="2"/>
  <c r="AD150" i="2" s="1"/>
  <c r="BU150" i="2"/>
  <c r="BT153" i="2"/>
  <c r="B158" i="4"/>
  <c r="BY153" i="4"/>
  <c r="BW153" i="4"/>
  <c r="BV153" i="4"/>
  <c r="BU153" i="4"/>
  <c r="BR153" i="4"/>
  <c r="BQ153" i="4"/>
  <c r="AD153" i="4" s="1"/>
  <c r="D153" i="4"/>
  <c r="BX153" i="4" s="1"/>
  <c r="BY152" i="4"/>
  <c r="BX152" i="4"/>
  <c r="BW152" i="4"/>
  <c r="BV152" i="4"/>
  <c r="BU152" i="4"/>
  <c r="BT152" i="4"/>
  <c r="BR152" i="4"/>
  <c r="BQ152" i="4"/>
  <c r="AD152" i="4" s="1"/>
  <c r="D152" i="4"/>
  <c r="BS152" i="4" s="1"/>
  <c r="BX151" i="4"/>
  <c r="BW151" i="4"/>
  <c r="BS151" i="4"/>
  <c r="BR151" i="4"/>
  <c r="D151" i="4"/>
  <c r="BW150" i="4"/>
  <c r="BV150" i="4"/>
  <c r="BS150" i="4"/>
  <c r="BR150" i="4"/>
  <c r="D150" i="4"/>
  <c r="BY149" i="4"/>
  <c r="BW149" i="4"/>
  <c r="BV149" i="4"/>
  <c r="BU149" i="4"/>
  <c r="BR149" i="4"/>
  <c r="BQ149" i="4"/>
  <c r="AD149" i="4" s="1"/>
  <c r="D149" i="4"/>
  <c r="BX149" i="4" s="1"/>
  <c r="BY148" i="4"/>
  <c r="BX148" i="4"/>
  <c r="BW148" i="4"/>
  <c r="BV148" i="4"/>
  <c r="BU148" i="4"/>
  <c r="BT148" i="4"/>
  <c r="BR148" i="4"/>
  <c r="BQ148" i="4"/>
  <c r="AD148" i="4"/>
  <c r="D148" i="4"/>
  <c r="BS148" i="4" s="1"/>
  <c r="BT142" i="4"/>
  <c r="D135" i="4"/>
  <c r="BT131" i="4"/>
  <c r="BQ131" i="4"/>
  <c r="X131" i="4"/>
  <c r="B131" i="4"/>
  <c r="BT130" i="4"/>
  <c r="BQ130" i="4"/>
  <c r="X130" i="4"/>
  <c r="B130" i="4"/>
  <c r="BT129" i="4"/>
  <c r="BQ129" i="4"/>
  <c r="X129" i="4"/>
  <c r="B129" i="4"/>
  <c r="BU125" i="4"/>
  <c r="BT125" i="4"/>
  <c r="BR125" i="4"/>
  <c r="F125" i="4" s="1"/>
  <c r="BQ125" i="4"/>
  <c r="BU124" i="4"/>
  <c r="BT124" i="4"/>
  <c r="BR124" i="4"/>
  <c r="BQ124" i="4"/>
  <c r="F124" i="4"/>
  <c r="BU123" i="4"/>
  <c r="BT123" i="4"/>
  <c r="BR123" i="4"/>
  <c r="BQ123" i="4"/>
  <c r="F123" i="4" s="1"/>
  <c r="BU122" i="4"/>
  <c r="BT122" i="4"/>
  <c r="BR122" i="4"/>
  <c r="BQ122" i="4"/>
  <c r="BU121" i="4"/>
  <c r="BT121" i="4"/>
  <c r="BR121" i="4"/>
  <c r="F121" i="4" s="1"/>
  <c r="BQ121" i="4"/>
  <c r="BU120" i="4"/>
  <c r="BT120" i="4"/>
  <c r="BR120" i="4"/>
  <c r="BQ120" i="4"/>
  <c r="F120" i="4"/>
  <c r="BU117" i="4"/>
  <c r="BT117" i="4"/>
  <c r="BR117" i="4"/>
  <c r="BQ117" i="4"/>
  <c r="H117" i="4"/>
  <c r="BU116" i="4"/>
  <c r="BT116" i="4"/>
  <c r="BR116" i="4"/>
  <c r="BQ116" i="4"/>
  <c r="H116" i="4" s="1"/>
  <c r="BU115" i="4"/>
  <c r="BT115" i="4"/>
  <c r="BR115" i="4"/>
  <c r="H115" i="4" s="1"/>
  <c r="BQ115" i="4"/>
  <c r="BU114" i="4"/>
  <c r="BT114" i="4"/>
  <c r="BR114" i="4"/>
  <c r="BQ114" i="4"/>
  <c r="H114" i="4"/>
  <c r="BU113" i="4"/>
  <c r="BT113" i="4"/>
  <c r="BR113" i="4"/>
  <c r="BQ113" i="4"/>
  <c r="H113" i="4" s="1"/>
  <c r="BU112" i="4"/>
  <c r="BT112" i="4"/>
  <c r="BR112" i="4"/>
  <c r="BQ112" i="4"/>
  <c r="BU111" i="4"/>
  <c r="BT111" i="4"/>
  <c r="BR111" i="4"/>
  <c r="H111" i="4" s="1"/>
  <c r="BQ111" i="4"/>
  <c r="BU110" i="4"/>
  <c r="BT110" i="4"/>
  <c r="BR110" i="4"/>
  <c r="BQ110" i="4"/>
  <c r="H110" i="4"/>
  <c r="BU109" i="4"/>
  <c r="BT109" i="4"/>
  <c r="BR109" i="4"/>
  <c r="BQ109" i="4"/>
  <c r="H109" i="4"/>
  <c r="BU108" i="4"/>
  <c r="BT108" i="4"/>
  <c r="BR108" i="4"/>
  <c r="BQ108" i="4"/>
  <c r="H108" i="4" s="1"/>
  <c r="B102" i="4"/>
  <c r="BP93" i="4" s="1"/>
  <c r="C102" i="4" s="1"/>
  <c r="BU86" i="4"/>
  <c r="BR86" i="4"/>
  <c r="C86" i="4"/>
  <c r="BW85" i="4"/>
  <c r="BU85" i="4"/>
  <c r="BT85" i="4"/>
  <c r="BS85" i="4"/>
  <c r="BQ85" i="4"/>
  <c r="BP85" i="4"/>
  <c r="C85" i="4"/>
  <c r="BV85" i="4" s="1"/>
  <c r="C81" i="4"/>
  <c r="BP80" i="4" s="1"/>
  <c r="BQ80" i="4"/>
  <c r="C80" i="4"/>
  <c r="BP79" i="4" s="1"/>
  <c r="AE80" i="4" s="1"/>
  <c r="BQ79" i="4"/>
  <c r="BT68" i="4"/>
  <c r="BP68" i="4"/>
  <c r="D68" i="4"/>
  <c r="C68" i="4"/>
  <c r="BW65" i="4"/>
  <c r="BR65" i="4"/>
  <c r="C65" i="4"/>
  <c r="BW64" i="4"/>
  <c r="BU64" i="4"/>
  <c r="BT64" i="4"/>
  <c r="BS64" i="4"/>
  <c r="BQ64" i="4"/>
  <c r="BP64" i="4"/>
  <c r="C64" i="4"/>
  <c r="BV64" i="4" s="1"/>
  <c r="BW63" i="4"/>
  <c r="BR63" i="4"/>
  <c r="C63" i="4"/>
  <c r="BW62" i="4"/>
  <c r="BU62" i="4"/>
  <c r="BT62" i="4"/>
  <c r="BS62" i="4"/>
  <c r="BQ62" i="4"/>
  <c r="BP62" i="4"/>
  <c r="C62" i="4"/>
  <c r="BV62" i="4" s="1"/>
  <c r="BW61" i="4"/>
  <c r="BR61" i="4"/>
  <c r="C61" i="4"/>
  <c r="BW57" i="4"/>
  <c r="BU57" i="4"/>
  <c r="BT57" i="4"/>
  <c r="BS57" i="4"/>
  <c r="BQ57" i="4"/>
  <c r="BP57" i="4"/>
  <c r="C57" i="4"/>
  <c r="BV57" i="4" s="1"/>
  <c r="BW56" i="4"/>
  <c r="BR56" i="4"/>
  <c r="C56" i="4"/>
  <c r="BW55" i="4"/>
  <c r="BU55" i="4"/>
  <c r="BT55" i="4"/>
  <c r="BS55" i="4"/>
  <c r="BQ55" i="4"/>
  <c r="BP55" i="4"/>
  <c r="C55" i="4"/>
  <c r="BV55" i="4" s="1"/>
  <c r="BW54" i="4"/>
  <c r="BR54" i="4"/>
  <c r="C54" i="4"/>
  <c r="BW53" i="4"/>
  <c r="BU53" i="4"/>
  <c r="BT53" i="4"/>
  <c r="BS53" i="4"/>
  <c r="BQ53" i="4"/>
  <c r="BP53" i="4"/>
  <c r="C53" i="4"/>
  <c r="BV53" i="4" s="1"/>
  <c r="X52" i="4"/>
  <c r="C49" i="4"/>
  <c r="BT48" i="4"/>
  <c r="BR48" i="4"/>
  <c r="C48" i="4"/>
  <c r="BW47" i="4"/>
  <c r="BR47" i="4"/>
  <c r="C47" i="4"/>
  <c r="BV46" i="4"/>
  <c r="BR46" i="4"/>
  <c r="BQ46" i="4"/>
  <c r="C46" i="4"/>
  <c r="E42" i="4"/>
  <c r="D42" i="4"/>
  <c r="B42" i="4" s="1"/>
  <c r="C42" i="4"/>
  <c r="B41" i="4"/>
  <c r="B40" i="4"/>
  <c r="B39" i="4"/>
  <c r="B38" i="4"/>
  <c r="B37" i="4"/>
  <c r="B36" i="4"/>
  <c r="B35" i="4"/>
  <c r="B34" i="4"/>
  <c r="B33" i="4"/>
  <c r="B32" i="4"/>
  <c r="B31" i="4"/>
  <c r="B30" i="4"/>
  <c r="B29" i="4"/>
  <c r="BW26" i="4"/>
  <c r="BU26" i="4"/>
  <c r="BT26" i="4"/>
  <c r="BS26" i="4"/>
  <c r="BQ26" i="4"/>
  <c r="BP26" i="4"/>
  <c r="B26" i="4"/>
  <c r="BV26" i="4" s="1"/>
  <c r="BW25" i="4"/>
  <c r="BR25" i="4"/>
  <c r="B25" i="4"/>
  <c r="BU25" i="4" s="1"/>
  <c r="S21" i="4"/>
  <c r="R21" i="4"/>
  <c r="B21" i="4" s="1"/>
  <c r="Q21" i="4"/>
  <c r="P21" i="4"/>
  <c r="O21" i="4"/>
  <c r="N21" i="4"/>
  <c r="M21" i="4"/>
  <c r="L21" i="4"/>
  <c r="K21" i="4"/>
  <c r="J21" i="4"/>
  <c r="I21" i="4"/>
  <c r="H21" i="4"/>
  <c r="G21" i="4"/>
  <c r="F21" i="4"/>
  <c r="E21" i="4"/>
  <c r="D21" i="4"/>
  <c r="C21" i="4"/>
  <c r="B20" i="4"/>
  <c r="B19" i="4"/>
  <c r="B18" i="4"/>
  <c r="B17" i="4"/>
  <c r="B16" i="4"/>
  <c r="B15" i="4"/>
  <c r="BR12" i="4"/>
  <c r="BQ12" i="4"/>
  <c r="B12" i="4"/>
  <c r="BW11" i="4"/>
  <c r="BU11" i="4"/>
  <c r="BR11" i="4"/>
  <c r="BP11" i="4"/>
  <c r="B11" i="4"/>
  <c r="BV10" i="4"/>
  <c r="BU10" i="4"/>
  <c r="BT10" i="4"/>
  <c r="BQ10" i="4"/>
  <c r="BP10" i="4"/>
  <c r="B10" i="4"/>
  <c r="BW10" i="4" s="1"/>
  <c r="A5" i="4"/>
  <c r="A4" i="4"/>
  <c r="A3" i="4"/>
  <c r="A2" i="4"/>
  <c r="X65" i="2" l="1"/>
  <c r="X61" i="2"/>
  <c r="X54" i="2"/>
  <c r="AB11" i="2"/>
  <c r="A185" i="2" s="1"/>
  <c r="Q85" i="2"/>
  <c r="X62" i="2"/>
  <c r="X55" i="2"/>
  <c r="Z26" i="2"/>
  <c r="X47" i="2"/>
  <c r="Q86" i="2"/>
  <c r="X63" i="2"/>
  <c r="X56" i="2"/>
  <c r="X49" i="2"/>
  <c r="BQ21" i="4"/>
  <c r="T21" i="4" s="1"/>
  <c r="BQ19" i="4"/>
  <c r="BQ16" i="4"/>
  <c r="T16" i="4" s="1"/>
  <c r="BU21" i="4"/>
  <c r="X55" i="4"/>
  <c r="X53" i="4"/>
  <c r="X64" i="4"/>
  <c r="BU49" i="4"/>
  <c r="BQ49" i="4"/>
  <c r="BS25" i="4"/>
  <c r="BT65" i="4"/>
  <c r="BP65" i="4"/>
  <c r="X65" i="4" s="1"/>
  <c r="BS49" i="4"/>
  <c r="BT25" i="4"/>
  <c r="BP25" i="4"/>
  <c r="BQ17" i="4"/>
  <c r="T17" i="4" s="1"/>
  <c r="BU47" i="4"/>
  <c r="BQ47" i="4"/>
  <c r="BS47" i="4"/>
  <c r="BW48" i="4"/>
  <c r="BS48" i="4"/>
  <c r="BT49" i="4"/>
  <c r="BT54" i="4"/>
  <c r="BP54" i="4"/>
  <c r="X54" i="4" s="1"/>
  <c r="BS54" i="4"/>
  <c r="BT56" i="4"/>
  <c r="BP56" i="4"/>
  <c r="BS56" i="4"/>
  <c r="BT61" i="4"/>
  <c r="BP61" i="4"/>
  <c r="BS61" i="4"/>
  <c r="BT63" i="4"/>
  <c r="BP63" i="4"/>
  <c r="BS63" i="4"/>
  <c r="BS65" i="4"/>
  <c r="AE81" i="4"/>
  <c r="BU12" i="4"/>
  <c r="BP12" i="4"/>
  <c r="AB12" i="4" s="1"/>
  <c r="BT12" i="4"/>
  <c r="BW46" i="4"/>
  <c r="BS46" i="4"/>
  <c r="BT46" i="4"/>
  <c r="BT47" i="4"/>
  <c r="BP48" i="4"/>
  <c r="X48" i="4" s="1"/>
  <c r="BU48" i="4"/>
  <c r="BP49" i="4"/>
  <c r="BV49" i="4"/>
  <c r="BU54" i="4"/>
  <c r="BU56" i="4"/>
  <c r="BU61" i="4"/>
  <c r="BU63" i="4"/>
  <c r="BU65" i="4"/>
  <c r="BT86" i="4"/>
  <c r="BP86" i="4"/>
  <c r="BW86" i="4"/>
  <c r="BS86" i="4"/>
  <c r="BV86" i="4"/>
  <c r="BY150" i="4"/>
  <c r="BU150" i="4"/>
  <c r="BQ150" i="4"/>
  <c r="AD150" i="4" s="1"/>
  <c r="BX150" i="4"/>
  <c r="BT150" i="4"/>
  <c r="BV11" i="4"/>
  <c r="BT185" i="4" s="1"/>
  <c r="BQ11" i="4"/>
  <c r="AB11" i="4" s="1"/>
  <c r="BT11" i="4"/>
  <c r="BV12" i="4"/>
  <c r="BQ25" i="4"/>
  <c r="BV25" i="4"/>
  <c r="BP46" i="4"/>
  <c r="X46" i="4" s="1"/>
  <c r="BU46" i="4"/>
  <c r="BP47" i="4"/>
  <c r="X47" i="4" s="1"/>
  <c r="BV47" i="4"/>
  <c r="BQ48" i="4"/>
  <c r="BV48" i="4"/>
  <c r="BR49" i="4"/>
  <c r="BW49" i="4"/>
  <c r="BQ54" i="4"/>
  <c r="BV54" i="4"/>
  <c r="BQ56" i="4"/>
  <c r="BV56" i="4"/>
  <c r="BQ61" i="4"/>
  <c r="BV61" i="4"/>
  <c r="BQ63" i="4"/>
  <c r="BV63" i="4"/>
  <c r="BQ65" i="4"/>
  <c r="BV65" i="4"/>
  <c r="BQ86" i="4"/>
  <c r="BT93" i="4"/>
  <c r="H112" i="4"/>
  <c r="F122" i="4"/>
  <c r="BQ142" i="4"/>
  <c r="C142" i="4" s="1"/>
  <c r="BV151" i="4"/>
  <c r="BY151" i="4"/>
  <c r="BU151" i="4"/>
  <c r="BQ151" i="4"/>
  <c r="AD151" i="4" s="1"/>
  <c r="BT151" i="4"/>
  <c r="BS149" i="4"/>
  <c r="BS153" i="4"/>
  <c r="BR10" i="4"/>
  <c r="AB10" i="4" s="1"/>
  <c r="BR26" i="4"/>
  <c r="Z26" i="4" s="1"/>
  <c r="BR53" i="4"/>
  <c r="BR55" i="4"/>
  <c r="BR57" i="4"/>
  <c r="X57" i="4" s="1"/>
  <c r="BR62" i="4"/>
  <c r="X62" i="4" s="1"/>
  <c r="BR64" i="4"/>
  <c r="BR85" i="4"/>
  <c r="Q85" i="4" s="1"/>
  <c r="BT149" i="4"/>
  <c r="BT153" i="4"/>
  <c r="B158" i="8"/>
  <c r="BW153" i="8"/>
  <c r="BV153" i="8"/>
  <c r="BR153" i="8"/>
  <c r="D153" i="8"/>
  <c r="BX153" i="8" s="1"/>
  <c r="BY152" i="8"/>
  <c r="BW152" i="8"/>
  <c r="BV152" i="8"/>
  <c r="BU152" i="8"/>
  <c r="BR152" i="8"/>
  <c r="BQ152" i="8"/>
  <c r="AD152" i="8" s="1"/>
  <c r="D152" i="8"/>
  <c r="BS152" i="8" s="1"/>
  <c r="BY151" i="8"/>
  <c r="BX151" i="8"/>
  <c r="BW151" i="8"/>
  <c r="BV151" i="8"/>
  <c r="BU151" i="8"/>
  <c r="BT151" i="8"/>
  <c r="BR151" i="8"/>
  <c r="BQ151" i="8"/>
  <c r="AD151" i="8"/>
  <c r="D151" i="8"/>
  <c r="BS151" i="8" s="1"/>
  <c r="BW150" i="8"/>
  <c r="BR150" i="8"/>
  <c r="D150" i="8"/>
  <c r="BQ142" i="8" s="1"/>
  <c r="C142" i="8" s="1"/>
  <c r="BW149" i="8"/>
  <c r="BV149" i="8"/>
  <c r="BR149" i="8"/>
  <c r="D149" i="8"/>
  <c r="BX149" i="8" s="1"/>
  <c r="BY148" i="8"/>
  <c r="BW148" i="8"/>
  <c r="BV148" i="8"/>
  <c r="BU148" i="8"/>
  <c r="BR148" i="8"/>
  <c r="BQ148" i="8"/>
  <c r="AD148" i="8" s="1"/>
  <c r="D148" i="8"/>
  <c r="BS148" i="8" s="1"/>
  <c r="BT142" i="8"/>
  <c r="D135" i="8"/>
  <c r="BT131" i="8"/>
  <c r="BQ131" i="8"/>
  <c r="X131" i="8" s="1"/>
  <c r="B131" i="8"/>
  <c r="BT130" i="8"/>
  <c r="BQ130" i="8"/>
  <c r="X130" i="8" s="1"/>
  <c r="B130" i="8"/>
  <c r="BT129" i="8"/>
  <c r="BQ129" i="8"/>
  <c r="X129" i="8" s="1"/>
  <c r="B129" i="8"/>
  <c r="BU125" i="8"/>
  <c r="BT125" i="8"/>
  <c r="BR125" i="8"/>
  <c r="BQ125" i="8"/>
  <c r="F125" i="8"/>
  <c r="BU124" i="8"/>
  <c r="BT124" i="8"/>
  <c r="BR124" i="8"/>
  <c r="BQ124" i="8"/>
  <c r="F124" i="8"/>
  <c r="BU123" i="8"/>
  <c r="BT123" i="8"/>
  <c r="BR123" i="8"/>
  <c r="BQ123" i="8"/>
  <c r="F123" i="8" s="1"/>
  <c r="BU122" i="8"/>
  <c r="BT122" i="8"/>
  <c r="BR122" i="8"/>
  <c r="BQ122" i="8"/>
  <c r="BU121" i="8"/>
  <c r="BT121" i="8"/>
  <c r="BR121" i="8"/>
  <c r="BQ121" i="8"/>
  <c r="F121" i="8"/>
  <c r="BU120" i="8"/>
  <c r="BT120" i="8"/>
  <c r="BR120" i="8"/>
  <c r="BQ120" i="8"/>
  <c r="F120" i="8"/>
  <c r="BU117" i="8"/>
  <c r="BT117" i="8"/>
  <c r="BR117" i="8"/>
  <c r="BQ117" i="8"/>
  <c r="H117" i="8" s="1"/>
  <c r="BU116" i="8"/>
  <c r="BT116" i="8"/>
  <c r="BR116" i="8"/>
  <c r="BQ116" i="8"/>
  <c r="BU115" i="8"/>
  <c r="BT115" i="8"/>
  <c r="BR115" i="8"/>
  <c r="BQ115" i="8"/>
  <c r="H115" i="8"/>
  <c r="BU114" i="8"/>
  <c r="BT114" i="8"/>
  <c r="BR114" i="8"/>
  <c r="BQ114" i="8"/>
  <c r="H114" i="8"/>
  <c r="BU113" i="8"/>
  <c r="BT113" i="8"/>
  <c r="BR113" i="8"/>
  <c r="BQ113" i="8"/>
  <c r="H113" i="8" s="1"/>
  <c r="BU112" i="8"/>
  <c r="BT112" i="8"/>
  <c r="BR112" i="8"/>
  <c r="BQ112" i="8"/>
  <c r="BU111" i="8"/>
  <c r="BT111" i="8"/>
  <c r="BR111" i="8"/>
  <c r="BQ111" i="8"/>
  <c r="H111" i="8"/>
  <c r="BU110" i="8"/>
  <c r="BT110" i="8"/>
  <c r="BR110" i="8"/>
  <c r="BQ110" i="8"/>
  <c r="H110" i="8"/>
  <c r="BU109" i="8"/>
  <c r="BT109" i="8"/>
  <c r="BR109" i="8"/>
  <c r="BQ109" i="8"/>
  <c r="H109" i="8" s="1"/>
  <c r="BU108" i="8"/>
  <c r="BT108" i="8"/>
  <c r="BR108" i="8"/>
  <c r="H108" i="8" s="1"/>
  <c r="BQ108" i="8"/>
  <c r="B102" i="8"/>
  <c r="BR86" i="8"/>
  <c r="C86" i="8"/>
  <c r="BV86" i="8" s="1"/>
  <c r="BU85" i="8"/>
  <c r="BT85" i="8"/>
  <c r="BQ85" i="8"/>
  <c r="BP85" i="8"/>
  <c r="C85" i="8"/>
  <c r="BV85" i="8" s="1"/>
  <c r="C81" i="8"/>
  <c r="C80" i="8"/>
  <c r="BT68" i="8"/>
  <c r="BP68" i="8"/>
  <c r="D68" i="8" s="1"/>
  <c r="C68" i="8"/>
  <c r="BV65" i="8"/>
  <c r="BR65" i="8"/>
  <c r="C65" i="8"/>
  <c r="BU64" i="8"/>
  <c r="BT64" i="8"/>
  <c r="BQ64" i="8"/>
  <c r="BP64" i="8"/>
  <c r="C64" i="8"/>
  <c r="BV64" i="8" s="1"/>
  <c r="C63" i="8"/>
  <c r="BS63" i="8" s="1"/>
  <c r="BU62" i="8"/>
  <c r="BT62" i="8"/>
  <c r="BQ62" i="8"/>
  <c r="BP62" i="8"/>
  <c r="C62" i="8"/>
  <c r="BV62" i="8" s="1"/>
  <c r="BW61" i="8"/>
  <c r="BS61" i="8"/>
  <c r="C61" i="8"/>
  <c r="BR61" i="8" s="1"/>
  <c r="BU57" i="8"/>
  <c r="BT57" i="8"/>
  <c r="BQ57" i="8"/>
  <c r="BP57" i="8"/>
  <c r="C57" i="8"/>
  <c r="BV57" i="8" s="1"/>
  <c r="BR56" i="8"/>
  <c r="C56" i="8"/>
  <c r="BU55" i="8"/>
  <c r="BT55" i="8"/>
  <c r="BQ55" i="8"/>
  <c r="BP55" i="8"/>
  <c r="C55" i="8"/>
  <c r="BV55" i="8" s="1"/>
  <c r="BW54" i="8"/>
  <c r="BS54" i="8"/>
  <c r="BR54" i="8"/>
  <c r="C54" i="8"/>
  <c r="BU53" i="8"/>
  <c r="BT53" i="8"/>
  <c r="BQ53" i="8"/>
  <c r="BP53" i="8"/>
  <c r="C53" i="8"/>
  <c r="BV53" i="8" s="1"/>
  <c r="X52" i="8"/>
  <c r="BW49" i="8"/>
  <c r="BT49" i="8"/>
  <c r="BS49" i="8"/>
  <c r="BP49" i="8"/>
  <c r="C49" i="8"/>
  <c r="BU49" i="8" s="1"/>
  <c r="BR48" i="8"/>
  <c r="C48" i="8"/>
  <c r="BW47" i="8"/>
  <c r="BT47" i="8"/>
  <c r="BS47" i="8"/>
  <c r="BP47" i="8"/>
  <c r="C47" i="8"/>
  <c r="BU47" i="8" s="1"/>
  <c r="BU46" i="8"/>
  <c r="BR46" i="8"/>
  <c r="BQ46" i="8"/>
  <c r="C46" i="8"/>
  <c r="E42" i="8"/>
  <c r="B42" i="8" s="1"/>
  <c r="D42" i="8"/>
  <c r="C42" i="8"/>
  <c r="B41" i="8"/>
  <c r="B40" i="8"/>
  <c r="B39" i="8"/>
  <c r="B38" i="8"/>
  <c r="B37" i="8"/>
  <c r="B36" i="8"/>
  <c r="B35" i="8"/>
  <c r="B34" i="8"/>
  <c r="B33" i="8"/>
  <c r="B32" i="8"/>
  <c r="B31" i="8"/>
  <c r="B30" i="8"/>
  <c r="B29" i="8"/>
  <c r="BU26" i="8"/>
  <c r="BT26" i="8"/>
  <c r="BQ26" i="8"/>
  <c r="BP26" i="8"/>
  <c r="B26" i="8"/>
  <c r="BV26" i="8" s="1"/>
  <c r="BW25" i="8"/>
  <c r="BS25" i="8"/>
  <c r="BR25" i="8"/>
  <c r="B25" i="8"/>
  <c r="S21" i="8"/>
  <c r="R21" i="8"/>
  <c r="Q21" i="8"/>
  <c r="P21" i="8"/>
  <c r="O21" i="8"/>
  <c r="N21" i="8"/>
  <c r="M21" i="8"/>
  <c r="L21" i="8"/>
  <c r="K21" i="8"/>
  <c r="J21" i="8"/>
  <c r="I21" i="8"/>
  <c r="H21" i="8"/>
  <c r="G21" i="8"/>
  <c r="F21" i="8"/>
  <c r="E21" i="8"/>
  <c r="D21" i="8"/>
  <c r="C21" i="8"/>
  <c r="B20" i="8"/>
  <c r="B19" i="8"/>
  <c r="B18" i="8"/>
  <c r="B17" i="8"/>
  <c r="B16" i="8"/>
  <c r="B15" i="8"/>
  <c r="BT12" i="8"/>
  <c r="B12" i="8"/>
  <c r="BR12" i="8" s="1"/>
  <c r="BU11" i="8"/>
  <c r="BT11" i="8"/>
  <c r="BP11" i="8"/>
  <c r="B11" i="8"/>
  <c r="BV11" i="8" s="1"/>
  <c r="BV10" i="8"/>
  <c r="BU10" i="8"/>
  <c r="BQ10" i="8"/>
  <c r="BP10" i="8"/>
  <c r="B10" i="8"/>
  <c r="BW10" i="8" s="1"/>
  <c r="A5" i="8"/>
  <c r="A4" i="8"/>
  <c r="A3" i="8"/>
  <c r="A2" i="8"/>
  <c r="X56" i="4" l="1"/>
  <c r="Z25" i="4"/>
  <c r="A185" i="4" s="1"/>
  <c r="Q86" i="4"/>
  <c r="X49" i="4"/>
  <c r="X61" i="4"/>
  <c r="X63" i="4"/>
  <c r="AB11" i="8"/>
  <c r="BW48" i="8"/>
  <c r="BS48" i="8"/>
  <c r="BT48" i="8"/>
  <c r="BP48" i="8"/>
  <c r="BV48" i="8"/>
  <c r="BT56" i="8"/>
  <c r="BP56" i="8"/>
  <c r="BU56" i="8"/>
  <c r="BQ56" i="8"/>
  <c r="BV56" i="8"/>
  <c r="BR63" i="8"/>
  <c r="BP79" i="8"/>
  <c r="BQ79" i="8"/>
  <c r="BS150" i="8"/>
  <c r="BT25" i="8"/>
  <c r="BP25" i="8"/>
  <c r="BQ17" i="8"/>
  <c r="T17" i="8" s="1"/>
  <c r="BU25" i="8"/>
  <c r="BQ25" i="8"/>
  <c r="BV25" i="8"/>
  <c r="BW46" i="8"/>
  <c r="BS46" i="8"/>
  <c r="BT46" i="8"/>
  <c r="BP46" i="8"/>
  <c r="X46" i="8" s="1"/>
  <c r="BV46" i="8"/>
  <c r="BQ48" i="8"/>
  <c r="BT54" i="8"/>
  <c r="BP54" i="8"/>
  <c r="X54" i="8" s="1"/>
  <c r="BU54" i="8"/>
  <c r="BQ54" i="8"/>
  <c r="BV54" i="8"/>
  <c r="BW56" i="8"/>
  <c r="BT65" i="8"/>
  <c r="BP65" i="8"/>
  <c r="BS65" i="8"/>
  <c r="BU65" i="8"/>
  <c r="BQ65" i="8"/>
  <c r="BW65" i="8"/>
  <c r="BP80" i="8"/>
  <c r="AE81" i="8" s="1"/>
  <c r="BQ80" i="8"/>
  <c r="H112" i="8"/>
  <c r="F122" i="8"/>
  <c r="BT63" i="8"/>
  <c r="BP63" i="8"/>
  <c r="BU63" i="8"/>
  <c r="BQ63" i="8"/>
  <c r="BV63" i="8"/>
  <c r="BP93" i="8"/>
  <c r="C102" i="8" s="1"/>
  <c r="BT93" i="8"/>
  <c r="BY150" i="8"/>
  <c r="BU150" i="8"/>
  <c r="BQ150" i="8"/>
  <c r="AD150" i="8" s="1"/>
  <c r="BX150" i="8"/>
  <c r="BT150" i="8"/>
  <c r="BV150" i="8"/>
  <c r="BU12" i="8"/>
  <c r="BP12" i="8"/>
  <c r="AB12" i="8" s="1"/>
  <c r="BV12" i="8"/>
  <c r="BQ12" i="8"/>
  <c r="B21" i="8"/>
  <c r="BU48" i="8"/>
  <c r="BS56" i="8"/>
  <c r="BT61" i="8"/>
  <c r="BP61" i="8"/>
  <c r="X61" i="8" s="1"/>
  <c r="BU61" i="8"/>
  <c r="BQ61" i="8"/>
  <c r="BV61" i="8"/>
  <c r="BW63" i="8"/>
  <c r="BT86" i="8"/>
  <c r="BP86" i="8"/>
  <c r="BW86" i="8"/>
  <c r="BS86" i="8"/>
  <c r="BU86" i="8"/>
  <c r="BQ86" i="8"/>
  <c r="H116" i="8"/>
  <c r="BS149" i="8"/>
  <c r="BS153" i="8"/>
  <c r="BT10" i="8"/>
  <c r="BR11" i="8"/>
  <c r="BW11" i="8"/>
  <c r="BS26" i="8"/>
  <c r="BW26" i="8"/>
  <c r="BR47" i="8"/>
  <c r="BV47" i="8"/>
  <c r="BR49" i="8"/>
  <c r="BV49" i="8"/>
  <c r="BS53" i="8"/>
  <c r="X53" i="8" s="1"/>
  <c r="BW53" i="8"/>
  <c r="BS55" i="8"/>
  <c r="BW55" i="8"/>
  <c r="BS57" i="8"/>
  <c r="BW57" i="8"/>
  <c r="BS62" i="8"/>
  <c r="BW62" i="8"/>
  <c r="BS64" i="8"/>
  <c r="BW64" i="8"/>
  <c r="BS85" i="8"/>
  <c r="BW85" i="8"/>
  <c r="BT148" i="8"/>
  <c r="BX148" i="8"/>
  <c r="BQ149" i="8"/>
  <c r="AD149" i="8" s="1"/>
  <c r="BU149" i="8"/>
  <c r="BY149" i="8"/>
  <c r="BT152" i="8"/>
  <c r="BX152" i="8"/>
  <c r="BQ153" i="8"/>
  <c r="AD153" i="8" s="1"/>
  <c r="BU153" i="8"/>
  <c r="BY153" i="8"/>
  <c r="BR10" i="8"/>
  <c r="AB10" i="8" s="1"/>
  <c r="BQ11" i="8"/>
  <c r="BR26" i="8"/>
  <c r="Z26" i="8" s="1"/>
  <c r="BQ47" i="8"/>
  <c r="X47" i="8" s="1"/>
  <c r="BQ49" i="8"/>
  <c r="X49" i="8" s="1"/>
  <c r="BR53" i="8"/>
  <c r="BR55" i="8"/>
  <c r="X55" i="8" s="1"/>
  <c r="BR57" i="8"/>
  <c r="X57" i="8" s="1"/>
  <c r="BR62" i="8"/>
  <c r="X62" i="8" s="1"/>
  <c r="BR64" i="8"/>
  <c r="X64" i="8" s="1"/>
  <c r="BR85" i="8"/>
  <c r="Q85" i="8" s="1"/>
  <c r="BT149" i="8"/>
  <c r="BT153" i="8"/>
  <c r="B158" i="9"/>
  <c r="BW153" i="9"/>
  <c r="BV153" i="9"/>
  <c r="BR153" i="9"/>
  <c r="D153" i="9"/>
  <c r="BX153" i="9" s="1"/>
  <c r="BY152" i="9"/>
  <c r="BW152" i="9"/>
  <c r="BV152" i="9"/>
  <c r="BU152" i="9"/>
  <c r="BR152" i="9"/>
  <c r="BQ152" i="9"/>
  <c r="AD152" i="9" s="1"/>
  <c r="D152" i="9"/>
  <c r="BS152" i="9" s="1"/>
  <c r="BY151" i="9"/>
  <c r="BX151" i="9"/>
  <c r="BW151" i="9"/>
  <c r="BV151" i="9"/>
  <c r="BU151" i="9"/>
  <c r="BT151" i="9"/>
  <c r="BR151" i="9"/>
  <c r="BQ151" i="9"/>
  <c r="AD151" i="9"/>
  <c r="D151" i="9"/>
  <c r="BS151" i="9" s="1"/>
  <c r="BW150" i="9"/>
  <c r="BR150" i="9"/>
  <c r="D150" i="9"/>
  <c r="BY150" i="9" s="1"/>
  <c r="BW149" i="9"/>
  <c r="BV149" i="9"/>
  <c r="BR149" i="9"/>
  <c r="D149" i="9"/>
  <c r="BX149" i="9" s="1"/>
  <c r="BY148" i="9"/>
  <c r="BW148" i="9"/>
  <c r="BV148" i="9"/>
  <c r="BU148" i="9"/>
  <c r="BR148" i="9"/>
  <c r="BQ148" i="9"/>
  <c r="AD148" i="9" s="1"/>
  <c r="D148" i="9"/>
  <c r="BS148" i="9" s="1"/>
  <c r="BT142" i="9"/>
  <c r="BQ142" i="9"/>
  <c r="C142" i="9" s="1"/>
  <c r="D135" i="9"/>
  <c r="BT131" i="9"/>
  <c r="BQ131" i="9"/>
  <c r="X131" i="9" s="1"/>
  <c r="B131" i="9"/>
  <c r="BT130" i="9"/>
  <c r="BQ130" i="9"/>
  <c r="X130" i="9" s="1"/>
  <c r="B130" i="9"/>
  <c r="BT129" i="9"/>
  <c r="BQ129" i="9"/>
  <c r="X129" i="9" s="1"/>
  <c r="B129" i="9"/>
  <c r="BU125" i="9"/>
  <c r="BT125" i="9"/>
  <c r="BR125" i="9"/>
  <c r="BQ125" i="9"/>
  <c r="F125" i="9"/>
  <c r="BU124" i="9"/>
  <c r="BT124" i="9"/>
  <c r="BR124" i="9"/>
  <c r="BQ124" i="9"/>
  <c r="F124" i="9"/>
  <c r="BU123" i="9"/>
  <c r="BT123" i="9"/>
  <c r="BR123" i="9"/>
  <c r="BQ123" i="9"/>
  <c r="F123" i="9" s="1"/>
  <c r="BU122" i="9"/>
  <c r="BT122" i="9"/>
  <c r="BR122" i="9"/>
  <c r="F122" i="9" s="1"/>
  <c r="BQ122" i="9"/>
  <c r="BU121" i="9"/>
  <c r="BT121" i="9"/>
  <c r="BR121" i="9"/>
  <c r="BQ121" i="9"/>
  <c r="F121" i="9"/>
  <c r="BU120" i="9"/>
  <c r="BT120" i="9"/>
  <c r="BR120" i="9"/>
  <c r="BQ120" i="9"/>
  <c r="F120" i="9"/>
  <c r="BU117" i="9"/>
  <c r="BT117" i="9"/>
  <c r="BR117" i="9"/>
  <c r="BQ117" i="9"/>
  <c r="H117" i="9" s="1"/>
  <c r="BU116" i="9"/>
  <c r="BT116" i="9"/>
  <c r="BR116" i="9"/>
  <c r="H116" i="9" s="1"/>
  <c r="BQ116" i="9"/>
  <c r="BU115" i="9"/>
  <c r="BT115" i="9"/>
  <c r="BR115" i="9"/>
  <c r="BQ115" i="9"/>
  <c r="H115" i="9"/>
  <c r="BU114" i="9"/>
  <c r="BT114" i="9"/>
  <c r="BR114" i="9"/>
  <c r="BQ114" i="9"/>
  <c r="H114" i="9"/>
  <c r="BU113" i="9"/>
  <c r="BT113" i="9"/>
  <c r="BR113" i="9"/>
  <c r="BQ113" i="9"/>
  <c r="H113" i="9" s="1"/>
  <c r="BU112" i="9"/>
  <c r="BT112" i="9"/>
  <c r="BR112" i="9"/>
  <c r="H112" i="9" s="1"/>
  <c r="BQ112" i="9"/>
  <c r="BU111" i="9"/>
  <c r="BT111" i="9"/>
  <c r="BR111" i="9"/>
  <c r="BQ111" i="9"/>
  <c r="H111" i="9"/>
  <c r="BU110" i="9"/>
  <c r="BT110" i="9"/>
  <c r="BR110" i="9"/>
  <c r="BQ110" i="9"/>
  <c r="H110" i="9"/>
  <c r="BU109" i="9"/>
  <c r="BT109" i="9"/>
  <c r="BR109" i="9"/>
  <c r="BQ109" i="9"/>
  <c r="H109" i="9" s="1"/>
  <c r="BU108" i="9"/>
  <c r="BT108" i="9"/>
  <c r="BR108" i="9"/>
  <c r="H108" i="9" s="1"/>
  <c r="BQ108" i="9"/>
  <c r="B102" i="9"/>
  <c r="BP93" i="9" s="1"/>
  <c r="C102" i="9" s="1"/>
  <c r="C86" i="9"/>
  <c r="BT86" i="9" s="1"/>
  <c r="BU85" i="9"/>
  <c r="BT85" i="9"/>
  <c r="BQ85" i="9"/>
  <c r="BP85" i="9"/>
  <c r="C85" i="9"/>
  <c r="BV85" i="9" s="1"/>
  <c r="C81" i="9"/>
  <c r="BP80" i="9" s="1"/>
  <c r="C80" i="9"/>
  <c r="BP79" i="9" s="1"/>
  <c r="BT68" i="9"/>
  <c r="BP68" i="9"/>
  <c r="D68" i="9" s="1"/>
  <c r="C68" i="9"/>
  <c r="C65" i="9"/>
  <c r="BT65" i="9" s="1"/>
  <c r="BU64" i="9"/>
  <c r="BT64" i="9"/>
  <c r="BQ64" i="9"/>
  <c r="BP64" i="9"/>
  <c r="C64" i="9"/>
  <c r="BV64" i="9" s="1"/>
  <c r="C63" i="9"/>
  <c r="BT63" i="9" s="1"/>
  <c r="BU62" i="9"/>
  <c r="BT62" i="9"/>
  <c r="BQ62" i="9"/>
  <c r="BP62" i="9"/>
  <c r="C62" i="9"/>
  <c r="BV62" i="9" s="1"/>
  <c r="C61" i="9"/>
  <c r="BT61" i="9" s="1"/>
  <c r="BU57" i="9"/>
  <c r="BT57" i="9"/>
  <c r="BQ57" i="9"/>
  <c r="BP57" i="9"/>
  <c r="C57" i="9"/>
  <c r="BV57" i="9" s="1"/>
  <c r="C56" i="9"/>
  <c r="BT56" i="9" s="1"/>
  <c r="BU55" i="9"/>
  <c r="BT55" i="9"/>
  <c r="BQ55" i="9"/>
  <c r="BP55" i="9"/>
  <c r="C55" i="9"/>
  <c r="BV55" i="9" s="1"/>
  <c r="C54" i="9"/>
  <c r="BT54" i="9" s="1"/>
  <c r="BU53" i="9"/>
  <c r="BT53" i="9"/>
  <c r="BQ53" i="9"/>
  <c r="BP53" i="9"/>
  <c r="C53" i="9"/>
  <c r="BV53" i="9" s="1"/>
  <c r="X52" i="9"/>
  <c r="BW49" i="9"/>
  <c r="BU49" i="9"/>
  <c r="BT49" i="9"/>
  <c r="BS49" i="9"/>
  <c r="BQ49" i="9"/>
  <c r="BP49" i="9"/>
  <c r="C49" i="9"/>
  <c r="BV49" i="9" s="1"/>
  <c r="BU48" i="9"/>
  <c r="BQ48" i="9"/>
  <c r="C48" i="9"/>
  <c r="BW48" i="9" s="1"/>
  <c r="BW47" i="9"/>
  <c r="BU47" i="9"/>
  <c r="BT47" i="9"/>
  <c r="BS47" i="9"/>
  <c r="BQ47" i="9"/>
  <c r="BP47" i="9"/>
  <c r="C47" i="9"/>
  <c r="BV47" i="9" s="1"/>
  <c r="BU46" i="9"/>
  <c r="BQ46" i="9"/>
  <c r="C46" i="9"/>
  <c r="BW46" i="9" s="1"/>
  <c r="E42" i="9"/>
  <c r="B42" i="9" s="1"/>
  <c r="D42" i="9"/>
  <c r="C42" i="9"/>
  <c r="B41" i="9"/>
  <c r="B40" i="9"/>
  <c r="B39" i="9"/>
  <c r="B38" i="9"/>
  <c r="B37" i="9"/>
  <c r="B36" i="9"/>
  <c r="B35" i="9"/>
  <c r="B34" i="9"/>
  <c r="B33" i="9"/>
  <c r="B32" i="9"/>
  <c r="B31" i="9"/>
  <c r="B30" i="9"/>
  <c r="B29" i="9"/>
  <c r="BU26" i="9"/>
  <c r="BT26" i="9"/>
  <c r="BQ26" i="9"/>
  <c r="BP26" i="9"/>
  <c r="B26" i="9"/>
  <c r="BV26" i="9" s="1"/>
  <c r="B25" i="9"/>
  <c r="BT25" i="9" s="1"/>
  <c r="S21" i="9"/>
  <c r="R21" i="9"/>
  <c r="Q21" i="9"/>
  <c r="P21" i="9"/>
  <c r="O21" i="9"/>
  <c r="N21" i="9"/>
  <c r="M21" i="9"/>
  <c r="L21" i="9"/>
  <c r="K21" i="9"/>
  <c r="J21" i="9"/>
  <c r="I21" i="9"/>
  <c r="H21" i="9"/>
  <c r="G21" i="9"/>
  <c r="F21" i="9"/>
  <c r="E21" i="9"/>
  <c r="D21" i="9"/>
  <c r="C21" i="9"/>
  <c r="B21" i="9" s="1"/>
  <c r="B20" i="9"/>
  <c r="B19" i="9"/>
  <c r="B18" i="9"/>
  <c r="B17" i="9"/>
  <c r="B16" i="9"/>
  <c r="B15" i="9"/>
  <c r="B12" i="9"/>
  <c r="BU12" i="9" s="1"/>
  <c r="BV11" i="9"/>
  <c r="BU11" i="9"/>
  <c r="BT11" i="9"/>
  <c r="BQ11" i="9"/>
  <c r="BP11" i="9"/>
  <c r="B11" i="9"/>
  <c r="BW11" i="9" s="1"/>
  <c r="BV10" i="9"/>
  <c r="BU10" i="9"/>
  <c r="BQ10" i="9"/>
  <c r="BP10" i="9"/>
  <c r="B10" i="9"/>
  <c r="BW10" i="9" s="1"/>
  <c r="A5" i="9"/>
  <c r="A4" i="9"/>
  <c r="A3" i="9"/>
  <c r="A2" i="9"/>
  <c r="BT185" i="8" l="1"/>
  <c r="Q86" i="8"/>
  <c r="BQ21" i="8"/>
  <c r="T21" i="8" s="1"/>
  <c r="BU21" i="8"/>
  <c r="BQ19" i="8"/>
  <c r="X63" i="8"/>
  <c r="X56" i="8"/>
  <c r="X48" i="8"/>
  <c r="BQ16" i="8"/>
  <c r="T16" i="8" s="1"/>
  <c r="A185" i="8" s="1"/>
  <c r="X65" i="8"/>
  <c r="Z25" i="8"/>
  <c r="AE80" i="8"/>
  <c r="Z26" i="9"/>
  <c r="BQ21" i="9"/>
  <c r="T21" i="9" s="1"/>
  <c r="BQ19" i="9"/>
  <c r="BU21" i="9"/>
  <c r="X57" i="9"/>
  <c r="BT10" i="9"/>
  <c r="BR11" i="9"/>
  <c r="AB11" i="9" s="1"/>
  <c r="BQ12" i="9"/>
  <c r="BV12" i="9"/>
  <c r="BQ16" i="9"/>
  <c r="T16" i="9" s="1"/>
  <c r="BQ25" i="9"/>
  <c r="BU25" i="9"/>
  <c r="BS26" i="9"/>
  <c r="BW26" i="9"/>
  <c r="BP46" i="9"/>
  <c r="BT46" i="9"/>
  <c r="BR47" i="9"/>
  <c r="X47" i="9" s="1"/>
  <c r="BP48" i="9"/>
  <c r="BT48" i="9"/>
  <c r="BR49" i="9"/>
  <c r="X49" i="9" s="1"/>
  <c r="BS53" i="9"/>
  <c r="BW53" i="9"/>
  <c r="BQ54" i="9"/>
  <c r="BU54" i="9"/>
  <c r="BS55" i="9"/>
  <c r="BW55" i="9"/>
  <c r="BQ56" i="9"/>
  <c r="BU56" i="9"/>
  <c r="BS57" i="9"/>
  <c r="BW57" i="9"/>
  <c r="BQ61" i="9"/>
  <c r="BU61" i="9"/>
  <c r="BS62" i="9"/>
  <c r="BW62" i="9"/>
  <c r="BQ63" i="9"/>
  <c r="BU63" i="9"/>
  <c r="BS64" i="9"/>
  <c r="BW64" i="9"/>
  <c r="BQ65" i="9"/>
  <c r="BU65" i="9"/>
  <c r="BQ79" i="9"/>
  <c r="AE80" i="9" s="1"/>
  <c r="BQ80" i="9"/>
  <c r="AE81" i="9" s="1"/>
  <c r="BS85" i="9"/>
  <c r="BW85" i="9"/>
  <c r="BQ86" i="9"/>
  <c r="BU86" i="9"/>
  <c r="BT93" i="9"/>
  <c r="BT148" i="9"/>
  <c r="BX148" i="9"/>
  <c r="BQ149" i="9"/>
  <c r="AD149" i="9" s="1"/>
  <c r="BU149" i="9"/>
  <c r="BY149" i="9"/>
  <c r="BV150" i="9"/>
  <c r="BT152" i="9"/>
  <c r="BX152" i="9"/>
  <c r="BQ153" i="9"/>
  <c r="AD153" i="9" s="1"/>
  <c r="BU153" i="9"/>
  <c r="BY153" i="9"/>
  <c r="BR12" i="9"/>
  <c r="BR25" i="9"/>
  <c r="BV25" i="9"/>
  <c r="BR54" i="9"/>
  <c r="BV54" i="9"/>
  <c r="BR56" i="9"/>
  <c r="BV56" i="9"/>
  <c r="BR61" i="9"/>
  <c r="BV61" i="9"/>
  <c r="BR63" i="9"/>
  <c r="BV63" i="9"/>
  <c r="BR65" i="9"/>
  <c r="BV65" i="9"/>
  <c r="BR86" i="9"/>
  <c r="BV86" i="9"/>
  <c r="BS150" i="9"/>
  <c r="BT12" i="9"/>
  <c r="BS25" i="9"/>
  <c r="BW25" i="9"/>
  <c r="BR46" i="9"/>
  <c r="BV46" i="9"/>
  <c r="BR48" i="9"/>
  <c r="BV48" i="9"/>
  <c r="BS54" i="9"/>
  <c r="BW54" i="9"/>
  <c r="BS56" i="9"/>
  <c r="BW56" i="9"/>
  <c r="BS61" i="9"/>
  <c r="BW61" i="9"/>
  <c r="BS63" i="9"/>
  <c r="BW63" i="9"/>
  <c r="BS65" i="9"/>
  <c r="BW65" i="9"/>
  <c r="BS86" i="9"/>
  <c r="BW86" i="9"/>
  <c r="BS149" i="9"/>
  <c r="BT150" i="9"/>
  <c r="BX150" i="9"/>
  <c r="BS153" i="9"/>
  <c r="BR10" i="9"/>
  <c r="AB10" i="9" s="1"/>
  <c r="BP12" i="9"/>
  <c r="AB12" i="9" s="1"/>
  <c r="BQ17" i="9"/>
  <c r="T17" i="9" s="1"/>
  <c r="BP25" i="9"/>
  <c r="BR26" i="9"/>
  <c r="BS46" i="9"/>
  <c r="BS48" i="9"/>
  <c r="BR53" i="9"/>
  <c r="X53" i="9" s="1"/>
  <c r="BP54" i="9"/>
  <c r="BR55" i="9"/>
  <c r="X55" i="9" s="1"/>
  <c r="BP56" i="9"/>
  <c r="BR57" i="9"/>
  <c r="BP61" i="9"/>
  <c r="BR62" i="9"/>
  <c r="X62" i="9" s="1"/>
  <c r="BP63" i="9"/>
  <c r="BR64" i="9"/>
  <c r="X64" i="9" s="1"/>
  <c r="BP65" i="9"/>
  <c r="BR85" i="9"/>
  <c r="Q85" i="9" s="1"/>
  <c r="BP86" i="9"/>
  <c r="Q86" i="9" s="1"/>
  <c r="BT149" i="9"/>
  <c r="BQ150" i="9"/>
  <c r="AD150" i="9" s="1"/>
  <c r="BU150" i="9"/>
  <c r="BT153" i="9"/>
  <c r="B158" i="10"/>
  <c r="BY153" i="10"/>
  <c r="BW153" i="10"/>
  <c r="BV153" i="10"/>
  <c r="BU153" i="10"/>
  <c r="BR153" i="10"/>
  <c r="BQ153" i="10"/>
  <c r="AD153" i="10" s="1"/>
  <c r="D153" i="10"/>
  <c r="BX153" i="10" s="1"/>
  <c r="BY152" i="10"/>
  <c r="BX152" i="10"/>
  <c r="BW152" i="10"/>
  <c r="BV152" i="10"/>
  <c r="BU152" i="10"/>
  <c r="BT152" i="10"/>
  <c r="BR152" i="10"/>
  <c r="BQ152" i="10"/>
  <c r="AD152" i="10" s="1"/>
  <c r="D152" i="10"/>
  <c r="BS152" i="10" s="1"/>
  <c r="BX151" i="10"/>
  <c r="BW151" i="10"/>
  <c r="BS151" i="10"/>
  <c r="BR151" i="10"/>
  <c r="D151" i="10"/>
  <c r="BW150" i="10"/>
  <c r="BV150" i="10"/>
  <c r="BS150" i="10"/>
  <c r="BR150" i="10"/>
  <c r="D150" i="10"/>
  <c r="BY149" i="10"/>
  <c r="BW149" i="10"/>
  <c r="BV149" i="10"/>
  <c r="BU149" i="10"/>
  <c r="BR149" i="10"/>
  <c r="BQ149" i="10"/>
  <c r="AD149" i="10" s="1"/>
  <c r="D149" i="10"/>
  <c r="BX149" i="10" s="1"/>
  <c r="BY148" i="10"/>
  <c r="BX148" i="10"/>
  <c r="BW148" i="10"/>
  <c r="BV148" i="10"/>
  <c r="BU148" i="10"/>
  <c r="BT148" i="10"/>
  <c r="BR148" i="10"/>
  <c r="BQ148" i="10"/>
  <c r="AD148" i="10"/>
  <c r="D148" i="10"/>
  <c r="BS148" i="10" s="1"/>
  <c r="BT142" i="10"/>
  <c r="D135" i="10"/>
  <c r="BT131" i="10"/>
  <c r="BQ131" i="10"/>
  <c r="X131" i="10"/>
  <c r="B131" i="10"/>
  <c r="BT130" i="10"/>
  <c r="BQ130" i="10"/>
  <c r="X130" i="10"/>
  <c r="B130" i="10"/>
  <c r="BT129" i="10"/>
  <c r="BQ129" i="10"/>
  <c r="X129" i="10"/>
  <c r="B129" i="10"/>
  <c r="BU125" i="10"/>
  <c r="BT125" i="10"/>
  <c r="BR125" i="10"/>
  <c r="F125" i="10" s="1"/>
  <c r="BQ125" i="10"/>
  <c r="BU124" i="10"/>
  <c r="BT124" i="10"/>
  <c r="BR124" i="10"/>
  <c r="BQ124" i="10"/>
  <c r="F124" i="10"/>
  <c r="BU123" i="10"/>
  <c r="BT123" i="10"/>
  <c r="BR123" i="10"/>
  <c r="BQ123" i="10"/>
  <c r="F123" i="10" s="1"/>
  <c r="BU122" i="10"/>
  <c r="BT122" i="10"/>
  <c r="BR122" i="10"/>
  <c r="BQ122" i="10"/>
  <c r="BU121" i="10"/>
  <c r="BT121" i="10"/>
  <c r="BR121" i="10"/>
  <c r="F121" i="10" s="1"/>
  <c r="BQ121" i="10"/>
  <c r="BU120" i="10"/>
  <c r="BT120" i="10"/>
  <c r="BR120" i="10"/>
  <c r="BQ120" i="10"/>
  <c r="F120" i="10"/>
  <c r="BU117" i="10"/>
  <c r="BT117" i="10"/>
  <c r="BR117" i="10"/>
  <c r="BQ117" i="10"/>
  <c r="H117" i="10"/>
  <c r="BU116" i="10"/>
  <c r="BT116" i="10"/>
  <c r="BR116" i="10"/>
  <c r="BQ116" i="10"/>
  <c r="H116" i="10" s="1"/>
  <c r="BU115" i="10"/>
  <c r="BT115" i="10"/>
  <c r="BR115" i="10"/>
  <c r="H115" i="10" s="1"/>
  <c r="BQ115" i="10"/>
  <c r="BU114" i="10"/>
  <c r="BT114" i="10"/>
  <c r="BR114" i="10"/>
  <c r="BQ114" i="10"/>
  <c r="H114" i="10"/>
  <c r="BU113" i="10"/>
  <c r="BT113" i="10"/>
  <c r="BR113" i="10"/>
  <c r="BQ113" i="10"/>
  <c r="H113" i="10" s="1"/>
  <c r="BU112" i="10"/>
  <c r="BT112" i="10"/>
  <c r="BR112" i="10"/>
  <c r="BQ112" i="10"/>
  <c r="BU111" i="10"/>
  <c r="BT111" i="10"/>
  <c r="BR111" i="10"/>
  <c r="H111" i="10" s="1"/>
  <c r="BQ111" i="10"/>
  <c r="BU110" i="10"/>
  <c r="BT110" i="10"/>
  <c r="BR110" i="10"/>
  <c r="BQ110" i="10"/>
  <c r="H110" i="10"/>
  <c r="BU109" i="10"/>
  <c r="BT109" i="10"/>
  <c r="BR109" i="10"/>
  <c r="BQ109" i="10"/>
  <c r="H109" i="10"/>
  <c r="BU108" i="10"/>
  <c r="BT108" i="10"/>
  <c r="BR108" i="10"/>
  <c r="BQ108" i="10"/>
  <c r="H108" i="10" s="1"/>
  <c r="B102" i="10"/>
  <c r="BP93" i="10" s="1"/>
  <c r="C102" i="10" s="1"/>
  <c r="BU86" i="10"/>
  <c r="BR86" i="10"/>
  <c r="C86" i="10"/>
  <c r="BW85" i="10"/>
  <c r="BU85" i="10"/>
  <c r="BT85" i="10"/>
  <c r="BS85" i="10"/>
  <c r="BQ85" i="10"/>
  <c r="BP85" i="10"/>
  <c r="C85" i="10"/>
  <c r="BV85" i="10" s="1"/>
  <c r="C81" i="10"/>
  <c r="BP80" i="10" s="1"/>
  <c r="BQ80" i="10"/>
  <c r="C80" i="10"/>
  <c r="BP79" i="10" s="1"/>
  <c r="AE80" i="10" s="1"/>
  <c r="BQ79" i="10"/>
  <c r="BT68" i="10"/>
  <c r="BP68" i="10"/>
  <c r="D68" i="10"/>
  <c r="C68" i="10"/>
  <c r="BW65" i="10"/>
  <c r="BR65" i="10"/>
  <c r="C65" i="10"/>
  <c r="BW64" i="10"/>
  <c r="BU64" i="10"/>
  <c r="BT64" i="10"/>
  <c r="BS64" i="10"/>
  <c r="BQ64" i="10"/>
  <c r="BP64" i="10"/>
  <c r="C64" i="10"/>
  <c r="BV64" i="10" s="1"/>
  <c r="BW63" i="10"/>
  <c r="BR63" i="10"/>
  <c r="C63" i="10"/>
  <c r="BW62" i="10"/>
  <c r="BU62" i="10"/>
  <c r="BT62" i="10"/>
  <c r="BS62" i="10"/>
  <c r="BQ62" i="10"/>
  <c r="BP62" i="10"/>
  <c r="C62" i="10"/>
  <c r="BV62" i="10" s="1"/>
  <c r="BW61" i="10"/>
  <c r="BR61" i="10"/>
  <c r="C61" i="10"/>
  <c r="BW57" i="10"/>
  <c r="BU57" i="10"/>
  <c r="BT57" i="10"/>
  <c r="BS57" i="10"/>
  <c r="BQ57" i="10"/>
  <c r="BP57" i="10"/>
  <c r="C57" i="10"/>
  <c r="BV57" i="10" s="1"/>
  <c r="BW56" i="10"/>
  <c r="BR56" i="10"/>
  <c r="C56" i="10"/>
  <c r="BW55" i="10"/>
  <c r="BU55" i="10"/>
  <c r="BT55" i="10"/>
  <c r="BS55" i="10"/>
  <c r="BQ55" i="10"/>
  <c r="BP55" i="10"/>
  <c r="C55" i="10"/>
  <c r="BV55" i="10" s="1"/>
  <c r="BW54" i="10"/>
  <c r="BR54" i="10"/>
  <c r="C54" i="10"/>
  <c r="BW53" i="10"/>
  <c r="BU53" i="10"/>
  <c r="BT53" i="10"/>
  <c r="BS53" i="10"/>
  <c r="BQ53" i="10"/>
  <c r="BP53" i="10"/>
  <c r="C53" i="10"/>
  <c r="BV53" i="10" s="1"/>
  <c r="X52" i="10"/>
  <c r="C49" i="10"/>
  <c r="BR48" i="10"/>
  <c r="C48" i="10"/>
  <c r="BW47" i="10"/>
  <c r="BR47" i="10"/>
  <c r="C47" i="10"/>
  <c r="BV46" i="10"/>
  <c r="BR46" i="10"/>
  <c r="BQ46" i="10"/>
  <c r="C46" i="10"/>
  <c r="E42" i="10"/>
  <c r="D42" i="10"/>
  <c r="B42" i="10" s="1"/>
  <c r="C42" i="10"/>
  <c r="B41" i="10"/>
  <c r="B40" i="10"/>
  <c r="B39" i="10"/>
  <c r="B38" i="10"/>
  <c r="B37" i="10"/>
  <c r="B36" i="10"/>
  <c r="B35" i="10"/>
  <c r="B34" i="10"/>
  <c r="B33" i="10"/>
  <c r="B32" i="10"/>
  <c r="B31" i="10"/>
  <c r="B30" i="10"/>
  <c r="B29" i="10"/>
  <c r="BW26" i="10"/>
  <c r="BU26" i="10"/>
  <c r="BT26" i="10"/>
  <c r="BS26" i="10"/>
  <c r="BQ26" i="10"/>
  <c r="BP26" i="10"/>
  <c r="B26" i="10"/>
  <c r="BV26" i="10" s="1"/>
  <c r="BW25" i="10"/>
  <c r="BR25" i="10"/>
  <c r="B25" i="10"/>
  <c r="BU21" i="10"/>
  <c r="S21" i="10"/>
  <c r="R21" i="10"/>
  <c r="Q21" i="10"/>
  <c r="P21" i="10"/>
  <c r="O21" i="10"/>
  <c r="N21" i="10"/>
  <c r="M21" i="10"/>
  <c r="L21" i="10"/>
  <c r="K21" i="10"/>
  <c r="J21" i="10"/>
  <c r="I21" i="10"/>
  <c r="H21" i="10"/>
  <c r="G21" i="10"/>
  <c r="F21" i="10"/>
  <c r="E21" i="10"/>
  <c r="D21" i="10"/>
  <c r="C21" i="10"/>
  <c r="B21" i="10"/>
  <c r="BQ21" i="10" s="1"/>
  <c r="T21" i="10" s="1"/>
  <c r="B20" i="10"/>
  <c r="B19" i="10"/>
  <c r="B18" i="10"/>
  <c r="B17" i="10"/>
  <c r="B16" i="10"/>
  <c r="B15" i="10"/>
  <c r="BR12" i="10"/>
  <c r="BQ12" i="10"/>
  <c r="B12" i="10"/>
  <c r="BW11" i="10"/>
  <c r="BU11" i="10"/>
  <c r="BR11" i="10"/>
  <c r="BP11" i="10"/>
  <c r="B11" i="10"/>
  <c r="BV10" i="10"/>
  <c r="BU10" i="10"/>
  <c r="BT10" i="10"/>
  <c r="BQ10" i="10"/>
  <c r="BP10" i="10"/>
  <c r="B10" i="10"/>
  <c r="BW10" i="10" s="1"/>
  <c r="A5" i="10"/>
  <c r="A4" i="10"/>
  <c r="A3" i="10"/>
  <c r="A2" i="10"/>
  <c r="A185" i="9" l="1"/>
  <c r="X63" i="9"/>
  <c r="X56" i="9"/>
  <c r="X65" i="9"/>
  <c r="X61" i="9"/>
  <c r="X54" i="9"/>
  <c r="X48" i="9"/>
  <c r="BT185" i="9"/>
  <c r="X46" i="9"/>
  <c r="Z25" i="9"/>
  <c r="X57" i="10"/>
  <c r="X64" i="10"/>
  <c r="X62" i="10"/>
  <c r="BU49" i="10"/>
  <c r="BQ49" i="10"/>
  <c r="BS49" i="10"/>
  <c r="BT25" i="10"/>
  <c r="BP25" i="10"/>
  <c r="BQ17" i="10"/>
  <c r="T17" i="10" s="1"/>
  <c r="BS25" i="10"/>
  <c r="BU47" i="10"/>
  <c r="BQ47" i="10"/>
  <c r="BS47" i="10"/>
  <c r="BW48" i="10"/>
  <c r="BS48" i="10"/>
  <c r="BT48" i="10"/>
  <c r="BT49" i="10"/>
  <c r="BT54" i="10"/>
  <c r="BP54" i="10"/>
  <c r="BS54" i="10"/>
  <c r="BT56" i="10"/>
  <c r="BP56" i="10"/>
  <c r="X56" i="10" s="1"/>
  <c r="BS56" i="10"/>
  <c r="BT61" i="10"/>
  <c r="BP61" i="10"/>
  <c r="BS61" i="10"/>
  <c r="BT63" i="10"/>
  <c r="BP63" i="10"/>
  <c r="BS63" i="10"/>
  <c r="BT65" i="10"/>
  <c r="BP65" i="10"/>
  <c r="BS65" i="10"/>
  <c r="AE81" i="10"/>
  <c r="BU12" i="10"/>
  <c r="BP12" i="10"/>
  <c r="AB12" i="10" s="1"/>
  <c r="BT12" i="10"/>
  <c r="BQ16" i="10"/>
  <c r="T16" i="10" s="1"/>
  <c r="BU25" i="10"/>
  <c r="BW46" i="10"/>
  <c r="BS46" i="10"/>
  <c r="BT46" i="10"/>
  <c r="BT47" i="10"/>
  <c r="BP48" i="10"/>
  <c r="BU48" i="10"/>
  <c r="BP49" i="10"/>
  <c r="BV49" i="10"/>
  <c r="BU54" i="10"/>
  <c r="BU56" i="10"/>
  <c r="BU61" i="10"/>
  <c r="BU63" i="10"/>
  <c r="BU65" i="10"/>
  <c r="BT86" i="10"/>
  <c r="BP86" i="10"/>
  <c r="Q86" i="10" s="1"/>
  <c r="BW86" i="10"/>
  <c r="BS86" i="10"/>
  <c r="BV86" i="10"/>
  <c r="BY150" i="10"/>
  <c r="BU150" i="10"/>
  <c r="BQ150" i="10"/>
  <c r="AD150" i="10" s="1"/>
  <c r="BX150" i="10"/>
  <c r="BT150" i="10"/>
  <c r="BV11" i="10"/>
  <c r="BQ11" i="10"/>
  <c r="AB11" i="10" s="1"/>
  <c r="BT11" i="10"/>
  <c r="BT185" i="10" s="1"/>
  <c r="BV12" i="10"/>
  <c r="BQ19" i="10"/>
  <c r="BQ25" i="10"/>
  <c r="BV25" i="10"/>
  <c r="BP46" i="10"/>
  <c r="X46" i="10" s="1"/>
  <c r="BU46" i="10"/>
  <c r="BP47" i="10"/>
  <c r="BV47" i="10"/>
  <c r="BQ48" i="10"/>
  <c r="BV48" i="10"/>
  <c r="BR49" i="10"/>
  <c r="BW49" i="10"/>
  <c r="BQ54" i="10"/>
  <c r="BV54" i="10"/>
  <c r="BQ56" i="10"/>
  <c r="BV56" i="10"/>
  <c r="BQ61" i="10"/>
  <c r="BV61" i="10"/>
  <c r="BQ63" i="10"/>
  <c r="BV63" i="10"/>
  <c r="BQ65" i="10"/>
  <c r="BV65" i="10"/>
  <c r="BQ86" i="10"/>
  <c r="BT93" i="10"/>
  <c r="H112" i="10"/>
  <c r="F122" i="10"/>
  <c r="BQ142" i="10"/>
  <c r="C142" i="10" s="1"/>
  <c r="BV151" i="10"/>
  <c r="BY151" i="10"/>
  <c r="BU151" i="10"/>
  <c r="BQ151" i="10"/>
  <c r="AD151" i="10" s="1"/>
  <c r="BT151" i="10"/>
  <c r="BS149" i="10"/>
  <c r="BS153" i="10"/>
  <c r="BR10" i="10"/>
  <c r="AB10" i="10" s="1"/>
  <c r="BR26" i="10"/>
  <c r="Z26" i="10" s="1"/>
  <c r="BR53" i="10"/>
  <c r="X53" i="10" s="1"/>
  <c r="BR55" i="10"/>
  <c r="X55" i="10" s="1"/>
  <c r="BR57" i="10"/>
  <c r="BR62" i="10"/>
  <c r="BR64" i="10"/>
  <c r="BR85" i="10"/>
  <c r="Q85" i="10" s="1"/>
  <c r="BT149" i="10"/>
  <c r="BT153" i="10"/>
  <c r="B158" i="11"/>
  <c r="BW153" i="11"/>
  <c r="BV153" i="11"/>
  <c r="BU153" i="11"/>
  <c r="BR153" i="11"/>
  <c r="BQ153" i="11"/>
  <c r="AD153" i="11" s="1"/>
  <c r="D153" i="11"/>
  <c r="BX153" i="11" s="1"/>
  <c r="BY152" i="11"/>
  <c r="BX152" i="11"/>
  <c r="BW152" i="11"/>
  <c r="BU152" i="11"/>
  <c r="BT152" i="11"/>
  <c r="BR152" i="11"/>
  <c r="BQ152" i="11"/>
  <c r="AD152" i="11" s="1"/>
  <c r="D152" i="11"/>
  <c r="BS152" i="11" s="1"/>
  <c r="BX151" i="11"/>
  <c r="BW151" i="11"/>
  <c r="BT151" i="11"/>
  <c r="BR151" i="11"/>
  <c r="D151" i="11"/>
  <c r="BV151" i="11" s="1"/>
  <c r="BW150" i="11"/>
  <c r="BR150" i="11"/>
  <c r="D150" i="11"/>
  <c r="BY150" i="11" s="1"/>
  <c r="BY149" i="11"/>
  <c r="BW149" i="11"/>
  <c r="BV149" i="11"/>
  <c r="BU149" i="11"/>
  <c r="BR149" i="11"/>
  <c r="BQ149" i="11"/>
  <c r="AD149" i="11" s="1"/>
  <c r="D149" i="11"/>
  <c r="BX149" i="11" s="1"/>
  <c r="BY148" i="11"/>
  <c r="BX148" i="11"/>
  <c r="BW148" i="11"/>
  <c r="BU148" i="11"/>
  <c r="BT148" i="11"/>
  <c r="BR148" i="11"/>
  <c r="BQ148" i="11"/>
  <c r="AD148" i="11" s="1"/>
  <c r="D148" i="11"/>
  <c r="BS148" i="11" s="1"/>
  <c r="BT142" i="11"/>
  <c r="BQ142" i="11"/>
  <c r="C142" i="11" s="1"/>
  <c r="D135" i="11"/>
  <c r="BT131" i="11"/>
  <c r="BQ131" i="11"/>
  <c r="X131" i="11" s="1"/>
  <c r="B131" i="11"/>
  <c r="BT130" i="11"/>
  <c r="BQ130" i="11"/>
  <c r="X130" i="11" s="1"/>
  <c r="B130" i="11"/>
  <c r="BT129" i="11"/>
  <c r="BQ129" i="11"/>
  <c r="X129" i="11" s="1"/>
  <c r="B129" i="11"/>
  <c r="BU125" i="11"/>
  <c r="BT125" i="11"/>
  <c r="BR125" i="11"/>
  <c r="F125" i="11" s="1"/>
  <c r="BQ125" i="11"/>
  <c r="BU124" i="11"/>
  <c r="BT124" i="11"/>
  <c r="BR124" i="11"/>
  <c r="BQ124" i="11"/>
  <c r="F124" i="11"/>
  <c r="BU123" i="11"/>
  <c r="BT123" i="11"/>
  <c r="BR123" i="11"/>
  <c r="BQ123" i="11"/>
  <c r="F123" i="11" s="1"/>
  <c r="BU122" i="11"/>
  <c r="BT122" i="11"/>
  <c r="BR122" i="11"/>
  <c r="BQ122" i="11"/>
  <c r="F122" i="11" s="1"/>
  <c r="BU121" i="11"/>
  <c r="BT121" i="11"/>
  <c r="BR121" i="11"/>
  <c r="F121" i="11" s="1"/>
  <c r="BQ121" i="11"/>
  <c r="BU120" i="11"/>
  <c r="BT120" i="11"/>
  <c r="BR120" i="11"/>
  <c r="BQ120" i="11"/>
  <c r="F120" i="11"/>
  <c r="BU117" i="11"/>
  <c r="BT117" i="11"/>
  <c r="BR117" i="11"/>
  <c r="BQ117" i="11"/>
  <c r="H117" i="11" s="1"/>
  <c r="BU116" i="11"/>
  <c r="BT116" i="11"/>
  <c r="BR116" i="11"/>
  <c r="BQ116" i="11"/>
  <c r="H116" i="11" s="1"/>
  <c r="BU115" i="11"/>
  <c r="BT115" i="11"/>
  <c r="BR115" i="11"/>
  <c r="H115" i="11" s="1"/>
  <c r="BQ115" i="11"/>
  <c r="BU114" i="11"/>
  <c r="BT114" i="11"/>
  <c r="BR114" i="11"/>
  <c r="BQ114" i="11"/>
  <c r="H114" i="11"/>
  <c r="BU113" i="11"/>
  <c r="BT113" i="11"/>
  <c r="BR113" i="11"/>
  <c r="BQ113" i="11"/>
  <c r="H113" i="11" s="1"/>
  <c r="BU112" i="11"/>
  <c r="BT112" i="11"/>
  <c r="BR112" i="11"/>
  <c r="BQ112" i="11"/>
  <c r="H112" i="11" s="1"/>
  <c r="BU111" i="11"/>
  <c r="BT111" i="11"/>
  <c r="BR111" i="11"/>
  <c r="H111" i="11" s="1"/>
  <c r="BQ111" i="11"/>
  <c r="BU110" i="11"/>
  <c r="BT110" i="11"/>
  <c r="BR110" i="11"/>
  <c r="BQ110" i="11"/>
  <c r="H110" i="11"/>
  <c r="BU109" i="11"/>
  <c r="BT109" i="11"/>
  <c r="BR109" i="11"/>
  <c r="BQ109" i="11"/>
  <c r="H109" i="11" s="1"/>
  <c r="BU108" i="11"/>
  <c r="BT108" i="11"/>
  <c r="BR108" i="11"/>
  <c r="BQ108" i="11"/>
  <c r="H108" i="11" s="1"/>
  <c r="B102" i="11"/>
  <c r="BP93" i="11" s="1"/>
  <c r="C102" i="11" s="1"/>
  <c r="C86" i="11"/>
  <c r="BT86" i="11" s="1"/>
  <c r="BW85" i="11"/>
  <c r="BU85" i="11"/>
  <c r="BT85" i="11"/>
  <c r="BS85" i="11"/>
  <c r="BQ85" i="11"/>
  <c r="BP85" i="11"/>
  <c r="C85" i="11"/>
  <c r="BV85" i="11" s="1"/>
  <c r="C81" i="11"/>
  <c r="BP80" i="11" s="1"/>
  <c r="C80" i="11"/>
  <c r="BP79" i="11" s="1"/>
  <c r="BT68" i="11"/>
  <c r="BP68" i="11"/>
  <c r="D68" i="11" s="1"/>
  <c r="C68" i="11"/>
  <c r="C65" i="11"/>
  <c r="BT65" i="11" s="1"/>
  <c r="BW64" i="11"/>
  <c r="BU64" i="11"/>
  <c r="BT64" i="11"/>
  <c r="BS64" i="11"/>
  <c r="BQ64" i="11"/>
  <c r="BP64" i="11"/>
  <c r="C64" i="11"/>
  <c r="BV64" i="11" s="1"/>
  <c r="C63" i="11"/>
  <c r="BT63" i="11" s="1"/>
  <c r="BW62" i="11"/>
  <c r="BU62" i="11"/>
  <c r="BT62" i="11"/>
  <c r="BS62" i="11"/>
  <c r="BQ62" i="11"/>
  <c r="BP62" i="11"/>
  <c r="C62" i="11"/>
  <c r="BV62" i="11" s="1"/>
  <c r="C61" i="11"/>
  <c r="BT61" i="11" s="1"/>
  <c r="BW57" i="11"/>
  <c r="BU57" i="11"/>
  <c r="BT57" i="11"/>
  <c r="BS57" i="11"/>
  <c r="BQ57" i="11"/>
  <c r="BP57" i="11"/>
  <c r="C57" i="11"/>
  <c r="BV57" i="11" s="1"/>
  <c r="C56" i="11"/>
  <c r="BT56" i="11" s="1"/>
  <c r="BW55" i="11"/>
  <c r="BU55" i="11"/>
  <c r="BT55" i="11"/>
  <c r="BS55" i="11"/>
  <c r="BQ55" i="11"/>
  <c r="BP55" i="11"/>
  <c r="C55" i="11"/>
  <c r="BV55" i="11" s="1"/>
  <c r="C54" i="11"/>
  <c r="BT54" i="11" s="1"/>
  <c r="BW53" i="11"/>
  <c r="BU53" i="11"/>
  <c r="BT53" i="11"/>
  <c r="BS53" i="11"/>
  <c r="BQ53" i="11"/>
  <c r="BP53" i="11"/>
  <c r="C53" i="11"/>
  <c r="BV53" i="11" s="1"/>
  <c r="X52" i="11"/>
  <c r="BW49" i="11"/>
  <c r="BT49" i="11"/>
  <c r="BS49" i="11"/>
  <c r="BP49" i="11"/>
  <c r="C49" i="11"/>
  <c r="BU49" i="11" s="1"/>
  <c r="BU48" i="11"/>
  <c r="BQ48" i="11"/>
  <c r="C48" i="11"/>
  <c r="BW48" i="11" s="1"/>
  <c r="BW47" i="11"/>
  <c r="BT47" i="11"/>
  <c r="BS47" i="11"/>
  <c r="BP47" i="11"/>
  <c r="C47" i="11"/>
  <c r="BU47" i="11" s="1"/>
  <c r="BU46" i="11"/>
  <c r="BQ46" i="11"/>
  <c r="C46" i="11"/>
  <c r="BW46" i="11" s="1"/>
  <c r="E42" i="11"/>
  <c r="B42" i="11" s="1"/>
  <c r="D42" i="11"/>
  <c r="C42" i="11"/>
  <c r="B41" i="11"/>
  <c r="B40" i="11"/>
  <c r="B39" i="11"/>
  <c r="B38" i="11"/>
  <c r="B37" i="11"/>
  <c r="B36" i="11"/>
  <c r="B35" i="11"/>
  <c r="B34" i="11"/>
  <c r="B33" i="11"/>
  <c r="B32" i="11"/>
  <c r="B31" i="11"/>
  <c r="B30" i="11"/>
  <c r="B29" i="11"/>
  <c r="BW26" i="11"/>
  <c r="BU26" i="11"/>
  <c r="BT26" i="11"/>
  <c r="BS26" i="11"/>
  <c r="BQ26" i="11"/>
  <c r="BP26" i="11"/>
  <c r="B26" i="11"/>
  <c r="BV26" i="11" s="1"/>
  <c r="B25" i="11"/>
  <c r="BT25" i="11" s="1"/>
  <c r="S21" i="11"/>
  <c r="R21" i="11"/>
  <c r="Q21" i="11"/>
  <c r="P21" i="11"/>
  <c r="O21" i="11"/>
  <c r="N21" i="11"/>
  <c r="M21" i="11"/>
  <c r="L21" i="11"/>
  <c r="K21" i="11"/>
  <c r="J21" i="11"/>
  <c r="I21" i="11"/>
  <c r="H21" i="11"/>
  <c r="G21" i="11"/>
  <c r="F21" i="11"/>
  <c r="E21" i="11"/>
  <c r="D21" i="11"/>
  <c r="C21" i="11"/>
  <c r="B21" i="11" s="1"/>
  <c r="B20" i="11"/>
  <c r="B19" i="11"/>
  <c r="B18" i="11"/>
  <c r="B17" i="11"/>
  <c r="B16" i="11"/>
  <c r="B15" i="11"/>
  <c r="B12" i="11"/>
  <c r="BU12" i="11" s="1"/>
  <c r="BU11" i="11"/>
  <c r="BT11" i="11"/>
  <c r="BP11" i="11"/>
  <c r="B11" i="11"/>
  <c r="BV11" i="11" s="1"/>
  <c r="BV10" i="11"/>
  <c r="BU10" i="11"/>
  <c r="BT10" i="11"/>
  <c r="BQ10" i="11"/>
  <c r="BP10" i="11"/>
  <c r="B10" i="11"/>
  <c r="BW10" i="11" s="1"/>
  <c r="A5" i="11"/>
  <c r="A4" i="11"/>
  <c r="A3" i="11"/>
  <c r="A2" i="11"/>
  <c r="X49" i="10" l="1"/>
  <c r="X61" i="10"/>
  <c r="X63" i="10"/>
  <c r="Z25" i="10"/>
  <c r="A185" i="10" s="1"/>
  <c r="X47" i="10"/>
  <c r="X48" i="10"/>
  <c r="X65" i="10"/>
  <c r="X54" i="10"/>
  <c r="AE81" i="11"/>
  <c r="X55" i="11"/>
  <c r="X62" i="11"/>
  <c r="AB10" i="11"/>
  <c r="BQ21" i="11"/>
  <c r="T21" i="11" s="1"/>
  <c r="BQ19" i="11"/>
  <c r="BU21" i="11"/>
  <c r="BQ16" i="11"/>
  <c r="T16" i="11" s="1"/>
  <c r="Q85" i="11"/>
  <c r="BR11" i="11"/>
  <c r="BW11" i="11"/>
  <c r="BQ12" i="11"/>
  <c r="BV12" i="11"/>
  <c r="BQ25" i="11"/>
  <c r="BU25" i="11"/>
  <c r="BP46" i="11"/>
  <c r="BT46" i="11"/>
  <c r="BR47" i="11"/>
  <c r="BV47" i="11"/>
  <c r="BP48" i="11"/>
  <c r="X48" i="11" s="1"/>
  <c r="BT48" i="11"/>
  <c r="BR49" i="11"/>
  <c r="BV49" i="11"/>
  <c r="BQ54" i="11"/>
  <c r="BU54" i="11"/>
  <c r="BQ56" i="11"/>
  <c r="BU56" i="11"/>
  <c r="BQ61" i="11"/>
  <c r="BU61" i="11"/>
  <c r="BQ63" i="11"/>
  <c r="BU63" i="11"/>
  <c r="BQ65" i="11"/>
  <c r="BU65" i="11"/>
  <c r="BQ79" i="11"/>
  <c r="AE80" i="11" s="1"/>
  <c r="BQ80" i="11"/>
  <c r="BQ86" i="11"/>
  <c r="BU86" i="11"/>
  <c r="BT93" i="11"/>
  <c r="BV150" i="11"/>
  <c r="BS151" i="11"/>
  <c r="BY153" i="11"/>
  <c r="BR12" i="11"/>
  <c r="BR25" i="11"/>
  <c r="BV25" i="11"/>
  <c r="BR54" i="11"/>
  <c r="BV54" i="11"/>
  <c r="BR56" i="11"/>
  <c r="BV56" i="11"/>
  <c r="BR61" i="11"/>
  <c r="BV61" i="11"/>
  <c r="BR63" i="11"/>
  <c r="BV63" i="11"/>
  <c r="BR65" i="11"/>
  <c r="BV65" i="11"/>
  <c r="BR86" i="11"/>
  <c r="BV86" i="11"/>
  <c r="BS150" i="11"/>
  <c r="BT12" i="11"/>
  <c r="BT185" i="11" s="1"/>
  <c r="BS25" i="11"/>
  <c r="BW25" i="11"/>
  <c r="BR46" i="11"/>
  <c r="BV46" i="11"/>
  <c r="BR48" i="11"/>
  <c r="BV48" i="11"/>
  <c r="BS54" i="11"/>
  <c r="BW54" i="11"/>
  <c r="BS56" i="11"/>
  <c r="BW56" i="11"/>
  <c r="BS61" i="11"/>
  <c r="BW61" i="11"/>
  <c r="BS63" i="11"/>
  <c r="BW63" i="11"/>
  <c r="BS65" i="11"/>
  <c r="BW65" i="11"/>
  <c r="BS86" i="11"/>
  <c r="BW86" i="11"/>
  <c r="BV148" i="11"/>
  <c r="BS149" i="11"/>
  <c r="BT150" i="11"/>
  <c r="BX150" i="11"/>
  <c r="BQ151" i="11"/>
  <c r="AD151" i="11" s="1"/>
  <c r="BU151" i="11"/>
  <c r="BY151" i="11"/>
  <c r="BV152" i="11"/>
  <c r="BS153" i="11"/>
  <c r="BR10" i="11"/>
  <c r="BQ11" i="11"/>
  <c r="AB11" i="11" s="1"/>
  <c r="BP12" i="11"/>
  <c r="AB12" i="11" s="1"/>
  <c r="BQ17" i="11"/>
  <c r="T17" i="11" s="1"/>
  <c r="BP25" i="11"/>
  <c r="BR26" i="11"/>
  <c r="Z26" i="11" s="1"/>
  <c r="BS46" i="11"/>
  <c r="BQ47" i="11"/>
  <c r="X47" i="11" s="1"/>
  <c r="BS48" i="11"/>
  <c r="BQ49" i="11"/>
  <c r="X49" i="11" s="1"/>
  <c r="BR53" i="11"/>
  <c r="X53" i="11" s="1"/>
  <c r="BP54" i="11"/>
  <c r="BR55" i="11"/>
  <c r="BP56" i="11"/>
  <c r="X56" i="11" s="1"/>
  <c r="BR57" i="11"/>
  <c r="X57" i="11" s="1"/>
  <c r="BP61" i="11"/>
  <c r="BR62" i="11"/>
  <c r="BP63" i="11"/>
  <c r="X63" i="11" s="1"/>
  <c r="BR64" i="11"/>
  <c r="X64" i="11" s="1"/>
  <c r="BP65" i="11"/>
  <c r="BR85" i="11"/>
  <c r="BP86" i="11"/>
  <c r="BT149" i="11"/>
  <c r="BQ150" i="11"/>
  <c r="AD150" i="11" s="1"/>
  <c r="BU150" i="11"/>
  <c r="BT153" i="11"/>
  <c r="B158" i="12"/>
  <c r="BY153" i="12"/>
  <c r="BW153" i="12"/>
  <c r="BU153" i="12"/>
  <c r="BR153" i="12"/>
  <c r="BQ153" i="12"/>
  <c r="AD153" i="12" s="1"/>
  <c r="D153" i="12"/>
  <c r="BX153" i="12" s="1"/>
  <c r="BY152" i="12"/>
  <c r="BX152" i="12"/>
  <c r="BW152" i="12"/>
  <c r="BV152" i="12"/>
  <c r="BU152" i="12"/>
  <c r="BT152" i="12"/>
  <c r="BR152" i="12"/>
  <c r="BQ152" i="12"/>
  <c r="AD152" i="12"/>
  <c r="D152" i="12"/>
  <c r="BS152" i="12" s="1"/>
  <c r="BW151" i="12"/>
  <c r="BR151" i="12"/>
  <c r="D151" i="12"/>
  <c r="BV151" i="12" s="1"/>
  <c r="BX150" i="12"/>
  <c r="BW150" i="12"/>
  <c r="BV150" i="12"/>
  <c r="BT150" i="12"/>
  <c r="BR150" i="12"/>
  <c r="AD150" i="12" s="1"/>
  <c r="BQ150" i="12"/>
  <c r="D150" i="12"/>
  <c r="BY150" i="12" s="1"/>
  <c r="BY149" i="12"/>
  <c r="BW149" i="12"/>
  <c r="BU149" i="12"/>
  <c r="BR149" i="12"/>
  <c r="BQ149" i="12"/>
  <c r="AD149" i="12" s="1"/>
  <c r="D149" i="12"/>
  <c r="BX149" i="12" s="1"/>
  <c r="BX148" i="12"/>
  <c r="BW148" i="12"/>
  <c r="BV148" i="12"/>
  <c r="BT148" i="12"/>
  <c r="BR148" i="12"/>
  <c r="D148" i="12"/>
  <c r="BS148" i="12" s="1"/>
  <c r="BT142" i="12"/>
  <c r="D135" i="12"/>
  <c r="BT131" i="12"/>
  <c r="B131" i="12"/>
  <c r="BQ131" i="12" s="1"/>
  <c r="X131" i="12" s="1"/>
  <c r="BT130" i="12"/>
  <c r="B130" i="12"/>
  <c r="BQ130" i="12" s="1"/>
  <c r="X130" i="12" s="1"/>
  <c r="BT129" i="12"/>
  <c r="B129" i="12"/>
  <c r="BQ129" i="12" s="1"/>
  <c r="X129" i="12" s="1"/>
  <c r="BU125" i="12"/>
  <c r="BT125" i="12"/>
  <c r="BR125" i="12"/>
  <c r="F125" i="12" s="1"/>
  <c r="BQ125" i="12"/>
  <c r="BU124" i="12"/>
  <c r="BT124" i="12"/>
  <c r="BR124" i="12"/>
  <c r="BQ124" i="12"/>
  <c r="F124" i="12" s="1"/>
  <c r="BU123" i="12"/>
  <c r="BT123" i="12"/>
  <c r="BR123" i="12"/>
  <c r="BQ123" i="12"/>
  <c r="F123" i="12"/>
  <c r="BU122" i="12"/>
  <c r="BT122" i="12"/>
  <c r="BR122" i="12"/>
  <c r="BQ122" i="12"/>
  <c r="F122" i="12" s="1"/>
  <c r="BU121" i="12"/>
  <c r="BT121" i="12"/>
  <c r="BR121" i="12"/>
  <c r="F121" i="12" s="1"/>
  <c r="BQ121" i="12"/>
  <c r="BU120" i="12"/>
  <c r="BT120" i="12"/>
  <c r="BR120" i="12"/>
  <c r="BQ120" i="12"/>
  <c r="F120" i="12" s="1"/>
  <c r="BU117" i="12"/>
  <c r="BT117" i="12"/>
  <c r="BR117" i="12"/>
  <c r="BQ117" i="12"/>
  <c r="H117" i="12"/>
  <c r="BU116" i="12"/>
  <c r="BT116" i="12"/>
  <c r="BR116" i="12"/>
  <c r="BQ116" i="12"/>
  <c r="H116" i="12" s="1"/>
  <c r="BU115" i="12"/>
  <c r="BT115" i="12"/>
  <c r="BR115" i="12"/>
  <c r="BQ115" i="12"/>
  <c r="H115" i="12" s="1"/>
  <c r="BU114" i="12"/>
  <c r="BT114" i="12"/>
  <c r="BR114" i="12"/>
  <c r="BQ114" i="12"/>
  <c r="H114" i="12" s="1"/>
  <c r="BU113" i="12"/>
  <c r="BT113" i="12"/>
  <c r="BR113" i="12"/>
  <c r="BQ113" i="12"/>
  <c r="H113" i="12"/>
  <c r="BU112" i="12"/>
  <c r="BT112" i="12"/>
  <c r="BR112" i="12"/>
  <c r="BQ112" i="12"/>
  <c r="H112" i="12" s="1"/>
  <c r="BU111" i="12"/>
  <c r="BT111" i="12"/>
  <c r="BR111" i="12"/>
  <c r="H111" i="12" s="1"/>
  <c r="BQ111" i="12"/>
  <c r="BU110" i="12"/>
  <c r="BT110" i="12"/>
  <c r="BR110" i="12"/>
  <c r="BQ110" i="12"/>
  <c r="H110" i="12"/>
  <c r="BU109" i="12"/>
  <c r="BT109" i="12"/>
  <c r="BR109" i="12"/>
  <c r="BQ109" i="12"/>
  <c r="H109" i="12"/>
  <c r="BU108" i="12"/>
  <c r="BT108" i="12"/>
  <c r="BR108" i="12"/>
  <c r="BQ108" i="12"/>
  <c r="H108" i="12" s="1"/>
  <c r="B102" i="12"/>
  <c r="BP93" i="12" s="1"/>
  <c r="C102" i="12" s="1"/>
  <c r="BT93" i="12"/>
  <c r="BU86" i="12"/>
  <c r="BQ86" i="12"/>
  <c r="C86" i="12"/>
  <c r="BT86" i="12" s="1"/>
  <c r="BW85" i="12"/>
  <c r="BT85" i="12"/>
  <c r="BS85" i="12"/>
  <c r="BP85" i="12"/>
  <c r="C85" i="12"/>
  <c r="BV85" i="12" s="1"/>
  <c r="C81" i="12"/>
  <c r="BP80" i="12" s="1"/>
  <c r="AE81" i="12" s="1"/>
  <c r="BQ80" i="12"/>
  <c r="C80" i="12"/>
  <c r="BP79" i="12" s="1"/>
  <c r="AE80" i="12" s="1"/>
  <c r="BQ79" i="12"/>
  <c r="BP68" i="12"/>
  <c r="D68" i="12"/>
  <c r="C68" i="12"/>
  <c r="BT68" i="12" s="1"/>
  <c r="BU65" i="12"/>
  <c r="BQ65" i="12"/>
  <c r="C65" i="12"/>
  <c r="BT65" i="12" s="1"/>
  <c r="BW64" i="12"/>
  <c r="BT64" i="12"/>
  <c r="BS64" i="12"/>
  <c r="BP64" i="12"/>
  <c r="C64" i="12"/>
  <c r="BV64" i="12" s="1"/>
  <c r="BU63" i="12"/>
  <c r="BQ63" i="12"/>
  <c r="C63" i="12"/>
  <c r="BT63" i="12" s="1"/>
  <c r="BW62" i="12"/>
  <c r="BT62" i="12"/>
  <c r="BS62" i="12"/>
  <c r="BP62" i="12"/>
  <c r="C62" i="12"/>
  <c r="BV62" i="12" s="1"/>
  <c r="BU61" i="12"/>
  <c r="BQ61" i="12"/>
  <c r="C61" i="12"/>
  <c r="BT61" i="12" s="1"/>
  <c r="BW57" i="12"/>
  <c r="BT57" i="12"/>
  <c r="BS57" i="12"/>
  <c r="BP57" i="12"/>
  <c r="C57" i="12"/>
  <c r="BV57" i="12" s="1"/>
  <c r="BU56" i="12"/>
  <c r="BQ56" i="12"/>
  <c r="C56" i="12"/>
  <c r="BT56" i="12" s="1"/>
  <c r="BW55" i="12"/>
  <c r="BT55" i="12"/>
  <c r="BS55" i="12"/>
  <c r="BP55" i="12"/>
  <c r="C55" i="12"/>
  <c r="BV55" i="12" s="1"/>
  <c r="BU54" i="12"/>
  <c r="BQ54" i="12"/>
  <c r="C54" i="12"/>
  <c r="BT54" i="12" s="1"/>
  <c r="BW53" i="12"/>
  <c r="BT53" i="12"/>
  <c r="BS53" i="12"/>
  <c r="BP53" i="12"/>
  <c r="C53" i="12"/>
  <c r="BV53" i="12" s="1"/>
  <c r="X52" i="12"/>
  <c r="C49" i="12"/>
  <c r="BU49" i="12" s="1"/>
  <c r="BU48" i="12"/>
  <c r="BT48" i="12"/>
  <c r="BQ48" i="12"/>
  <c r="BP48" i="12"/>
  <c r="C48" i="12"/>
  <c r="BW48" i="12" s="1"/>
  <c r="C47" i="12"/>
  <c r="BU47" i="12" s="1"/>
  <c r="BU46" i="12"/>
  <c r="BT46" i="12"/>
  <c r="BQ46" i="12"/>
  <c r="BP46" i="12"/>
  <c r="C46" i="12"/>
  <c r="BW46" i="12" s="1"/>
  <c r="E42" i="12"/>
  <c r="D42" i="12"/>
  <c r="C42" i="12"/>
  <c r="B42" i="12" s="1"/>
  <c r="B41" i="12"/>
  <c r="B40" i="12"/>
  <c r="B39" i="12"/>
  <c r="B38" i="12"/>
  <c r="B37" i="12"/>
  <c r="B36" i="12"/>
  <c r="B35" i="12"/>
  <c r="B34" i="12"/>
  <c r="B33" i="12"/>
  <c r="B32" i="12"/>
  <c r="B31" i="12"/>
  <c r="B30" i="12"/>
  <c r="B29" i="12"/>
  <c r="BW26" i="12"/>
  <c r="BT26" i="12"/>
  <c r="BS26" i="12"/>
  <c r="BP26" i="12"/>
  <c r="B26" i="12"/>
  <c r="BV26" i="12" s="1"/>
  <c r="BU25" i="12"/>
  <c r="BQ25" i="12"/>
  <c r="B25" i="12"/>
  <c r="BT25" i="12" s="1"/>
  <c r="S21" i="12"/>
  <c r="R21" i="12"/>
  <c r="Q21" i="12"/>
  <c r="P21" i="12"/>
  <c r="O21" i="12"/>
  <c r="N21" i="12"/>
  <c r="M21" i="12"/>
  <c r="L21" i="12"/>
  <c r="K21" i="12"/>
  <c r="J21" i="12"/>
  <c r="B21" i="12" s="1"/>
  <c r="I21" i="12"/>
  <c r="H21" i="12"/>
  <c r="G21" i="12"/>
  <c r="F21" i="12"/>
  <c r="E21" i="12"/>
  <c r="D21" i="12"/>
  <c r="C21" i="12"/>
  <c r="B20" i="12"/>
  <c r="B19" i="12"/>
  <c r="B18" i="12"/>
  <c r="B17" i="12"/>
  <c r="B16" i="12"/>
  <c r="B15" i="12"/>
  <c r="BV12" i="12"/>
  <c r="BR12" i="12"/>
  <c r="BQ12" i="12"/>
  <c r="B12" i="12"/>
  <c r="BU12" i="12" s="1"/>
  <c r="B11" i="12"/>
  <c r="BV11" i="12" s="1"/>
  <c r="BV10" i="12"/>
  <c r="BU10" i="12"/>
  <c r="BT10" i="12"/>
  <c r="BQ10" i="12"/>
  <c r="BP10" i="12"/>
  <c r="B10" i="12"/>
  <c r="BW10" i="12" s="1"/>
  <c r="A5" i="12"/>
  <c r="A4" i="12"/>
  <c r="A3" i="12"/>
  <c r="A2" i="12"/>
  <c r="X65" i="11" l="1"/>
  <c r="X61" i="11"/>
  <c r="X54" i="11"/>
  <c r="X46" i="11"/>
  <c r="Q86" i="11"/>
  <c r="Z25" i="11"/>
  <c r="A185" i="11" s="1"/>
  <c r="BQ21" i="12"/>
  <c r="T21" i="12" s="1"/>
  <c r="BQ19" i="12"/>
  <c r="BU21" i="12"/>
  <c r="BQ16" i="12"/>
  <c r="T16" i="12" s="1"/>
  <c r="BV47" i="12"/>
  <c r="BS47" i="12"/>
  <c r="BW47" i="12"/>
  <c r="BS49" i="12"/>
  <c r="BW49" i="12"/>
  <c r="BR54" i="12"/>
  <c r="BV54" i="12"/>
  <c r="BR56" i="12"/>
  <c r="BV56" i="12"/>
  <c r="BR61" i="12"/>
  <c r="BV61" i="12"/>
  <c r="BR63" i="12"/>
  <c r="BV63" i="12"/>
  <c r="BR65" i="12"/>
  <c r="BV65" i="12"/>
  <c r="BR86" i="12"/>
  <c r="BV86" i="12"/>
  <c r="BQ142" i="12"/>
  <c r="C142" i="12" s="1"/>
  <c r="BQ148" i="12"/>
  <c r="AD148" i="12" s="1"/>
  <c r="BU148" i="12"/>
  <c r="BY148" i="12"/>
  <c r="BV149" i="12"/>
  <c r="BS150" i="12"/>
  <c r="BT151" i="12"/>
  <c r="BX151" i="12"/>
  <c r="BV153" i="12"/>
  <c r="BS151" i="12"/>
  <c r="BT11" i="12"/>
  <c r="BT185" i="12" s="1"/>
  <c r="BV25" i="12"/>
  <c r="BP11" i="12"/>
  <c r="BU11" i="12"/>
  <c r="BT12" i="12"/>
  <c r="BS25" i="12"/>
  <c r="BW25" i="12"/>
  <c r="BQ26" i="12"/>
  <c r="Z26" i="12" s="1"/>
  <c r="BU26" i="12"/>
  <c r="BR46" i="12"/>
  <c r="X46" i="12" s="1"/>
  <c r="BV46" i="12"/>
  <c r="BP47" i="12"/>
  <c r="BT47" i="12"/>
  <c r="BR48" i="12"/>
  <c r="X48" i="12" s="1"/>
  <c r="BV48" i="12"/>
  <c r="BP49" i="12"/>
  <c r="X49" i="12" s="1"/>
  <c r="BT49" i="12"/>
  <c r="BQ53" i="12"/>
  <c r="BU53" i="12"/>
  <c r="BS54" i="12"/>
  <c r="BW54" i="12"/>
  <c r="BQ55" i="12"/>
  <c r="BU55" i="12"/>
  <c r="BS56" i="12"/>
  <c r="BW56" i="12"/>
  <c r="BQ57" i="12"/>
  <c r="BU57" i="12"/>
  <c r="BS61" i="12"/>
  <c r="BW61" i="12"/>
  <c r="BQ62" i="12"/>
  <c r="BU62" i="12"/>
  <c r="BS63" i="12"/>
  <c r="BW63" i="12"/>
  <c r="BQ64" i="12"/>
  <c r="BU64" i="12"/>
  <c r="BS65" i="12"/>
  <c r="BW65" i="12"/>
  <c r="BQ85" i="12"/>
  <c r="BU85" i="12"/>
  <c r="BS86" i="12"/>
  <c r="BW86" i="12"/>
  <c r="BS149" i="12"/>
  <c r="BQ151" i="12"/>
  <c r="AD151" i="12" s="1"/>
  <c r="BU151" i="12"/>
  <c r="BY151" i="12"/>
  <c r="BS153" i="12"/>
  <c r="BR11" i="12"/>
  <c r="BW11" i="12"/>
  <c r="BR47" i="12"/>
  <c r="BR49" i="12"/>
  <c r="BV49" i="12"/>
  <c r="BR25" i="12"/>
  <c r="BR10" i="12"/>
  <c r="AB10" i="12" s="1"/>
  <c r="BQ11" i="12"/>
  <c r="BP12" i="12"/>
  <c r="AB12" i="12" s="1"/>
  <c r="BQ17" i="12"/>
  <c r="T17" i="12" s="1"/>
  <c r="BP25" i="12"/>
  <c r="Z25" i="12" s="1"/>
  <c r="BR26" i="12"/>
  <c r="BS46" i="12"/>
  <c r="BQ47" i="12"/>
  <c r="BS48" i="12"/>
  <c r="BQ49" i="12"/>
  <c r="BR53" i="12"/>
  <c r="BP54" i="12"/>
  <c r="BR55" i="12"/>
  <c r="BP56" i="12"/>
  <c r="BR57" i="12"/>
  <c r="BP61" i="12"/>
  <c r="BR62" i="12"/>
  <c r="BP63" i="12"/>
  <c r="BR64" i="12"/>
  <c r="BP65" i="12"/>
  <c r="BR85" i="12"/>
  <c r="BP86" i="12"/>
  <c r="Q86" i="12" s="1"/>
  <c r="BT149" i="12"/>
  <c r="BU150" i="12"/>
  <c r="BT153" i="12"/>
  <c r="B158" i="13"/>
  <c r="BX153" i="13"/>
  <c r="BW153" i="13"/>
  <c r="BS153" i="13"/>
  <c r="BR153" i="13"/>
  <c r="D153" i="13"/>
  <c r="BW152" i="13"/>
  <c r="BV152" i="13"/>
  <c r="BR152" i="13"/>
  <c r="D152" i="13"/>
  <c r="BY151" i="13"/>
  <c r="BW151" i="13"/>
  <c r="BV151" i="13"/>
  <c r="BU151" i="13"/>
  <c r="BR151" i="13"/>
  <c r="BQ151" i="13"/>
  <c r="D151" i="13"/>
  <c r="BX151" i="13" s="1"/>
  <c r="BY150" i="13"/>
  <c r="BX150" i="13"/>
  <c r="BW150" i="13"/>
  <c r="BV150" i="13"/>
  <c r="BU150" i="13"/>
  <c r="BT150" i="13"/>
  <c r="BR150" i="13"/>
  <c r="BQ150" i="13"/>
  <c r="AD150" i="13"/>
  <c r="D150" i="13"/>
  <c r="BS150" i="13" s="1"/>
  <c r="BW149" i="13"/>
  <c r="BS149" i="13"/>
  <c r="BR149" i="13"/>
  <c r="D149" i="13"/>
  <c r="BW148" i="13"/>
  <c r="BR148" i="13"/>
  <c r="D148" i="13"/>
  <c r="BT142" i="13"/>
  <c r="D135" i="13"/>
  <c r="B131" i="13"/>
  <c r="B130" i="13"/>
  <c r="BQ130" i="13" s="1"/>
  <c r="X130" i="13" s="1"/>
  <c r="B129" i="13"/>
  <c r="BU125" i="13"/>
  <c r="BT125" i="13"/>
  <c r="BR125" i="13"/>
  <c r="BQ125" i="13"/>
  <c r="F125" i="13" s="1"/>
  <c r="BU124" i="13"/>
  <c r="BT124" i="13"/>
  <c r="BR124" i="13"/>
  <c r="BQ124" i="13"/>
  <c r="BU123" i="13"/>
  <c r="BT123" i="13"/>
  <c r="BR123" i="13"/>
  <c r="F123" i="13" s="1"/>
  <c r="BQ123" i="13"/>
  <c r="BU122" i="13"/>
  <c r="BT122" i="13"/>
  <c r="BR122" i="13"/>
  <c r="BQ122" i="13"/>
  <c r="F122" i="13"/>
  <c r="BU121" i="13"/>
  <c r="BT121" i="13"/>
  <c r="BR121" i="13"/>
  <c r="BQ121" i="13"/>
  <c r="F121" i="13"/>
  <c r="BU120" i="13"/>
  <c r="BT120" i="13"/>
  <c r="BR120" i="13"/>
  <c r="BQ120" i="13"/>
  <c r="F120" i="13" s="1"/>
  <c r="BU117" i="13"/>
  <c r="BT117" i="13"/>
  <c r="BR117" i="13"/>
  <c r="H117" i="13" s="1"/>
  <c r="BQ117" i="13"/>
  <c r="BU116" i="13"/>
  <c r="BT116" i="13"/>
  <c r="BR116" i="13"/>
  <c r="BQ116" i="13"/>
  <c r="H116" i="13"/>
  <c r="BU115" i="13"/>
  <c r="BT115" i="13"/>
  <c r="BR115" i="13"/>
  <c r="BQ115" i="13"/>
  <c r="H115" i="13" s="1"/>
  <c r="BU114" i="13"/>
  <c r="BT114" i="13"/>
  <c r="BR114" i="13"/>
  <c r="BQ114" i="13"/>
  <c r="BU113" i="13"/>
  <c r="BT113" i="13"/>
  <c r="BR113" i="13"/>
  <c r="H113" i="13" s="1"/>
  <c r="BQ113" i="13"/>
  <c r="BU112" i="13"/>
  <c r="BT112" i="13"/>
  <c r="BR112" i="13"/>
  <c r="BQ112" i="13"/>
  <c r="H112" i="13"/>
  <c r="BU111" i="13"/>
  <c r="BT111" i="13"/>
  <c r="BR111" i="13"/>
  <c r="BQ111" i="13"/>
  <c r="H111" i="13"/>
  <c r="BU110" i="13"/>
  <c r="BT110" i="13"/>
  <c r="BR110" i="13"/>
  <c r="BQ110" i="13"/>
  <c r="H110" i="13" s="1"/>
  <c r="BU109" i="13"/>
  <c r="BT109" i="13"/>
  <c r="BR109" i="13"/>
  <c r="H109" i="13" s="1"/>
  <c r="BQ109" i="13"/>
  <c r="BU108" i="13"/>
  <c r="BT108" i="13"/>
  <c r="BR108" i="13"/>
  <c r="BQ108" i="13"/>
  <c r="H108" i="13"/>
  <c r="B102" i="13"/>
  <c r="BT93" i="13"/>
  <c r="BP93" i="13"/>
  <c r="C102" i="13" s="1"/>
  <c r="BW86" i="13"/>
  <c r="BU86" i="13"/>
  <c r="BT86" i="13"/>
  <c r="BS86" i="13"/>
  <c r="BQ86" i="13"/>
  <c r="BP86" i="13"/>
  <c r="C86" i="13"/>
  <c r="BV86" i="13" s="1"/>
  <c r="C85" i="13"/>
  <c r="C81" i="13"/>
  <c r="BQ80" i="13"/>
  <c r="BP80" i="13"/>
  <c r="AE81" i="13" s="1"/>
  <c r="C80" i="13"/>
  <c r="BQ79" i="13"/>
  <c r="BP79" i="13"/>
  <c r="AE80" i="13" s="1"/>
  <c r="C68" i="13"/>
  <c r="BW65" i="13"/>
  <c r="BU65" i="13"/>
  <c r="BT65" i="13"/>
  <c r="BS65" i="13"/>
  <c r="BQ65" i="13"/>
  <c r="BP65" i="13"/>
  <c r="C65" i="13"/>
  <c r="BV65" i="13" s="1"/>
  <c r="BW64" i="13"/>
  <c r="BS64" i="13"/>
  <c r="C64" i="13"/>
  <c r="BW63" i="13"/>
  <c r="BU63" i="13"/>
  <c r="BT63" i="13"/>
  <c r="BS63" i="13"/>
  <c r="BQ63" i="13"/>
  <c r="BP63" i="13"/>
  <c r="C63" i="13"/>
  <c r="BV63" i="13" s="1"/>
  <c r="BW62" i="13"/>
  <c r="BS62" i="13"/>
  <c r="BR62" i="13"/>
  <c r="C62" i="13"/>
  <c r="BW61" i="13"/>
  <c r="BU61" i="13"/>
  <c r="BT61" i="13"/>
  <c r="BS61" i="13"/>
  <c r="BQ61" i="13"/>
  <c r="BP61" i="13"/>
  <c r="C61" i="13"/>
  <c r="BV61" i="13" s="1"/>
  <c r="C57" i="13"/>
  <c r="BW56" i="13"/>
  <c r="BU56" i="13"/>
  <c r="BT56" i="13"/>
  <c r="BS56" i="13"/>
  <c r="BQ56" i="13"/>
  <c r="BP56" i="13"/>
  <c r="C56" i="13"/>
  <c r="BV56" i="13" s="1"/>
  <c r="BW55" i="13"/>
  <c r="C55" i="13"/>
  <c r="BW54" i="13"/>
  <c r="BU54" i="13"/>
  <c r="BT54" i="13"/>
  <c r="BS54" i="13"/>
  <c r="BQ54" i="13"/>
  <c r="BP54" i="13"/>
  <c r="C54" i="13"/>
  <c r="BV54" i="13" s="1"/>
  <c r="BW53" i="13"/>
  <c r="BS53" i="13"/>
  <c r="C53" i="13"/>
  <c r="X52" i="13"/>
  <c r="BT49" i="13"/>
  <c r="C49" i="13"/>
  <c r="BW48" i="13"/>
  <c r="BS48" i="13"/>
  <c r="C48" i="13"/>
  <c r="BV47" i="13"/>
  <c r="BR47" i="13"/>
  <c r="BQ47" i="13"/>
  <c r="C47" i="13"/>
  <c r="BW46" i="13"/>
  <c r="BV46" i="13"/>
  <c r="BR46" i="13"/>
  <c r="BP46" i="13"/>
  <c r="C46" i="13"/>
  <c r="E42" i="13"/>
  <c r="D42" i="13"/>
  <c r="B42" i="13" s="1"/>
  <c r="C42" i="13"/>
  <c r="B41" i="13"/>
  <c r="B40" i="13"/>
  <c r="B39" i="13"/>
  <c r="B38" i="13"/>
  <c r="B37" i="13"/>
  <c r="B36" i="13"/>
  <c r="B35" i="13"/>
  <c r="B34" i="13"/>
  <c r="B33" i="13"/>
  <c r="B32" i="13"/>
  <c r="B31" i="13"/>
  <c r="B30" i="13"/>
  <c r="B29" i="13"/>
  <c r="BW26" i="13"/>
  <c r="B26" i="13"/>
  <c r="BW25" i="13"/>
  <c r="BU25" i="13"/>
  <c r="BT25" i="13"/>
  <c r="BS25" i="13"/>
  <c r="BQ25" i="13"/>
  <c r="BP25" i="13"/>
  <c r="B25" i="13"/>
  <c r="BV25" i="13" s="1"/>
  <c r="BU21" i="13"/>
  <c r="S21" i="13"/>
  <c r="R21" i="13"/>
  <c r="Q21" i="13"/>
  <c r="P21" i="13"/>
  <c r="O21" i="13"/>
  <c r="N21" i="13"/>
  <c r="M21" i="13"/>
  <c r="L21" i="13"/>
  <c r="K21" i="13"/>
  <c r="J21" i="13"/>
  <c r="I21" i="13"/>
  <c r="H21" i="13"/>
  <c r="G21" i="13"/>
  <c r="F21" i="13"/>
  <c r="E21" i="13"/>
  <c r="D21" i="13"/>
  <c r="C21" i="13"/>
  <c r="B21" i="13"/>
  <c r="B20" i="13"/>
  <c r="B19" i="13"/>
  <c r="B18" i="13"/>
  <c r="BQ17" i="13"/>
  <c r="T17" i="13"/>
  <c r="B17" i="13"/>
  <c r="BQ16" i="13"/>
  <c r="T16" i="13" s="1"/>
  <c r="B16" i="13"/>
  <c r="B15" i="13"/>
  <c r="BV12" i="13"/>
  <c r="BU12" i="13"/>
  <c r="BT12" i="13"/>
  <c r="BQ12" i="13"/>
  <c r="BP12" i="13"/>
  <c r="AB12" i="13" s="1"/>
  <c r="B12" i="13"/>
  <c r="BR12" i="13" s="1"/>
  <c r="BW11" i="13"/>
  <c r="BV11" i="13"/>
  <c r="BR11" i="13"/>
  <c r="BQ11" i="13"/>
  <c r="BP11" i="13"/>
  <c r="B11" i="13"/>
  <c r="BT11" i="13" s="1"/>
  <c r="BV10" i="13"/>
  <c r="BT10" i="13"/>
  <c r="B10" i="13"/>
  <c r="A5" i="13"/>
  <c r="A4" i="13"/>
  <c r="A3" i="13"/>
  <c r="A2" i="13"/>
  <c r="Q85" i="12" l="1"/>
  <c r="X64" i="12"/>
  <c r="X62" i="12"/>
  <c r="X57" i="12"/>
  <c r="X55" i="12"/>
  <c r="X53" i="12"/>
  <c r="X65" i="12"/>
  <c r="X61" i="12"/>
  <c r="X54" i="12"/>
  <c r="X47" i="12"/>
  <c r="X63" i="12"/>
  <c r="X56" i="12"/>
  <c r="AB11" i="12"/>
  <c r="A185" i="12" s="1"/>
  <c r="Z25" i="13"/>
  <c r="BT57" i="13"/>
  <c r="BP57" i="13"/>
  <c r="BV57" i="13"/>
  <c r="BQ57" i="13"/>
  <c r="BU57" i="13"/>
  <c r="BT85" i="13"/>
  <c r="BP85" i="13"/>
  <c r="BW85" i="13"/>
  <c r="BR85" i="13"/>
  <c r="BV85" i="13"/>
  <c r="BQ85" i="13"/>
  <c r="BU85" i="13"/>
  <c r="BY148" i="13"/>
  <c r="BU148" i="13"/>
  <c r="BQ148" i="13"/>
  <c r="AD148" i="13" s="1"/>
  <c r="BQ142" i="13"/>
  <c r="C142" i="13" s="1"/>
  <c r="BX148" i="13"/>
  <c r="BT148" i="13"/>
  <c r="BV148" i="13"/>
  <c r="BS148" i="13"/>
  <c r="BT26" i="13"/>
  <c r="BP26" i="13"/>
  <c r="Z26" i="13" s="1"/>
  <c r="BV26" i="13"/>
  <c r="BQ26" i="13"/>
  <c r="BU26" i="13"/>
  <c r="BT55" i="13"/>
  <c r="BP55" i="13"/>
  <c r="BV55" i="13"/>
  <c r="BQ55" i="13"/>
  <c r="BU55" i="13"/>
  <c r="BR57" i="13"/>
  <c r="BP68" i="13"/>
  <c r="D68" i="13" s="1"/>
  <c r="BT68" i="13"/>
  <c r="BQ131" i="13"/>
  <c r="X131" i="13" s="1"/>
  <c r="BT131" i="13"/>
  <c r="BU10" i="13"/>
  <c r="BT185" i="13" s="1"/>
  <c r="BP10" i="13"/>
  <c r="BR10" i="13"/>
  <c r="BW10" i="13"/>
  <c r="BQ10" i="13"/>
  <c r="BR26" i="13"/>
  <c r="BU48" i="13"/>
  <c r="BQ48" i="13"/>
  <c r="BV48" i="13"/>
  <c r="BP48" i="13"/>
  <c r="BT48" i="13"/>
  <c r="BW49" i="13"/>
  <c r="BS49" i="13"/>
  <c r="BV49" i="13"/>
  <c r="BQ49" i="13"/>
  <c r="BU49" i="13"/>
  <c r="BP49" i="13"/>
  <c r="BT53" i="13"/>
  <c r="BP53" i="13"/>
  <c r="X53" i="13" s="1"/>
  <c r="BV53" i="13"/>
  <c r="BQ53" i="13"/>
  <c r="BU53" i="13"/>
  <c r="BR55" i="13"/>
  <c r="BS57" i="13"/>
  <c r="BT64" i="13"/>
  <c r="BP64" i="13"/>
  <c r="BV64" i="13"/>
  <c r="BQ64" i="13"/>
  <c r="BU64" i="13"/>
  <c r="BS85" i="13"/>
  <c r="AB11" i="13"/>
  <c r="BQ21" i="13"/>
  <c r="T21" i="13" s="1"/>
  <c r="BQ19" i="13"/>
  <c r="BS26" i="13"/>
  <c r="BR48" i="13"/>
  <c r="BR49" i="13"/>
  <c r="BR53" i="13"/>
  <c r="BS55" i="13"/>
  <c r="BW57" i="13"/>
  <c r="BT62" i="13"/>
  <c r="BP62" i="13"/>
  <c r="X62" i="13" s="1"/>
  <c r="BV62" i="13"/>
  <c r="BQ62" i="13"/>
  <c r="BU62" i="13"/>
  <c r="BR64" i="13"/>
  <c r="BQ129" i="13"/>
  <c r="X129" i="13" s="1"/>
  <c r="BT129" i="13"/>
  <c r="BV149" i="13"/>
  <c r="BY149" i="13"/>
  <c r="BU149" i="13"/>
  <c r="BQ149" i="13"/>
  <c r="AD149" i="13" s="1"/>
  <c r="BT149" i="13"/>
  <c r="BY152" i="13"/>
  <c r="BU152" i="13"/>
  <c r="BQ152" i="13"/>
  <c r="AD152" i="13" s="1"/>
  <c r="BX152" i="13"/>
  <c r="BT152" i="13"/>
  <c r="BU46" i="13"/>
  <c r="BQ46" i="13"/>
  <c r="BS46" i="13"/>
  <c r="X46" i="13" s="1"/>
  <c r="BW47" i="13"/>
  <c r="BS47" i="13"/>
  <c r="BT47" i="13"/>
  <c r="BV153" i="13"/>
  <c r="BY153" i="13"/>
  <c r="BU153" i="13"/>
  <c r="BQ153" i="13"/>
  <c r="AD153" i="13" s="1"/>
  <c r="BT153" i="13"/>
  <c r="BU11" i="13"/>
  <c r="BT46" i="13"/>
  <c r="BP47" i="13"/>
  <c r="BU47" i="13"/>
  <c r="H114" i="13"/>
  <c r="F124" i="13"/>
  <c r="BT130" i="13"/>
  <c r="BX149" i="13"/>
  <c r="AD151" i="13"/>
  <c r="BS152" i="13"/>
  <c r="BS151" i="13"/>
  <c r="BR25" i="13"/>
  <c r="BR54" i="13"/>
  <c r="X54" i="13" s="1"/>
  <c r="BR56" i="13"/>
  <c r="X56" i="13" s="1"/>
  <c r="BR61" i="13"/>
  <c r="X61" i="13" s="1"/>
  <c r="BR63" i="13"/>
  <c r="X63" i="13" s="1"/>
  <c r="BR65" i="13"/>
  <c r="X65" i="13" s="1"/>
  <c r="BR86" i="13"/>
  <c r="Q86" i="13" s="1"/>
  <c r="BT151" i="13"/>
  <c r="B158" i="7"/>
  <c r="BY153" i="7"/>
  <c r="BX153" i="7"/>
  <c r="BW153" i="7"/>
  <c r="BV153" i="7"/>
  <c r="BU153" i="7"/>
  <c r="BT153" i="7"/>
  <c r="BR153" i="7"/>
  <c r="BQ153" i="7"/>
  <c r="AD153" i="7"/>
  <c r="D153" i="7"/>
  <c r="BS153" i="7" s="1"/>
  <c r="BX152" i="7"/>
  <c r="BW152" i="7"/>
  <c r="BS152" i="7"/>
  <c r="BR152" i="7"/>
  <c r="D152" i="7"/>
  <c r="BW151" i="7"/>
  <c r="BV151" i="7"/>
  <c r="BR151" i="7"/>
  <c r="D151" i="7"/>
  <c r="BY150" i="7"/>
  <c r="BW150" i="7"/>
  <c r="BV150" i="7"/>
  <c r="BU150" i="7"/>
  <c r="BR150" i="7"/>
  <c r="BQ150" i="7"/>
  <c r="D150" i="7"/>
  <c r="BX150" i="7" s="1"/>
  <c r="BY149" i="7"/>
  <c r="BX149" i="7"/>
  <c r="BW149" i="7"/>
  <c r="BV149" i="7"/>
  <c r="BU149" i="7"/>
  <c r="BT149" i="7"/>
  <c r="BR149" i="7"/>
  <c r="BQ149" i="7"/>
  <c r="AD149" i="7"/>
  <c r="D149" i="7"/>
  <c r="BS149" i="7" s="1"/>
  <c r="BW148" i="7"/>
  <c r="BS148" i="7"/>
  <c r="BR148" i="7"/>
  <c r="D148" i="7"/>
  <c r="BT142" i="7"/>
  <c r="D135" i="7"/>
  <c r="BQ131" i="7"/>
  <c r="X131" i="7" s="1"/>
  <c r="B131" i="7"/>
  <c r="BT131" i="7" s="1"/>
  <c r="BQ130" i="7"/>
  <c r="X130" i="7"/>
  <c r="B130" i="7"/>
  <c r="BT130" i="7" s="1"/>
  <c r="B129" i="7"/>
  <c r="BT129" i="7" s="1"/>
  <c r="BU125" i="7"/>
  <c r="BT125" i="7"/>
  <c r="BR125" i="7"/>
  <c r="BQ125" i="7"/>
  <c r="F125" i="7" s="1"/>
  <c r="BU124" i="7"/>
  <c r="BT124" i="7"/>
  <c r="BR124" i="7"/>
  <c r="F124" i="7" s="1"/>
  <c r="BQ124" i="7"/>
  <c r="BU123" i="7"/>
  <c r="BT123" i="7"/>
  <c r="BR123" i="7"/>
  <c r="BQ123" i="7"/>
  <c r="F123" i="7"/>
  <c r="BU122" i="7"/>
  <c r="BT122" i="7"/>
  <c r="BR122" i="7"/>
  <c r="BQ122" i="7"/>
  <c r="F122" i="7"/>
  <c r="BU121" i="7"/>
  <c r="BT121" i="7"/>
  <c r="BR121" i="7"/>
  <c r="BQ121" i="7"/>
  <c r="F121" i="7" s="1"/>
  <c r="BU120" i="7"/>
  <c r="BT120" i="7"/>
  <c r="BR120" i="7"/>
  <c r="BQ120" i="7"/>
  <c r="F120" i="7"/>
  <c r="BU117" i="7"/>
  <c r="BT117" i="7"/>
  <c r="BR117" i="7"/>
  <c r="BQ117" i="7"/>
  <c r="H117" i="7" s="1"/>
  <c r="BU116" i="7"/>
  <c r="BT116" i="7"/>
  <c r="BR116" i="7"/>
  <c r="H116" i="7" s="1"/>
  <c r="BQ116" i="7"/>
  <c r="BU115" i="7"/>
  <c r="BT115" i="7"/>
  <c r="BR115" i="7"/>
  <c r="BQ115" i="7"/>
  <c r="H115" i="7" s="1"/>
  <c r="BU114" i="7"/>
  <c r="BT114" i="7"/>
  <c r="BR114" i="7"/>
  <c r="BQ114" i="7"/>
  <c r="H114" i="7"/>
  <c r="BU113" i="7"/>
  <c r="BT113" i="7"/>
  <c r="BR113" i="7"/>
  <c r="BQ113" i="7"/>
  <c r="H113" i="7"/>
  <c r="BU112" i="7"/>
  <c r="BT112" i="7"/>
  <c r="BR112" i="7"/>
  <c r="BQ112" i="7"/>
  <c r="H112" i="7" s="1"/>
  <c r="BU111" i="7"/>
  <c r="BT111" i="7"/>
  <c r="BR111" i="7"/>
  <c r="BQ111" i="7"/>
  <c r="BU110" i="7"/>
  <c r="BT110" i="7"/>
  <c r="BR110" i="7"/>
  <c r="H110" i="7" s="1"/>
  <c r="BQ110" i="7"/>
  <c r="BU109" i="7"/>
  <c r="BT109" i="7"/>
  <c r="BR109" i="7"/>
  <c r="BQ109" i="7"/>
  <c r="H109" i="7"/>
  <c r="BU108" i="7"/>
  <c r="BT108" i="7"/>
  <c r="BR108" i="7"/>
  <c r="BQ108" i="7"/>
  <c r="H108" i="7"/>
  <c r="B102" i="7"/>
  <c r="BT93" i="7"/>
  <c r="BP93" i="7"/>
  <c r="C102" i="7" s="1"/>
  <c r="BV86" i="7"/>
  <c r="BR86" i="7"/>
  <c r="BQ86" i="7"/>
  <c r="C86" i="7"/>
  <c r="BW85" i="7"/>
  <c r="BV85" i="7"/>
  <c r="BR85" i="7"/>
  <c r="BP85" i="7"/>
  <c r="C85" i="7"/>
  <c r="C81" i="7"/>
  <c r="BP80" i="7" s="1"/>
  <c r="AE81" i="7" s="1"/>
  <c r="BQ80" i="7"/>
  <c r="C80" i="7"/>
  <c r="BQ79" i="7"/>
  <c r="BP79" i="7"/>
  <c r="AE80" i="7" s="1"/>
  <c r="C68" i="7"/>
  <c r="BT68" i="7" s="1"/>
  <c r="BV65" i="7"/>
  <c r="BR65" i="7"/>
  <c r="BQ65" i="7"/>
  <c r="C65" i="7"/>
  <c r="BW64" i="7"/>
  <c r="BV64" i="7"/>
  <c r="BR64" i="7"/>
  <c r="BP64" i="7"/>
  <c r="C64" i="7"/>
  <c r="BV63" i="7"/>
  <c r="BU63" i="7"/>
  <c r="BR63" i="7"/>
  <c r="BQ63" i="7"/>
  <c r="BP63" i="7"/>
  <c r="C63" i="7"/>
  <c r="BW62" i="7"/>
  <c r="BV62" i="7"/>
  <c r="BT62" i="7"/>
  <c r="BR62" i="7"/>
  <c r="BP62" i="7"/>
  <c r="C62" i="7"/>
  <c r="C61" i="7"/>
  <c r="C57" i="7"/>
  <c r="BR56" i="7"/>
  <c r="C56" i="7"/>
  <c r="BW55" i="7"/>
  <c r="BR55" i="7"/>
  <c r="C55" i="7"/>
  <c r="BV54" i="7"/>
  <c r="BR54" i="7"/>
  <c r="BQ54" i="7"/>
  <c r="C54" i="7"/>
  <c r="BW53" i="7"/>
  <c r="BV53" i="7"/>
  <c r="BR53" i="7"/>
  <c r="BP53" i="7"/>
  <c r="C53" i="7"/>
  <c r="X52" i="7"/>
  <c r="BW49" i="7"/>
  <c r="BR49" i="7"/>
  <c r="C49" i="7"/>
  <c r="BW48" i="7"/>
  <c r="BU48" i="7"/>
  <c r="BT48" i="7"/>
  <c r="BS48" i="7"/>
  <c r="BQ48" i="7"/>
  <c r="BP48" i="7"/>
  <c r="C48" i="7"/>
  <c r="BV48" i="7" s="1"/>
  <c r="BW47" i="7"/>
  <c r="BR47" i="7"/>
  <c r="C47" i="7"/>
  <c r="BW46" i="7"/>
  <c r="BU46" i="7"/>
  <c r="BT46" i="7"/>
  <c r="BS46" i="7"/>
  <c r="BQ46" i="7"/>
  <c r="BP46" i="7"/>
  <c r="C46" i="7"/>
  <c r="BV46" i="7" s="1"/>
  <c r="E42" i="7"/>
  <c r="D42" i="7"/>
  <c r="C42" i="7"/>
  <c r="B41" i="7"/>
  <c r="B40" i="7"/>
  <c r="B39" i="7"/>
  <c r="B38" i="7"/>
  <c r="B37" i="7"/>
  <c r="B36" i="7"/>
  <c r="B35" i="7"/>
  <c r="B34" i="7"/>
  <c r="B33" i="7"/>
  <c r="B32" i="7"/>
  <c r="B31" i="7"/>
  <c r="B30" i="7"/>
  <c r="B29" i="7"/>
  <c r="BW26" i="7"/>
  <c r="BR26" i="7"/>
  <c r="B26" i="7"/>
  <c r="BV25" i="7"/>
  <c r="BR25" i="7"/>
  <c r="BQ25" i="7"/>
  <c r="B25" i="7"/>
  <c r="S21" i="7"/>
  <c r="R21" i="7"/>
  <c r="Q21" i="7"/>
  <c r="P21" i="7"/>
  <c r="O21" i="7"/>
  <c r="N21" i="7"/>
  <c r="M21" i="7"/>
  <c r="L21" i="7"/>
  <c r="K21" i="7"/>
  <c r="J21" i="7"/>
  <c r="I21" i="7"/>
  <c r="H21" i="7"/>
  <c r="G21" i="7"/>
  <c r="F21" i="7"/>
  <c r="E21" i="7"/>
  <c r="B21" i="7" s="1"/>
  <c r="D21" i="7"/>
  <c r="C21" i="7"/>
  <c r="B20" i="7"/>
  <c r="B19" i="7"/>
  <c r="B18" i="7"/>
  <c r="BQ17" i="7"/>
  <c r="T17" i="7" s="1"/>
  <c r="B17" i="7"/>
  <c r="B16" i="7"/>
  <c r="B15" i="7"/>
  <c r="BV12" i="7"/>
  <c r="BR12" i="7"/>
  <c r="BQ12" i="7"/>
  <c r="BP12" i="7"/>
  <c r="AB12" i="7" s="1"/>
  <c r="B12" i="7"/>
  <c r="BT12" i="7" s="1"/>
  <c r="B11" i="7"/>
  <c r="BR10" i="7"/>
  <c r="B10" i="7"/>
  <c r="A5" i="7"/>
  <c r="A4" i="7"/>
  <c r="A3" i="7"/>
  <c r="A2" i="7"/>
  <c r="AB10" i="13" l="1"/>
  <c r="X64" i="13"/>
  <c r="X57" i="13"/>
  <c r="X48" i="13"/>
  <c r="X47" i="13"/>
  <c r="X49" i="13"/>
  <c r="X55" i="13"/>
  <c r="Q85" i="13"/>
  <c r="X48" i="7"/>
  <c r="BQ19" i="7"/>
  <c r="BU21" i="7"/>
  <c r="BQ21" i="7"/>
  <c r="T21" i="7" s="1"/>
  <c r="BQ16" i="7"/>
  <c r="T16" i="7" s="1"/>
  <c r="BU11" i="7"/>
  <c r="BP11" i="7"/>
  <c r="BT11" i="7"/>
  <c r="BU57" i="7"/>
  <c r="BQ57" i="7"/>
  <c r="BS57" i="7"/>
  <c r="BW61" i="7"/>
  <c r="BS61" i="7"/>
  <c r="BT61" i="7"/>
  <c r="BV10" i="7"/>
  <c r="BQ10" i="7"/>
  <c r="BT10" i="7"/>
  <c r="BV11" i="7"/>
  <c r="BU26" i="7"/>
  <c r="BQ26" i="7"/>
  <c r="BS26" i="7"/>
  <c r="BT47" i="7"/>
  <c r="BP47" i="7"/>
  <c r="X47" i="7" s="1"/>
  <c r="BS47" i="7"/>
  <c r="BT49" i="7"/>
  <c r="BP49" i="7"/>
  <c r="BS49" i="7"/>
  <c r="BU55" i="7"/>
  <c r="BQ55" i="7"/>
  <c r="BS55" i="7"/>
  <c r="BW56" i="7"/>
  <c r="BS56" i="7"/>
  <c r="BT56" i="7"/>
  <c r="BT57" i="7"/>
  <c r="BP61" i="7"/>
  <c r="X61" i="7" s="1"/>
  <c r="BU61" i="7"/>
  <c r="BV148" i="7"/>
  <c r="BY148" i="7"/>
  <c r="BU148" i="7"/>
  <c r="BQ148" i="7"/>
  <c r="AD148" i="7" s="1"/>
  <c r="BT148" i="7"/>
  <c r="BY151" i="7"/>
  <c r="BU151" i="7"/>
  <c r="BQ151" i="7"/>
  <c r="AD151" i="7" s="1"/>
  <c r="BX151" i="7"/>
  <c r="BT151" i="7"/>
  <c r="BU10" i="7"/>
  <c r="BQ11" i="7"/>
  <c r="BW11" i="7"/>
  <c r="BW25" i="7"/>
  <c r="BS25" i="7"/>
  <c r="BT25" i="7"/>
  <c r="BT26" i="7"/>
  <c r="B42" i="7"/>
  <c r="BU47" i="7"/>
  <c r="BU49" i="7"/>
  <c r="BU53" i="7"/>
  <c r="BQ53" i="7"/>
  <c r="X53" i="7" s="1"/>
  <c r="BS53" i="7"/>
  <c r="BW54" i="7"/>
  <c r="BS54" i="7"/>
  <c r="BT54" i="7"/>
  <c r="BT55" i="7"/>
  <c r="BP56" i="7"/>
  <c r="BU56" i="7"/>
  <c r="BP57" i="7"/>
  <c r="BV57" i="7"/>
  <c r="BQ61" i="7"/>
  <c r="BV61" i="7"/>
  <c r="BU64" i="7"/>
  <c r="BQ64" i="7"/>
  <c r="X64" i="7" s="1"/>
  <c r="BS64" i="7"/>
  <c r="BW65" i="7"/>
  <c r="BS65" i="7"/>
  <c r="BT65" i="7"/>
  <c r="BU85" i="7"/>
  <c r="BQ85" i="7"/>
  <c r="Q85" i="7" s="1"/>
  <c r="BS85" i="7"/>
  <c r="BW86" i="7"/>
  <c r="BS86" i="7"/>
  <c r="BT86" i="7"/>
  <c r="BQ129" i="7"/>
  <c r="X129" i="7" s="1"/>
  <c r="BV152" i="7"/>
  <c r="BY152" i="7"/>
  <c r="BU152" i="7"/>
  <c r="BQ152" i="7"/>
  <c r="AD152" i="7" s="1"/>
  <c r="BT152" i="7"/>
  <c r="BP10" i="7"/>
  <c r="AB10" i="7" s="1"/>
  <c r="BW10" i="7"/>
  <c r="BR11" i="7"/>
  <c r="BU12" i="7"/>
  <c r="BP25" i="7"/>
  <c r="BU25" i="7"/>
  <c r="BP26" i="7"/>
  <c r="Z26" i="7" s="1"/>
  <c r="BV26" i="7"/>
  <c r="BQ47" i="7"/>
  <c r="BV47" i="7"/>
  <c r="BQ49" i="7"/>
  <c r="BV49" i="7"/>
  <c r="BT53" i="7"/>
  <c r="BP54" i="7"/>
  <c r="X54" i="7" s="1"/>
  <c r="BU54" i="7"/>
  <c r="BP55" i="7"/>
  <c r="X55" i="7" s="1"/>
  <c r="BV55" i="7"/>
  <c r="BQ56" i="7"/>
  <c r="BV56" i="7"/>
  <c r="BR57" i="7"/>
  <c r="BW57" i="7"/>
  <c r="BR61" i="7"/>
  <c r="BU62" i="7"/>
  <c r="BQ62" i="7"/>
  <c r="X62" i="7" s="1"/>
  <c r="BS62" i="7"/>
  <c r="BW63" i="7"/>
  <c r="BS63" i="7"/>
  <c r="X63" i="7" s="1"/>
  <c r="BT63" i="7"/>
  <c r="BT64" i="7"/>
  <c r="BP65" i="7"/>
  <c r="BU65" i="7"/>
  <c r="BP68" i="7"/>
  <c r="D68" i="7" s="1"/>
  <c r="BT85" i="7"/>
  <c r="BP86" i="7"/>
  <c r="Q86" i="7" s="1"/>
  <c r="BU86" i="7"/>
  <c r="H111" i="7"/>
  <c r="BQ142" i="7"/>
  <c r="C142" i="7" s="1"/>
  <c r="BX148" i="7"/>
  <c r="AD150" i="7"/>
  <c r="BS151" i="7"/>
  <c r="BS150" i="7"/>
  <c r="BR46" i="7"/>
  <c r="X46" i="7" s="1"/>
  <c r="BR48" i="7"/>
  <c r="BT150" i="7"/>
  <c r="B158" i="6"/>
  <c r="BW153" i="6"/>
  <c r="BR153" i="6"/>
  <c r="D153" i="6"/>
  <c r="BX153" i="6" s="1"/>
  <c r="BY152" i="6"/>
  <c r="BW152" i="6"/>
  <c r="BV152" i="6"/>
  <c r="BU152" i="6"/>
  <c r="BR152" i="6"/>
  <c r="BQ152" i="6"/>
  <c r="AD152" i="6" s="1"/>
  <c r="D152" i="6"/>
  <c r="BS152" i="6" s="1"/>
  <c r="BY151" i="6"/>
  <c r="BX151" i="6"/>
  <c r="BW151" i="6"/>
  <c r="BV151" i="6"/>
  <c r="BU151" i="6"/>
  <c r="BT151" i="6"/>
  <c r="BR151" i="6"/>
  <c r="BQ151" i="6"/>
  <c r="AD151" i="6" s="1"/>
  <c r="D151" i="6"/>
  <c r="BS151" i="6" s="1"/>
  <c r="BY150" i="6"/>
  <c r="BX150" i="6"/>
  <c r="BW150" i="6"/>
  <c r="BU150" i="6"/>
  <c r="BT150" i="6"/>
  <c r="BR150" i="6"/>
  <c r="BQ150" i="6"/>
  <c r="AD150" i="6"/>
  <c r="D150" i="6"/>
  <c r="BS150" i="6" s="1"/>
  <c r="BW149" i="6"/>
  <c r="BR149" i="6"/>
  <c r="D149" i="6"/>
  <c r="BX149" i="6" s="1"/>
  <c r="BW148" i="6"/>
  <c r="BV148" i="6"/>
  <c r="BR148" i="6"/>
  <c r="D148" i="6"/>
  <c r="BS148" i="6" s="1"/>
  <c r="BT142" i="6"/>
  <c r="D135" i="6"/>
  <c r="BT131" i="6"/>
  <c r="B131" i="6"/>
  <c r="BQ131" i="6" s="1"/>
  <c r="X131" i="6" s="1"/>
  <c r="BT130" i="6"/>
  <c r="B130" i="6"/>
  <c r="BQ130" i="6" s="1"/>
  <c r="X130" i="6" s="1"/>
  <c r="BT129" i="6"/>
  <c r="B129" i="6"/>
  <c r="BQ129" i="6" s="1"/>
  <c r="X129" i="6" s="1"/>
  <c r="BU125" i="6"/>
  <c r="BT125" i="6"/>
  <c r="BR125" i="6"/>
  <c r="F125" i="6" s="1"/>
  <c r="BQ125" i="6"/>
  <c r="BU124" i="6"/>
  <c r="BT124" i="6"/>
  <c r="BR124" i="6"/>
  <c r="BQ124" i="6"/>
  <c r="F124" i="6" s="1"/>
  <c r="BU123" i="6"/>
  <c r="BT123" i="6"/>
  <c r="BR123" i="6"/>
  <c r="BQ123" i="6"/>
  <c r="F123" i="6"/>
  <c r="BU122" i="6"/>
  <c r="BT122" i="6"/>
  <c r="BR122" i="6"/>
  <c r="BQ122" i="6"/>
  <c r="F122" i="6" s="1"/>
  <c r="BU121" i="6"/>
  <c r="BT121" i="6"/>
  <c r="BR121" i="6"/>
  <c r="BQ121" i="6"/>
  <c r="F121" i="6" s="1"/>
  <c r="BU120" i="6"/>
  <c r="BT120" i="6"/>
  <c r="BR120" i="6"/>
  <c r="F120" i="6" s="1"/>
  <c r="BQ120" i="6"/>
  <c r="BU117" i="6"/>
  <c r="BT117" i="6"/>
  <c r="BR117" i="6"/>
  <c r="BQ117" i="6"/>
  <c r="H117" i="6"/>
  <c r="BU116" i="6"/>
  <c r="BT116" i="6"/>
  <c r="BR116" i="6"/>
  <c r="BQ116" i="6"/>
  <c r="H116" i="6" s="1"/>
  <c r="BU115" i="6"/>
  <c r="BT115" i="6"/>
  <c r="BR115" i="6"/>
  <c r="BQ115" i="6"/>
  <c r="H115" i="6" s="1"/>
  <c r="BU114" i="6"/>
  <c r="BT114" i="6"/>
  <c r="BR114" i="6"/>
  <c r="BQ114" i="6"/>
  <c r="H114" i="6"/>
  <c r="BU113" i="6"/>
  <c r="BT113" i="6"/>
  <c r="BR113" i="6"/>
  <c r="H113" i="6" s="1"/>
  <c r="BQ113" i="6"/>
  <c r="BU112" i="6"/>
  <c r="BT112" i="6"/>
  <c r="BR112" i="6"/>
  <c r="BQ112" i="6"/>
  <c r="H112" i="6" s="1"/>
  <c r="BU111" i="6"/>
  <c r="BT111" i="6"/>
  <c r="BR111" i="6"/>
  <c r="BQ111" i="6"/>
  <c r="H111" i="6"/>
  <c r="BU110" i="6"/>
  <c r="BT110" i="6"/>
  <c r="BR110" i="6"/>
  <c r="BQ110" i="6"/>
  <c r="H110" i="6" s="1"/>
  <c r="BU109" i="6"/>
  <c r="BT109" i="6"/>
  <c r="BR109" i="6"/>
  <c r="H109" i="6" s="1"/>
  <c r="BQ109" i="6"/>
  <c r="BU108" i="6"/>
  <c r="BT108" i="6"/>
  <c r="BR108" i="6"/>
  <c r="BQ108" i="6"/>
  <c r="H108" i="6" s="1"/>
  <c r="B102" i="6"/>
  <c r="BP93" i="6" s="1"/>
  <c r="C102" i="6" s="1"/>
  <c r="BT93" i="6"/>
  <c r="BW86" i="6"/>
  <c r="BU86" i="6"/>
  <c r="BS86" i="6"/>
  <c r="BQ86" i="6"/>
  <c r="C86" i="6"/>
  <c r="BT86" i="6" s="1"/>
  <c r="BW85" i="6"/>
  <c r="BU85" i="6"/>
  <c r="BT85" i="6"/>
  <c r="BS85" i="6"/>
  <c r="BQ85" i="6"/>
  <c r="BP85" i="6"/>
  <c r="C85" i="6"/>
  <c r="BV85" i="6" s="1"/>
  <c r="C81" i="6"/>
  <c r="BP80" i="6" s="1"/>
  <c r="AE81" i="6" s="1"/>
  <c r="BQ80" i="6"/>
  <c r="C80" i="6"/>
  <c r="BP79" i="6" s="1"/>
  <c r="AE80" i="6" s="1"/>
  <c r="BQ79" i="6"/>
  <c r="BT68" i="6"/>
  <c r="BP68" i="6"/>
  <c r="D68" i="6"/>
  <c r="C68" i="6"/>
  <c r="BW65" i="6"/>
  <c r="BU65" i="6"/>
  <c r="BS65" i="6"/>
  <c r="BQ65" i="6"/>
  <c r="C65" i="6"/>
  <c r="BT65" i="6" s="1"/>
  <c r="BW64" i="6"/>
  <c r="BU64" i="6"/>
  <c r="BT64" i="6"/>
  <c r="BS64" i="6"/>
  <c r="BQ64" i="6"/>
  <c r="BP64" i="6"/>
  <c r="C64" i="6"/>
  <c r="BV64" i="6" s="1"/>
  <c r="BW63" i="6"/>
  <c r="BU63" i="6"/>
  <c r="BS63" i="6"/>
  <c r="BQ63" i="6"/>
  <c r="C63" i="6"/>
  <c r="BT63" i="6" s="1"/>
  <c r="BW62" i="6"/>
  <c r="BU62" i="6"/>
  <c r="BT62" i="6"/>
  <c r="BS62" i="6"/>
  <c r="BQ62" i="6"/>
  <c r="BP62" i="6"/>
  <c r="C62" i="6"/>
  <c r="BV62" i="6" s="1"/>
  <c r="BW61" i="6"/>
  <c r="BU61" i="6"/>
  <c r="BS61" i="6"/>
  <c r="BQ61" i="6"/>
  <c r="C61" i="6"/>
  <c r="BT61" i="6" s="1"/>
  <c r="BW57" i="6"/>
  <c r="BU57" i="6"/>
  <c r="BT57" i="6"/>
  <c r="BS57" i="6"/>
  <c r="BQ57" i="6"/>
  <c r="BP57" i="6"/>
  <c r="C57" i="6"/>
  <c r="BV57" i="6" s="1"/>
  <c r="BW56" i="6"/>
  <c r="BU56" i="6"/>
  <c r="BS56" i="6"/>
  <c r="BQ56" i="6"/>
  <c r="C56" i="6"/>
  <c r="BT56" i="6" s="1"/>
  <c r="BW55" i="6"/>
  <c r="BU55" i="6"/>
  <c r="BT55" i="6"/>
  <c r="BS55" i="6"/>
  <c r="BQ55" i="6"/>
  <c r="BP55" i="6"/>
  <c r="C55" i="6"/>
  <c r="BV55" i="6" s="1"/>
  <c r="BW54" i="6"/>
  <c r="BU54" i="6"/>
  <c r="BS54" i="6"/>
  <c r="BQ54" i="6"/>
  <c r="C54" i="6"/>
  <c r="BT54" i="6" s="1"/>
  <c r="BW53" i="6"/>
  <c r="BU53" i="6"/>
  <c r="BT53" i="6"/>
  <c r="BS53" i="6"/>
  <c r="BQ53" i="6"/>
  <c r="BP53" i="6"/>
  <c r="C53" i="6"/>
  <c r="BV53" i="6" s="1"/>
  <c r="X52" i="6"/>
  <c r="BT49" i="6"/>
  <c r="BP49" i="6"/>
  <c r="C49" i="6"/>
  <c r="BU49" i="6" s="1"/>
  <c r="C48" i="6"/>
  <c r="BW48" i="6" s="1"/>
  <c r="BT47" i="6"/>
  <c r="BP47" i="6"/>
  <c r="C47" i="6"/>
  <c r="BU47" i="6" s="1"/>
  <c r="C46" i="6"/>
  <c r="BW46" i="6" s="1"/>
  <c r="E42" i="6"/>
  <c r="D42" i="6"/>
  <c r="C42" i="6"/>
  <c r="B42" i="6"/>
  <c r="B41" i="6"/>
  <c r="B40" i="6"/>
  <c r="B39" i="6"/>
  <c r="B38" i="6"/>
  <c r="B37" i="6"/>
  <c r="B36" i="6"/>
  <c r="B35" i="6"/>
  <c r="B34" i="6"/>
  <c r="B33" i="6"/>
  <c r="B32" i="6"/>
  <c r="B31" i="6"/>
  <c r="B30" i="6"/>
  <c r="B29" i="6"/>
  <c r="BW26" i="6"/>
  <c r="BU26" i="6"/>
  <c r="BT26" i="6"/>
  <c r="BS26" i="6"/>
  <c r="BQ26" i="6"/>
  <c r="BP26" i="6"/>
  <c r="B26" i="6"/>
  <c r="BV26" i="6" s="1"/>
  <c r="BW25" i="6"/>
  <c r="BU25" i="6"/>
  <c r="BS25" i="6"/>
  <c r="BQ25" i="6"/>
  <c r="B25" i="6"/>
  <c r="BT25" i="6" s="1"/>
  <c r="S21" i="6"/>
  <c r="R21" i="6"/>
  <c r="Q21" i="6"/>
  <c r="P21" i="6"/>
  <c r="O21" i="6"/>
  <c r="N21" i="6"/>
  <c r="M21" i="6"/>
  <c r="L21" i="6"/>
  <c r="K21" i="6"/>
  <c r="J21" i="6"/>
  <c r="I21" i="6"/>
  <c r="H21" i="6"/>
  <c r="G21" i="6"/>
  <c r="F21" i="6"/>
  <c r="E21" i="6"/>
  <c r="D21" i="6"/>
  <c r="B21" i="6" s="1"/>
  <c r="C21" i="6"/>
  <c r="B20" i="6"/>
  <c r="B19" i="6"/>
  <c r="B18" i="6"/>
  <c r="B17" i="6"/>
  <c r="B16" i="6"/>
  <c r="B15" i="6"/>
  <c r="BU12" i="6"/>
  <c r="BP12" i="6"/>
  <c r="B12" i="6"/>
  <c r="BV12" i="6" s="1"/>
  <c r="BV11" i="6"/>
  <c r="BU11" i="6"/>
  <c r="BT11" i="6"/>
  <c r="BQ11" i="6"/>
  <c r="BP11" i="6"/>
  <c r="B11" i="6"/>
  <c r="BW11" i="6" s="1"/>
  <c r="BV10" i="6"/>
  <c r="BQ10" i="6"/>
  <c r="B10" i="6"/>
  <c r="BT10" i="6" s="1"/>
  <c r="A5" i="6"/>
  <c r="A4" i="6"/>
  <c r="A3" i="6"/>
  <c r="A2" i="6"/>
  <c r="A185" i="13" l="1"/>
  <c r="X57" i="7"/>
  <c r="X49" i="7"/>
  <c r="X65" i="7"/>
  <c r="BT185" i="7"/>
  <c r="AB11" i="7"/>
  <c r="A185" i="7" s="1"/>
  <c r="Z25" i="7"/>
  <c r="X56" i="7"/>
  <c r="BQ21" i="6"/>
  <c r="T21" i="6" s="1"/>
  <c r="BQ19" i="6"/>
  <c r="BU21" i="6"/>
  <c r="X53" i="6"/>
  <c r="X62" i="6"/>
  <c r="X64" i="6"/>
  <c r="AB11" i="6"/>
  <c r="AB12" i="6"/>
  <c r="X49" i="6"/>
  <c r="BP10" i="6"/>
  <c r="AB10" i="6" s="1"/>
  <c r="A185" i="6" s="1"/>
  <c r="BU10" i="6"/>
  <c r="BR12" i="6"/>
  <c r="BQ16" i="6"/>
  <c r="T16" i="6" s="1"/>
  <c r="BP46" i="6"/>
  <c r="X46" i="6" s="1"/>
  <c r="BT46" i="6"/>
  <c r="BR47" i="6"/>
  <c r="BV47" i="6"/>
  <c r="BP48" i="6"/>
  <c r="X48" i="6" s="1"/>
  <c r="BT48" i="6"/>
  <c r="BR49" i="6"/>
  <c r="BV49" i="6"/>
  <c r="BT148" i="6"/>
  <c r="BX148" i="6"/>
  <c r="BQ149" i="6"/>
  <c r="AD149" i="6" s="1"/>
  <c r="BU149" i="6"/>
  <c r="BY149" i="6"/>
  <c r="BV150" i="6"/>
  <c r="BT152" i="6"/>
  <c r="BX152" i="6"/>
  <c r="BQ153" i="6"/>
  <c r="AD153" i="6" s="1"/>
  <c r="BU153" i="6"/>
  <c r="BY153" i="6"/>
  <c r="BT12" i="6"/>
  <c r="BT185" i="6" s="1"/>
  <c r="BQ15" i="6"/>
  <c r="BR25" i="6"/>
  <c r="BV25" i="6"/>
  <c r="BQ46" i="6"/>
  <c r="BU46" i="6"/>
  <c r="BS47" i="6"/>
  <c r="BW47" i="6"/>
  <c r="BQ48" i="6"/>
  <c r="BU48" i="6"/>
  <c r="BS49" i="6"/>
  <c r="BW49" i="6"/>
  <c r="BR54" i="6"/>
  <c r="BV54" i="6"/>
  <c r="BR56" i="6"/>
  <c r="BV56" i="6"/>
  <c r="BR61" i="6"/>
  <c r="BV61" i="6"/>
  <c r="BR63" i="6"/>
  <c r="BV63" i="6"/>
  <c r="BR65" i="6"/>
  <c r="BV65" i="6"/>
  <c r="BR86" i="6"/>
  <c r="BV86" i="6"/>
  <c r="BQ142" i="6"/>
  <c r="C142" i="6" s="1"/>
  <c r="BQ148" i="6"/>
  <c r="AD148" i="6" s="1"/>
  <c r="BU148" i="6"/>
  <c r="BY148" i="6"/>
  <c r="BV149" i="6"/>
  <c r="BV153" i="6"/>
  <c r="BR10" i="6"/>
  <c r="BW10" i="6"/>
  <c r="BR46" i="6"/>
  <c r="BV46" i="6"/>
  <c r="BR48" i="6"/>
  <c r="BV48" i="6"/>
  <c r="BS149" i="6"/>
  <c r="BS153" i="6"/>
  <c r="BR11" i="6"/>
  <c r="BQ12" i="6"/>
  <c r="BQ17" i="6"/>
  <c r="T17" i="6" s="1"/>
  <c r="BP25" i="6"/>
  <c r="Z25" i="6" s="1"/>
  <c r="BR26" i="6"/>
  <c r="Z26" i="6" s="1"/>
  <c r="BS46" i="6"/>
  <c r="BQ47" i="6"/>
  <c r="X47" i="6" s="1"/>
  <c r="BS48" i="6"/>
  <c r="BQ49" i="6"/>
  <c r="BR53" i="6"/>
  <c r="BP54" i="6"/>
  <c r="X54" i="6" s="1"/>
  <c r="BR55" i="6"/>
  <c r="X55" i="6" s="1"/>
  <c r="BP56" i="6"/>
  <c r="X56" i="6" s="1"/>
  <c r="BR57" i="6"/>
  <c r="X57" i="6" s="1"/>
  <c r="BP61" i="6"/>
  <c r="X61" i="6" s="1"/>
  <c r="BR62" i="6"/>
  <c r="BP63" i="6"/>
  <c r="X63" i="6" s="1"/>
  <c r="BR64" i="6"/>
  <c r="BP65" i="6"/>
  <c r="X65" i="6" s="1"/>
  <c r="BR85" i="6"/>
  <c r="Q85" i="6" s="1"/>
  <c r="BP86" i="6"/>
  <c r="Q86" i="6" s="1"/>
  <c r="BT149" i="6"/>
  <c r="BT153" i="6"/>
  <c r="B158" i="5"/>
  <c r="BY153" i="5"/>
  <c r="BX153" i="5"/>
  <c r="BW153" i="5"/>
  <c r="BV153" i="5"/>
  <c r="BU153" i="5"/>
  <c r="BT153" i="5"/>
  <c r="BR153" i="5"/>
  <c r="BQ153" i="5"/>
  <c r="AD153" i="5"/>
  <c r="D153" i="5"/>
  <c r="BS153" i="5" s="1"/>
  <c r="BW152" i="5"/>
  <c r="BR152" i="5"/>
  <c r="D152" i="5"/>
  <c r="BV152" i="5" s="1"/>
  <c r="BX151" i="5"/>
  <c r="BW151" i="5"/>
  <c r="BV151" i="5"/>
  <c r="BT151" i="5"/>
  <c r="BR151" i="5"/>
  <c r="D151" i="5"/>
  <c r="BY151" i="5" s="1"/>
  <c r="BY150" i="5"/>
  <c r="BW150" i="5"/>
  <c r="BU150" i="5"/>
  <c r="BR150" i="5"/>
  <c r="BQ150" i="5"/>
  <c r="AD150" i="5" s="1"/>
  <c r="D150" i="5"/>
  <c r="BX150" i="5" s="1"/>
  <c r="BY149" i="5"/>
  <c r="BX149" i="5"/>
  <c r="BW149" i="5"/>
  <c r="BV149" i="5"/>
  <c r="BU149" i="5"/>
  <c r="BT149" i="5"/>
  <c r="BR149" i="5"/>
  <c r="BQ149" i="5"/>
  <c r="AD149" i="5"/>
  <c r="D149" i="5"/>
  <c r="BS149" i="5" s="1"/>
  <c r="BW148" i="5"/>
  <c r="BR148" i="5"/>
  <c r="D148" i="5"/>
  <c r="BV148" i="5" s="1"/>
  <c r="BT142" i="5"/>
  <c r="D135" i="5"/>
  <c r="B131" i="5"/>
  <c r="BT131" i="5" s="1"/>
  <c r="B130" i="5"/>
  <c r="BT130" i="5" s="1"/>
  <c r="B129" i="5"/>
  <c r="BT129" i="5" s="1"/>
  <c r="BU125" i="5"/>
  <c r="BT125" i="5"/>
  <c r="BR125" i="5"/>
  <c r="BQ125" i="5"/>
  <c r="F125" i="5" s="1"/>
  <c r="BU124" i="5"/>
  <c r="BT124" i="5"/>
  <c r="BR124" i="5"/>
  <c r="F124" i="5" s="1"/>
  <c r="BQ124" i="5"/>
  <c r="BU123" i="5"/>
  <c r="BT123" i="5"/>
  <c r="BR123" i="5"/>
  <c r="BQ123" i="5"/>
  <c r="F123" i="5" s="1"/>
  <c r="BU122" i="5"/>
  <c r="BT122" i="5"/>
  <c r="BR122" i="5"/>
  <c r="BQ122" i="5"/>
  <c r="F122" i="5"/>
  <c r="BU121" i="5"/>
  <c r="BT121" i="5"/>
  <c r="BR121" i="5"/>
  <c r="BQ121" i="5"/>
  <c r="F121" i="5" s="1"/>
  <c r="BU120" i="5"/>
  <c r="BT120" i="5"/>
  <c r="BR120" i="5"/>
  <c r="F120" i="5" s="1"/>
  <c r="BQ120" i="5"/>
  <c r="BU117" i="5"/>
  <c r="BT117" i="5"/>
  <c r="BR117" i="5"/>
  <c r="BQ117" i="5"/>
  <c r="H117" i="5" s="1"/>
  <c r="BU116" i="5"/>
  <c r="BT116" i="5"/>
  <c r="BR116" i="5"/>
  <c r="BQ116" i="5"/>
  <c r="H116" i="5"/>
  <c r="BU115" i="5"/>
  <c r="BT115" i="5"/>
  <c r="BR115" i="5"/>
  <c r="BQ115" i="5"/>
  <c r="H115" i="5" s="1"/>
  <c r="BU114" i="5"/>
  <c r="BT114" i="5"/>
  <c r="BR114" i="5"/>
  <c r="H114" i="5" s="1"/>
  <c r="BQ114" i="5"/>
  <c r="BU113" i="5"/>
  <c r="BT113" i="5"/>
  <c r="BR113" i="5"/>
  <c r="BQ113" i="5"/>
  <c r="H113" i="5" s="1"/>
  <c r="BU112" i="5"/>
  <c r="BT112" i="5"/>
  <c r="BR112" i="5"/>
  <c r="BQ112" i="5"/>
  <c r="H112" i="5"/>
  <c r="BU111" i="5"/>
  <c r="BT111" i="5"/>
  <c r="BR111" i="5"/>
  <c r="BQ111" i="5"/>
  <c r="H111" i="5" s="1"/>
  <c r="BU110" i="5"/>
  <c r="BT110" i="5"/>
  <c r="BR110" i="5"/>
  <c r="H110" i="5" s="1"/>
  <c r="BQ110" i="5"/>
  <c r="BU109" i="5"/>
  <c r="BT109" i="5"/>
  <c r="BR109" i="5"/>
  <c r="BQ109" i="5"/>
  <c r="H109" i="5" s="1"/>
  <c r="BU108" i="5"/>
  <c r="BT108" i="5"/>
  <c r="BR108" i="5"/>
  <c r="BQ108" i="5"/>
  <c r="H108" i="5"/>
  <c r="B102" i="5"/>
  <c r="BT93" i="5" s="1"/>
  <c r="BP93" i="5"/>
  <c r="C102" i="5" s="1"/>
  <c r="BT86" i="5"/>
  <c r="BP86" i="5"/>
  <c r="C86" i="5"/>
  <c r="BW86" i="5" s="1"/>
  <c r="C85" i="5"/>
  <c r="BU85" i="5" s="1"/>
  <c r="C81" i="5"/>
  <c r="BQ80" i="5" s="1"/>
  <c r="BP80" i="5"/>
  <c r="AE81" i="5" s="1"/>
  <c r="C80" i="5"/>
  <c r="BQ79" i="5" s="1"/>
  <c r="BP79" i="5"/>
  <c r="C68" i="5"/>
  <c r="BT68" i="5" s="1"/>
  <c r="BT65" i="5"/>
  <c r="BP65" i="5"/>
  <c r="C65" i="5"/>
  <c r="BW65" i="5" s="1"/>
  <c r="BV64" i="5"/>
  <c r="C64" i="5"/>
  <c r="BU64" i="5" s="1"/>
  <c r="BT63" i="5"/>
  <c r="BP63" i="5"/>
  <c r="C63" i="5"/>
  <c r="BW63" i="5" s="1"/>
  <c r="C62" i="5"/>
  <c r="BU62" i="5" s="1"/>
  <c r="BT61" i="5"/>
  <c r="BP61" i="5"/>
  <c r="C61" i="5"/>
  <c r="BW61" i="5" s="1"/>
  <c r="C57" i="5"/>
  <c r="BU57" i="5" s="1"/>
  <c r="BT56" i="5"/>
  <c r="BP56" i="5"/>
  <c r="C56" i="5"/>
  <c r="BW56" i="5" s="1"/>
  <c r="C55" i="5"/>
  <c r="BU55" i="5" s="1"/>
  <c r="BT54" i="5"/>
  <c r="BP54" i="5"/>
  <c r="C54" i="5"/>
  <c r="BW54" i="5" s="1"/>
  <c r="C53" i="5"/>
  <c r="BU53" i="5" s="1"/>
  <c r="X52" i="5"/>
  <c r="BW49" i="5"/>
  <c r="BU49" i="5"/>
  <c r="BS49" i="5"/>
  <c r="BQ49" i="5"/>
  <c r="C49" i="5"/>
  <c r="BT49" i="5" s="1"/>
  <c r="BW48" i="5"/>
  <c r="BU48" i="5"/>
  <c r="BT48" i="5"/>
  <c r="BS48" i="5"/>
  <c r="BQ48" i="5"/>
  <c r="BP48" i="5"/>
  <c r="C48" i="5"/>
  <c r="BV48" i="5" s="1"/>
  <c r="BW47" i="5"/>
  <c r="BU47" i="5"/>
  <c r="BS47" i="5"/>
  <c r="BQ47" i="5"/>
  <c r="C47" i="5"/>
  <c r="BT47" i="5" s="1"/>
  <c r="BW46" i="5"/>
  <c r="BU46" i="5"/>
  <c r="BT46" i="5"/>
  <c r="BS46" i="5"/>
  <c r="BQ46" i="5"/>
  <c r="BP46" i="5"/>
  <c r="C46" i="5"/>
  <c r="BV46" i="5" s="1"/>
  <c r="E42" i="5"/>
  <c r="D42" i="5"/>
  <c r="C42" i="5"/>
  <c r="B42" i="5" s="1"/>
  <c r="B41" i="5"/>
  <c r="B40" i="5"/>
  <c r="B39" i="5"/>
  <c r="B38" i="5"/>
  <c r="B37" i="5"/>
  <c r="B36" i="5"/>
  <c r="B35" i="5"/>
  <c r="B34" i="5"/>
  <c r="B33" i="5"/>
  <c r="B32" i="5"/>
  <c r="B31" i="5"/>
  <c r="B30" i="5"/>
  <c r="B29" i="5"/>
  <c r="B26" i="5"/>
  <c r="BU26" i="5" s="1"/>
  <c r="BT25" i="5"/>
  <c r="BP25" i="5"/>
  <c r="B25" i="5"/>
  <c r="BW25" i="5" s="1"/>
  <c r="S21" i="5"/>
  <c r="R21" i="5"/>
  <c r="Q21" i="5"/>
  <c r="P21" i="5"/>
  <c r="O21" i="5"/>
  <c r="N21" i="5"/>
  <c r="M21" i="5"/>
  <c r="L21" i="5"/>
  <c r="K21" i="5"/>
  <c r="J21" i="5"/>
  <c r="I21" i="5"/>
  <c r="H21" i="5"/>
  <c r="G21" i="5"/>
  <c r="F21" i="5"/>
  <c r="E21" i="5"/>
  <c r="D21" i="5"/>
  <c r="C21" i="5"/>
  <c r="B21" i="5" s="1"/>
  <c r="B20" i="5"/>
  <c r="B19" i="5"/>
  <c r="B18" i="5"/>
  <c r="BQ17" i="5"/>
  <c r="T17" i="5" s="1"/>
  <c r="B17" i="5"/>
  <c r="B16" i="5"/>
  <c r="B15" i="5"/>
  <c r="BV12" i="5"/>
  <c r="BT12" i="5"/>
  <c r="BQ12" i="5"/>
  <c r="B12" i="5"/>
  <c r="BU12" i="5" s="1"/>
  <c r="B11" i="5"/>
  <c r="BV11" i="5" s="1"/>
  <c r="BV10" i="5"/>
  <c r="BU10" i="5"/>
  <c r="BT10" i="5"/>
  <c r="BQ10" i="5"/>
  <c r="BP10" i="5"/>
  <c r="B10" i="5"/>
  <c r="A5" i="5"/>
  <c r="A4" i="5"/>
  <c r="A3" i="5"/>
  <c r="A2" i="5"/>
  <c r="Z25" i="5" l="1"/>
  <c r="BQ19" i="5"/>
  <c r="BQ21" i="5"/>
  <c r="T21" i="5" s="1"/>
  <c r="BU21" i="5"/>
  <c r="AE80" i="5"/>
  <c r="BT11" i="5"/>
  <c r="BT185" i="5" s="1"/>
  <c r="BR12" i="5"/>
  <c r="BQ16" i="5"/>
  <c r="T16" i="5" s="1"/>
  <c r="BQ25" i="5"/>
  <c r="BU25" i="5"/>
  <c r="BS26" i="5"/>
  <c r="BW26" i="5"/>
  <c r="BR47" i="5"/>
  <c r="BV47" i="5"/>
  <c r="BR49" i="5"/>
  <c r="BV49" i="5"/>
  <c r="BS53" i="5"/>
  <c r="BW53" i="5"/>
  <c r="BQ54" i="5"/>
  <c r="X54" i="5" s="1"/>
  <c r="BU54" i="5"/>
  <c r="BS55" i="5"/>
  <c r="BW55" i="5"/>
  <c r="BQ56" i="5"/>
  <c r="X56" i="5" s="1"/>
  <c r="BU56" i="5"/>
  <c r="BS57" i="5"/>
  <c r="BW57" i="5"/>
  <c r="BQ61" i="5"/>
  <c r="X61" i="5" s="1"/>
  <c r="BU61" i="5"/>
  <c r="BS62" i="5"/>
  <c r="BW62" i="5"/>
  <c r="BQ63" i="5"/>
  <c r="BU63" i="5"/>
  <c r="BS64" i="5"/>
  <c r="BW64" i="5"/>
  <c r="BQ65" i="5"/>
  <c r="X65" i="5" s="1"/>
  <c r="BU65" i="5"/>
  <c r="BS85" i="5"/>
  <c r="BW85" i="5"/>
  <c r="BQ86" i="5"/>
  <c r="Q86" i="5" s="1"/>
  <c r="BU86" i="5"/>
  <c r="BT148" i="5"/>
  <c r="BX148" i="5"/>
  <c r="BV150" i="5"/>
  <c r="BS151" i="5"/>
  <c r="BT152" i="5"/>
  <c r="BX152" i="5"/>
  <c r="BR11" i="5"/>
  <c r="BW11" i="5"/>
  <c r="BV26" i="5"/>
  <c r="BR53" i="5"/>
  <c r="BV53" i="5"/>
  <c r="BR55" i="5"/>
  <c r="BR57" i="5"/>
  <c r="BV57" i="5"/>
  <c r="BV62" i="5"/>
  <c r="BR64" i="5"/>
  <c r="BR85" i="5"/>
  <c r="BV85" i="5"/>
  <c r="BS152" i="5"/>
  <c r="BP11" i="5"/>
  <c r="AB11" i="5" s="1"/>
  <c r="BU11" i="5"/>
  <c r="BQ15" i="5"/>
  <c r="BR25" i="5"/>
  <c r="BV25" i="5"/>
  <c r="BP26" i="5"/>
  <c r="BT26" i="5"/>
  <c r="BP53" i="5"/>
  <c r="X53" i="5" s="1"/>
  <c r="BT53" i="5"/>
  <c r="BR54" i="5"/>
  <c r="BV54" i="5"/>
  <c r="BP55" i="5"/>
  <c r="BT55" i="5"/>
  <c r="BR56" i="5"/>
  <c r="BV56" i="5"/>
  <c r="BP57" i="5"/>
  <c r="X57" i="5" s="1"/>
  <c r="BT57" i="5"/>
  <c r="BR61" i="5"/>
  <c r="BV61" i="5"/>
  <c r="BP62" i="5"/>
  <c r="BT62" i="5"/>
  <c r="BR63" i="5"/>
  <c r="BV63" i="5"/>
  <c r="BP64" i="5"/>
  <c r="BT64" i="5"/>
  <c r="BR65" i="5"/>
  <c r="BV65" i="5"/>
  <c r="BP68" i="5"/>
  <c r="D68" i="5" s="1"/>
  <c r="BP85" i="5"/>
  <c r="Q85" i="5" s="1"/>
  <c r="BT85" i="5"/>
  <c r="BR86" i="5"/>
  <c r="BV86" i="5"/>
  <c r="BQ129" i="5"/>
  <c r="X129" i="5" s="1"/>
  <c r="BQ130" i="5"/>
  <c r="X130" i="5" s="1"/>
  <c r="BQ131" i="5"/>
  <c r="X131" i="5" s="1"/>
  <c r="BQ142" i="5"/>
  <c r="C142" i="5" s="1"/>
  <c r="BQ148" i="5"/>
  <c r="AD148" i="5" s="1"/>
  <c r="BU148" i="5"/>
  <c r="BY148" i="5"/>
  <c r="BS150" i="5"/>
  <c r="BQ152" i="5"/>
  <c r="AD152" i="5" s="1"/>
  <c r="BU152" i="5"/>
  <c r="BY152" i="5"/>
  <c r="BR26" i="5"/>
  <c r="BV55" i="5"/>
  <c r="BR62" i="5"/>
  <c r="BS148" i="5"/>
  <c r="BR10" i="5"/>
  <c r="AB10" i="5" s="1"/>
  <c r="BW10" i="5"/>
  <c r="BQ11" i="5"/>
  <c r="BP12" i="5"/>
  <c r="BS25" i="5"/>
  <c r="BQ26" i="5"/>
  <c r="BR46" i="5"/>
  <c r="X46" i="5" s="1"/>
  <c r="BP47" i="5"/>
  <c r="X47" i="5" s="1"/>
  <c r="BR48" i="5"/>
  <c r="X48" i="5" s="1"/>
  <c r="BP49" i="5"/>
  <c r="X49" i="5" s="1"/>
  <c r="BQ53" i="5"/>
  <c r="BS54" i="5"/>
  <c r="BQ55" i="5"/>
  <c r="BS56" i="5"/>
  <c r="BQ57" i="5"/>
  <c r="BS61" i="5"/>
  <c r="BQ62" i="5"/>
  <c r="BS63" i="5"/>
  <c r="X63" i="5" s="1"/>
  <c r="BQ64" i="5"/>
  <c r="BS65" i="5"/>
  <c r="BQ85" i="5"/>
  <c r="BS86" i="5"/>
  <c r="BT150" i="5"/>
  <c r="BQ151" i="5"/>
  <c r="AD151" i="5" s="1"/>
  <c r="BU151" i="5"/>
  <c r="T158" i="1"/>
  <c r="S158" i="1"/>
  <c r="R158" i="1"/>
  <c r="Q158" i="1"/>
  <c r="P158" i="1"/>
  <c r="O158" i="1"/>
  <c r="N158" i="1"/>
  <c r="M158" i="1"/>
  <c r="L158" i="1"/>
  <c r="K158" i="1"/>
  <c r="J158" i="1"/>
  <c r="I158" i="1"/>
  <c r="H158" i="1"/>
  <c r="G158" i="1"/>
  <c r="F158" i="1"/>
  <c r="E158" i="1"/>
  <c r="D158" i="1"/>
  <c r="C158"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B143" i="1"/>
  <c r="B142" i="1"/>
  <c r="D138" i="1"/>
  <c r="D137" i="1"/>
  <c r="D136" i="1"/>
  <c r="W131" i="1"/>
  <c r="V131" i="1"/>
  <c r="U131" i="1"/>
  <c r="T131" i="1"/>
  <c r="S131" i="1"/>
  <c r="R131" i="1"/>
  <c r="Q131" i="1"/>
  <c r="P131" i="1"/>
  <c r="O131" i="1"/>
  <c r="N131" i="1"/>
  <c r="M131" i="1"/>
  <c r="L131" i="1"/>
  <c r="K131" i="1"/>
  <c r="J131" i="1"/>
  <c r="I131" i="1"/>
  <c r="H131" i="1"/>
  <c r="G131" i="1"/>
  <c r="F131" i="1"/>
  <c r="E131" i="1"/>
  <c r="D131" i="1"/>
  <c r="C131" i="1"/>
  <c r="W130" i="1"/>
  <c r="V130" i="1"/>
  <c r="U130" i="1"/>
  <c r="T130" i="1"/>
  <c r="S130" i="1"/>
  <c r="R130" i="1"/>
  <c r="Q130" i="1"/>
  <c r="P130" i="1"/>
  <c r="O130" i="1"/>
  <c r="N130" i="1"/>
  <c r="M130" i="1"/>
  <c r="L130" i="1"/>
  <c r="K130" i="1"/>
  <c r="J130" i="1"/>
  <c r="I130" i="1"/>
  <c r="H130" i="1"/>
  <c r="G130" i="1"/>
  <c r="F130" i="1"/>
  <c r="E130" i="1"/>
  <c r="D130" i="1"/>
  <c r="C130" i="1"/>
  <c r="W129" i="1"/>
  <c r="V129" i="1"/>
  <c r="U129" i="1"/>
  <c r="T129" i="1"/>
  <c r="S129" i="1"/>
  <c r="R129" i="1"/>
  <c r="Q129" i="1"/>
  <c r="P129" i="1"/>
  <c r="O129" i="1"/>
  <c r="N129" i="1"/>
  <c r="M129" i="1"/>
  <c r="L129" i="1"/>
  <c r="K129" i="1"/>
  <c r="J129" i="1"/>
  <c r="I129" i="1"/>
  <c r="H129" i="1"/>
  <c r="G129" i="1"/>
  <c r="F129" i="1"/>
  <c r="E129" i="1"/>
  <c r="D129" i="1"/>
  <c r="C129" i="1"/>
  <c r="E125" i="1"/>
  <c r="D125" i="1"/>
  <c r="C125" i="1"/>
  <c r="E124" i="1"/>
  <c r="D124" i="1"/>
  <c r="C124" i="1"/>
  <c r="E123" i="1"/>
  <c r="D123" i="1"/>
  <c r="C123" i="1"/>
  <c r="E122" i="1"/>
  <c r="D122" i="1"/>
  <c r="C122" i="1"/>
  <c r="E121" i="1"/>
  <c r="D121" i="1"/>
  <c r="C121" i="1"/>
  <c r="E120" i="1"/>
  <c r="D120" i="1"/>
  <c r="C120" i="1"/>
  <c r="G117" i="1"/>
  <c r="F117" i="1"/>
  <c r="E117" i="1"/>
  <c r="BU117" i="1" s="1"/>
  <c r="G116" i="1"/>
  <c r="F116" i="1"/>
  <c r="E116" i="1"/>
  <c r="G115" i="1"/>
  <c r="F115" i="1"/>
  <c r="E115" i="1"/>
  <c r="G114" i="1"/>
  <c r="F114" i="1"/>
  <c r="E114" i="1"/>
  <c r="BU114" i="1" s="1"/>
  <c r="G113" i="1"/>
  <c r="F113" i="1"/>
  <c r="E113" i="1"/>
  <c r="BR113" i="1" s="1"/>
  <c r="G112" i="1"/>
  <c r="F112" i="1"/>
  <c r="E112" i="1"/>
  <c r="G111" i="1"/>
  <c r="F111" i="1"/>
  <c r="E111" i="1"/>
  <c r="G110" i="1"/>
  <c r="F110" i="1"/>
  <c r="E110" i="1"/>
  <c r="BR110" i="1" s="1"/>
  <c r="G109" i="1"/>
  <c r="F109" i="1"/>
  <c r="E109" i="1"/>
  <c r="BU109" i="1" s="1"/>
  <c r="G108" i="1"/>
  <c r="F108" i="1"/>
  <c r="E108" i="1"/>
  <c r="BU108" i="1" s="1"/>
  <c r="E105" i="1"/>
  <c r="B101" i="1"/>
  <c r="B100" i="1"/>
  <c r="B99" i="1"/>
  <c r="B98" i="1"/>
  <c r="B97" i="1"/>
  <c r="B96" i="1"/>
  <c r="B95" i="1"/>
  <c r="B94" i="1"/>
  <c r="B93" i="1"/>
  <c r="B92" i="1"/>
  <c r="B91" i="1"/>
  <c r="B90" i="1"/>
  <c r="P86" i="1"/>
  <c r="O86" i="1"/>
  <c r="N86" i="1"/>
  <c r="M86" i="1"/>
  <c r="L86" i="1"/>
  <c r="K86" i="1"/>
  <c r="J86" i="1"/>
  <c r="I86" i="1"/>
  <c r="H86" i="1"/>
  <c r="G86" i="1"/>
  <c r="F86" i="1"/>
  <c r="E86" i="1"/>
  <c r="D86" i="1"/>
  <c r="P85" i="1"/>
  <c r="O85" i="1"/>
  <c r="N85" i="1"/>
  <c r="M85" i="1"/>
  <c r="L85" i="1"/>
  <c r="K85" i="1"/>
  <c r="J85" i="1"/>
  <c r="I85" i="1"/>
  <c r="H85" i="1"/>
  <c r="G85" i="1"/>
  <c r="F85" i="1"/>
  <c r="E85" i="1"/>
  <c r="D85"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76" i="1"/>
  <c r="C75" i="1"/>
  <c r="C74" i="1"/>
  <c r="C73" i="1"/>
  <c r="C72" i="1"/>
  <c r="C71" i="1"/>
  <c r="C70" i="1"/>
  <c r="C69" i="1"/>
  <c r="E41" i="1"/>
  <c r="D41" i="1"/>
  <c r="C41" i="1"/>
  <c r="E40" i="1"/>
  <c r="D40" i="1"/>
  <c r="C40" i="1"/>
  <c r="E39" i="1"/>
  <c r="D39" i="1"/>
  <c r="C39" i="1"/>
  <c r="E38" i="1"/>
  <c r="D38" i="1"/>
  <c r="C38" i="1"/>
  <c r="E37" i="1"/>
  <c r="D37" i="1"/>
  <c r="C37" i="1"/>
  <c r="E36" i="1"/>
  <c r="D36" i="1"/>
  <c r="C36" i="1"/>
  <c r="E35" i="1"/>
  <c r="D35" i="1"/>
  <c r="C35" i="1"/>
  <c r="E34" i="1"/>
  <c r="D34" i="1"/>
  <c r="C34" i="1"/>
  <c r="E33" i="1"/>
  <c r="D33" i="1"/>
  <c r="C33" i="1"/>
  <c r="E32" i="1"/>
  <c r="D32" i="1"/>
  <c r="C32" i="1"/>
  <c r="E31" i="1"/>
  <c r="D31" i="1"/>
  <c r="C31" i="1"/>
  <c r="E30" i="1"/>
  <c r="D30" i="1"/>
  <c r="C30" i="1"/>
  <c r="E29" i="1"/>
  <c r="D29" i="1"/>
  <c r="C29" i="1"/>
  <c r="S20" i="1"/>
  <c r="R20" i="1"/>
  <c r="Q20" i="1"/>
  <c r="P20" i="1"/>
  <c r="O20" i="1"/>
  <c r="N20" i="1"/>
  <c r="M20" i="1"/>
  <c r="L20" i="1"/>
  <c r="K20" i="1"/>
  <c r="J20" i="1"/>
  <c r="I20" i="1"/>
  <c r="H20" i="1"/>
  <c r="G20" i="1"/>
  <c r="F20" i="1"/>
  <c r="E20" i="1"/>
  <c r="D20" i="1"/>
  <c r="C20" i="1"/>
  <c r="S19" i="1"/>
  <c r="R19" i="1"/>
  <c r="Q19" i="1"/>
  <c r="P19" i="1"/>
  <c r="O19" i="1"/>
  <c r="N19" i="1"/>
  <c r="M19" i="1"/>
  <c r="L19" i="1"/>
  <c r="K19" i="1"/>
  <c r="J19" i="1"/>
  <c r="I19" i="1"/>
  <c r="H19" i="1"/>
  <c r="G19" i="1"/>
  <c r="F19" i="1"/>
  <c r="E19" i="1"/>
  <c r="D19" i="1"/>
  <c r="C19" i="1"/>
  <c r="S18" i="1"/>
  <c r="R18" i="1"/>
  <c r="Q18" i="1"/>
  <c r="P18" i="1"/>
  <c r="O18" i="1"/>
  <c r="N18" i="1"/>
  <c r="M18" i="1"/>
  <c r="L18" i="1"/>
  <c r="K18" i="1"/>
  <c r="J18" i="1"/>
  <c r="I18" i="1"/>
  <c r="H18" i="1"/>
  <c r="G18" i="1"/>
  <c r="F18" i="1"/>
  <c r="E18" i="1"/>
  <c r="D18" i="1"/>
  <c r="C18" i="1"/>
  <c r="S17" i="1"/>
  <c r="R17" i="1"/>
  <c r="Q17" i="1"/>
  <c r="P17" i="1"/>
  <c r="O17" i="1"/>
  <c r="N17" i="1"/>
  <c r="M17" i="1"/>
  <c r="L17" i="1"/>
  <c r="K17" i="1"/>
  <c r="J17" i="1"/>
  <c r="I17" i="1"/>
  <c r="H17" i="1"/>
  <c r="G17" i="1"/>
  <c r="F17" i="1"/>
  <c r="E17" i="1"/>
  <c r="D17" i="1"/>
  <c r="C17" i="1"/>
  <c r="S16" i="1"/>
  <c r="R16" i="1"/>
  <c r="Q16" i="1"/>
  <c r="P16" i="1"/>
  <c r="O16" i="1"/>
  <c r="N16" i="1"/>
  <c r="M16" i="1"/>
  <c r="L16" i="1"/>
  <c r="K16" i="1"/>
  <c r="J16" i="1"/>
  <c r="I16" i="1"/>
  <c r="H16" i="1"/>
  <c r="G16" i="1"/>
  <c r="F16" i="1"/>
  <c r="E16" i="1"/>
  <c r="D16" i="1"/>
  <c r="C16" i="1"/>
  <c r="S15" i="1"/>
  <c r="R15" i="1"/>
  <c r="Q15" i="1"/>
  <c r="P15" i="1"/>
  <c r="O15" i="1"/>
  <c r="N15" i="1"/>
  <c r="M15" i="1"/>
  <c r="L15" i="1"/>
  <c r="K15" i="1"/>
  <c r="J15" i="1"/>
  <c r="I15" i="1"/>
  <c r="H15" i="1"/>
  <c r="G15" i="1"/>
  <c r="F15" i="1"/>
  <c r="E15" i="1"/>
  <c r="D15" i="1"/>
  <c r="C15" i="1"/>
  <c r="AA12" i="1"/>
  <c r="Z12" i="1"/>
  <c r="Y12" i="1"/>
  <c r="X12" i="1"/>
  <c r="W12" i="1"/>
  <c r="V12" i="1"/>
  <c r="U12" i="1"/>
  <c r="T12" i="1"/>
  <c r="S12" i="1"/>
  <c r="R12" i="1"/>
  <c r="Q12" i="1"/>
  <c r="P12" i="1"/>
  <c r="O12" i="1"/>
  <c r="N12" i="1"/>
  <c r="M12" i="1"/>
  <c r="L12" i="1"/>
  <c r="K12" i="1"/>
  <c r="J12" i="1"/>
  <c r="I12" i="1"/>
  <c r="H12" i="1"/>
  <c r="G12" i="1"/>
  <c r="F12" i="1"/>
  <c r="E12" i="1"/>
  <c r="D12" i="1"/>
  <c r="C12" i="1"/>
  <c r="AA11" i="1"/>
  <c r="Z11" i="1"/>
  <c r="Y11" i="1"/>
  <c r="X11" i="1"/>
  <c r="W11" i="1"/>
  <c r="V11" i="1"/>
  <c r="U11" i="1"/>
  <c r="T11" i="1"/>
  <c r="S11" i="1"/>
  <c r="R11" i="1"/>
  <c r="Q11" i="1"/>
  <c r="P11" i="1"/>
  <c r="O11" i="1"/>
  <c r="N11" i="1"/>
  <c r="M11" i="1"/>
  <c r="L11" i="1"/>
  <c r="K11" i="1"/>
  <c r="J11" i="1"/>
  <c r="I11" i="1"/>
  <c r="H11" i="1"/>
  <c r="G11" i="1"/>
  <c r="F11" i="1"/>
  <c r="E11" i="1"/>
  <c r="D11" i="1"/>
  <c r="C11" i="1"/>
  <c r="AA10" i="1"/>
  <c r="Z10" i="1"/>
  <c r="Y10" i="1"/>
  <c r="X10" i="1"/>
  <c r="W10" i="1"/>
  <c r="V10" i="1"/>
  <c r="U10" i="1"/>
  <c r="T10" i="1"/>
  <c r="S10" i="1"/>
  <c r="R10" i="1"/>
  <c r="Q10" i="1"/>
  <c r="P10" i="1"/>
  <c r="O10" i="1"/>
  <c r="N10" i="1"/>
  <c r="M10" i="1"/>
  <c r="L10" i="1"/>
  <c r="K10" i="1"/>
  <c r="J10" i="1"/>
  <c r="I10" i="1"/>
  <c r="H10" i="1"/>
  <c r="G10" i="1"/>
  <c r="F10" i="1"/>
  <c r="E10" i="1"/>
  <c r="D10" i="1"/>
  <c r="C10" i="1"/>
  <c r="C65" i="1"/>
  <c r="BS64" i="1"/>
  <c r="BQ64" i="1"/>
  <c r="C64" i="1"/>
  <c r="BV64" i="1"/>
  <c r="BU63" i="1"/>
  <c r="BT63" i="1"/>
  <c r="C63" i="1"/>
  <c r="BS62" i="1"/>
  <c r="BQ62" i="1"/>
  <c r="C62" i="1"/>
  <c r="BV62" i="1"/>
  <c r="BU61" i="1"/>
  <c r="BT61" i="1"/>
  <c r="BP61" i="1"/>
  <c r="C61" i="1"/>
  <c r="BS57" i="1"/>
  <c r="BQ57" i="1"/>
  <c r="C57" i="1"/>
  <c r="BV57" i="1"/>
  <c r="BP56" i="1"/>
  <c r="C56" i="1"/>
  <c r="BU56" i="1"/>
  <c r="BS55" i="1"/>
  <c r="BQ55" i="1"/>
  <c r="C55" i="1"/>
  <c r="BV55" i="1"/>
  <c r="C54" i="1"/>
  <c r="BS53" i="1"/>
  <c r="BQ53" i="1"/>
  <c r="C53" i="1"/>
  <c r="BV53" i="1"/>
  <c r="X52" i="1"/>
  <c r="C49" i="1"/>
  <c r="BT49" i="1"/>
  <c r="C48" i="1"/>
  <c r="BR47" i="1"/>
  <c r="C47" i="1"/>
  <c r="C46" i="1"/>
  <c r="BW26" i="1"/>
  <c r="BU26" i="1"/>
  <c r="B26" i="1"/>
  <c r="BW25" i="1"/>
  <c r="BS25" i="1"/>
  <c r="BQ25" i="1"/>
  <c r="B25" i="1"/>
  <c r="BV25" i="1"/>
  <c r="BQ17" i="1"/>
  <c r="T17" i="1" s="1"/>
  <c r="A5" i="1"/>
  <c r="A3" i="1"/>
  <c r="A2" i="1"/>
  <c r="BV54" i="1"/>
  <c r="BS54" i="1"/>
  <c r="BW54" i="1"/>
  <c r="BQ54" i="1"/>
  <c r="BV65" i="1"/>
  <c r="BS65" i="1"/>
  <c r="BW65" i="1"/>
  <c r="BQ65" i="1"/>
  <c r="BR46" i="1"/>
  <c r="BT46" i="1"/>
  <c r="BR48" i="1"/>
  <c r="BP48" i="1"/>
  <c r="BP54" i="1"/>
  <c r="BT56" i="1"/>
  <c r="BV63" i="1"/>
  <c r="BS63" i="1"/>
  <c r="BW63" i="1"/>
  <c r="BQ63" i="1"/>
  <c r="BP65" i="1"/>
  <c r="BV26" i="1"/>
  <c r="BS26" i="1"/>
  <c r="BQ26" i="1"/>
  <c r="BP46" i="1"/>
  <c r="BT48" i="1"/>
  <c r="BT54" i="1"/>
  <c r="BV61" i="1"/>
  <c r="BS61" i="1"/>
  <c r="BW61" i="1"/>
  <c r="BQ61" i="1"/>
  <c r="BP63" i="1"/>
  <c r="BT65" i="1"/>
  <c r="C68" i="1"/>
  <c r="BU54" i="1"/>
  <c r="BV56" i="1"/>
  <c r="BS56" i="1"/>
  <c r="BW56" i="1"/>
  <c r="BQ56" i="1"/>
  <c r="BU65" i="1"/>
  <c r="BT25" i="1"/>
  <c r="BU53" i="1"/>
  <c r="BU55" i="1"/>
  <c r="BU57" i="1"/>
  <c r="BU62" i="1"/>
  <c r="BU64" i="1"/>
  <c r="BP25" i="1"/>
  <c r="BU25" i="1"/>
  <c r="BW53" i="1"/>
  <c r="BW55" i="1"/>
  <c r="BW57" i="1"/>
  <c r="BW62" i="1"/>
  <c r="BW64" i="1"/>
  <c r="BV49" i="1"/>
  <c r="BU47" i="1"/>
  <c r="BQ47" i="1"/>
  <c r="BW47" i="1"/>
  <c r="BS47" i="1"/>
  <c r="BV47" i="1"/>
  <c r="BR49" i="1"/>
  <c r="BP47" i="1"/>
  <c r="BW48" i="1"/>
  <c r="BS48" i="1"/>
  <c r="BU48" i="1"/>
  <c r="BQ48" i="1"/>
  <c r="BV48" i="1"/>
  <c r="BU49" i="1"/>
  <c r="BQ49" i="1"/>
  <c r="BW49" i="1"/>
  <c r="BS49" i="1"/>
  <c r="BW46" i="1"/>
  <c r="BS46" i="1"/>
  <c r="BU46" i="1"/>
  <c r="BQ46" i="1"/>
  <c r="X46" i="1"/>
  <c r="BV46" i="1"/>
  <c r="BT47" i="1"/>
  <c r="BP49" i="1"/>
  <c r="BR25" i="1"/>
  <c r="Z25" i="1"/>
  <c r="BP26" i="1"/>
  <c r="BT26" i="1"/>
  <c r="BP53" i="1"/>
  <c r="BT53" i="1"/>
  <c r="BR54" i="1"/>
  <c r="X54" i="1"/>
  <c r="BP55" i="1"/>
  <c r="X55" i="1"/>
  <c r="BT55" i="1"/>
  <c r="BR56" i="1"/>
  <c r="X56" i="1"/>
  <c r="BP57" i="1"/>
  <c r="BT57" i="1"/>
  <c r="BR61" i="1"/>
  <c r="X61" i="1"/>
  <c r="BP62" i="1"/>
  <c r="BT62" i="1"/>
  <c r="BR63" i="1"/>
  <c r="X63" i="1"/>
  <c r="BP64" i="1"/>
  <c r="BT64" i="1"/>
  <c r="BR65" i="1"/>
  <c r="BR26" i="1"/>
  <c r="BR53" i="1"/>
  <c r="BR55" i="1"/>
  <c r="BR57" i="1"/>
  <c r="BR62" i="1"/>
  <c r="BR64" i="1"/>
  <c r="X64" i="1"/>
  <c r="X53" i="1"/>
  <c r="X65" i="1"/>
  <c r="X48" i="1"/>
  <c r="X49" i="1"/>
  <c r="X57" i="1"/>
  <c r="Z26" i="1"/>
  <c r="X62" i="1"/>
  <c r="X47" i="1"/>
  <c r="BR122" i="1" l="1"/>
  <c r="BR148" i="1"/>
  <c r="BW153" i="1"/>
  <c r="BW150" i="1"/>
  <c r="BR114" i="1"/>
  <c r="BT110" i="1"/>
  <c r="BQ123" i="1"/>
  <c r="BU110" i="1"/>
  <c r="B41" i="1"/>
  <c r="BT108" i="1"/>
  <c r="BT111" i="1"/>
  <c r="J21" i="1"/>
  <c r="B31" i="1"/>
  <c r="B35" i="1"/>
  <c r="BQ114" i="1"/>
  <c r="B29" i="1"/>
  <c r="B33" i="1"/>
  <c r="B37" i="1"/>
  <c r="BR112" i="1"/>
  <c r="BQ115" i="1"/>
  <c r="BQ116" i="1"/>
  <c r="BR152" i="1"/>
  <c r="Q21" i="1"/>
  <c r="B40" i="1"/>
  <c r="BQ108" i="1"/>
  <c r="BU120" i="1"/>
  <c r="BR121" i="1"/>
  <c r="BU124" i="1"/>
  <c r="BQ125" i="1"/>
  <c r="BW149" i="1"/>
  <c r="D153" i="1"/>
  <c r="BS153" i="1" s="1"/>
  <c r="BR115" i="1"/>
  <c r="BR117" i="1"/>
  <c r="BT116" i="1"/>
  <c r="BT117" i="1"/>
  <c r="BT122" i="1"/>
  <c r="BW151" i="1"/>
  <c r="BW152" i="1"/>
  <c r="BX153" i="1"/>
  <c r="B130" i="1"/>
  <c r="BT130" i="1" s="1"/>
  <c r="B131" i="1"/>
  <c r="BT131" i="1" s="1"/>
  <c r="BT142" i="1"/>
  <c r="BW148" i="1"/>
  <c r="D149" i="1"/>
  <c r="BX149" i="1" s="1"/>
  <c r="D150" i="1"/>
  <c r="BQ150" i="1" s="1"/>
  <c r="BR151" i="1"/>
  <c r="D152" i="1"/>
  <c r="BQ152" i="1" s="1"/>
  <c r="BR153" i="1"/>
  <c r="B158" i="1"/>
  <c r="BQ121" i="1"/>
  <c r="BQ117" i="1"/>
  <c r="BU112" i="1"/>
  <c r="BR116" i="1"/>
  <c r="H116" i="1" s="1"/>
  <c r="BU123" i="1"/>
  <c r="D135" i="1"/>
  <c r="BR150" i="1"/>
  <c r="D151" i="1"/>
  <c r="BY151" i="1" s="1"/>
  <c r="BU115" i="1"/>
  <c r="BU122" i="1"/>
  <c r="BT115" i="1"/>
  <c r="BQ122" i="1"/>
  <c r="F122" i="1" s="1"/>
  <c r="K21" i="1"/>
  <c r="B19" i="1"/>
  <c r="BU149" i="1"/>
  <c r="BS150" i="1"/>
  <c r="B129" i="1"/>
  <c r="BQ129" i="1" s="1"/>
  <c r="X129" i="1" s="1"/>
  <c r="BQ113" i="1"/>
  <c r="H113" i="1" s="1"/>
  <c r="BU121" i="1"/>
  <c r="BQ110" i="1"/>
  <c r="H110" i="1" s="1"/>
  <c r="BR149" i="1"/>
  <c r="D148" i="1"/>
  <c r="BV148" i="1" s="1"/>
  <c r="BR109" i="1"/>
  <c r="BT113" i="1"/>
  <c r="BT120" i="1"/>
  <c r="BQ109" i="1"/>
  <c r="BT109" i="1"/>
  <c r="BT124" i="1"/>
  <c r="B10" i="1"/>
  <c r="BV10" i="1" s="1"/>
  <c r="B11" i="1"/>
  <c r="BP11" i="1" s="1"/>
  <c r="B12" i="1"/>
  <c r="BR12" i="1" s="1"/>
  <c r="D21" i="1"/>
  <c r="H21" i="1"/>
  <c r="L21" i="1"/>
  <c r="P21" i="1"/>
  <c r="C21" i="1"/>
  <c r="G21" i="1"/>
  <c r="O21" i="1"/>
  <c r="S21" i="1"/>
  <c r="F21" i="1"/>
  <c r="N21" i="1"/>
  <c r="R21" i="1"/>
  <c r="B18" i="1"/>
  <c r="M21" i="1"/>
  <c r="B20" i="1"/>
  <c r="B30" i="1"/>
  <c r="D42" i="1"/>
  <c r="E42" i="1"/>
  <c r="B34" i="1"/>
  <c r="B36" i="1"/>
  <c r="B38" i="1"/>
  <c r="B39" i="1"/>
  <c r="C80" i="1"/>
  <c r="BP79" i="1" s="1"/>
  <c r="C81" i="1"/>
  <c r="BQ80" i="1" s="1"/>
  <c r="C85" i="1"/>
  <c r="BW85" i="1" s="1"/>
  <c r="C86" i="1"/>
  <c r="BV86" i="1" s="1"/>
  <c r="B102" i="1"/>
  <c r="BP93" i="1" s="1"/>
  <c r="C102" i="1" s="1"/>
  <c r="BQ112" i="1"/>
  <c r="BU116" i="1"/>
  <c r="BR108" i="1"/>
  <c r="H108" i="1" s="1"/>
  <c r="BT123" i="1"/>
  <c r="BR125" i="1"/>
  <c r="BR123" i="1"/>
  <c r="BU113" i="1"/>
  <c r="BQ130" i="1"/>
  <c r="X130" i="1" s="1"/>
  <c r="BU125" i="1"/>
  <c r="BT125" i="1"/>
  <c r="BR124" i="1"/>
  <c r="BT121" i="1"/>
  <c r="B17" i="1"/>
  <c r="B32" i="1"/>
  <c r="BR111" i="1"/>
  <c r="BT114" i="1"/>
  <c r="BQ111" i="1"/>
  <c r="BQ124" i="1"/>
  <c r="C42" i="1"/>
  <c r="BP68" i="1"/>
  <c r="D68" i="1" s="1"/>
  <c r="BT112" i="1"/>
  <c r="BU111" i="1"/>
  <c r="BR120" i="1"/>
  <c r="BQ120" i="1"/>
  <c r="E21" i="1"/>
  <c r="I21" i="1"/>
  <c r="BP10" i="1"/>
  <c r="BP12" i="1"/>
  <c r="X64" i="5"/>
  <c r="X62" i="5"/>
  <c r="X55" i="5"/>
  <c r="B15" i="1"/>
  <c r="AB12" i="5"/>
  <c r="B16" i="1"/>
  <c r="BX148" i="1"/>
  <c r="BT85" i="1"/>
  <c r="BT68" i="1"/>
  <c r="BY149" i="1"/>
  <c r="Z26" i="5"/>
  <c r="A185" i="5" s="1"/>
  <c r="BS85" i="1" l="1"/>
  <c r="BQ148" i="1"/>
  <c r="AD148" i="1" s="1"/>
  <c r="BU148" i="1"/>
  <c r="BY148" i="1"/>
  <c r="F123" i="1"/>
  <c r="AD150" i="1"/>
  <c r="BQ86" i="1"/>
  <c r="BU151" i="1"/>
  <c r="BQ131" i="1"/>
  <c r="X131" i="1" s="1"/>
  <c r="F125" i="1"/>
  <c r="H117" i="1"/>
  <c r="H114" i="1"/>
  <c r="F121" i="1"/>
  <c r="H112" i="1"/>
  <c r="BT12" i="1"/>
  <c r="BQ151" i="1"/>
  <c r="BY150" i="1"/>
  <c r="BU12" i="1"/>
  <c r="BV85" i="1"/>
  <c r="BU153" i="1"/>
  <c r="AD152" i="1"/>
  <c r="BQ153" i="1"/>
  <c r="AD153" i="1" s="1"/>
  <c r="H115" i="1"/>
  <c r="BV151" i="1"/>
  <c r="BS149" i="1"/>
  <c r="BQ149" i="1"/>
  <c r="AD149" i="1" s="1"/>
  <c r="BX150" i="1"/>
  <c r="BV153" i="1"/>
  <c r="BT150" i="1"/>
  <c r="BT149" i="1"/>
  <c r="BV150" i="1"/>
  <c r="BX151" i="1"/>
  <c r="BS151" i="1"/>
  <c r="BT151" i="1"/>
  <c r="BU150" i="1"/>
  <c r="BV149" i="1"/>
  <c r="BT129" i="1"/>
  <c r="BY153" i="1"/>
  <c r="BT153" i="1"/>
  <c r="BW11" i="1"/>
  <c r="BT10" i="1"/>
  <c r="BY152" i="1"/>
  <c r="BU11" i="1"/>
  <c r="BU152" i="1"/>
  <c r="BT11" i="1"/>
  <c r="BR11" i="1"/>
  <c r="BT93" i="1"/>
  <c r="AD151" i="1"/>
  <c r="BQ11" i="1"/>
  <c r="BS152" i="1"/>
  <c r="BV11" i="1"/>
  <c r="BP80" i="1"/>
  <c r="AE81" i="1" s="1"/>
  <c r="BU10" i="1"/>
  <c r="B21" i="1"/>
  <c r="BQ21" i="1" s="1"/>
  <c r="T21" i="1" s="1"/>
  <c r="BT152" i="1"/>
  <c r="BX152" i="1"/>
  <c r="BP86" i="1"/>
  <c r="BR10" i="1"/>
  <c r="B42" i="1"/>
  <c r="BQ79" i="1"/>
  <c r="AE80" i="1" s="1"/>
  <c r="BV152" i="1"/>
  <c r="BQ142" i="1"/>
  <c r="C142" i="1" s="1"/>
  <c r="BQ10" i="1"/>
  <c r="BW10" i="1"/>
  <c r="BW86" i="1"/>
  <c r="BR86" i="1"/>
  <c r="BU86" i="1"/>
  <c r="BT86" i="1"/>
  <c r="BS86" i="1"/>
  <c r="BQ12" i="1"/>
  <c r="AB12" i="1" s="1"/>
  <c r="H111" i="1"/>
  <c r="BR85" i="1"/>
  <c r="BU85" i="1"/>
  <c r="BQ85" i="1"/>
  <c r="BV12" i="1"/>
  <c r="F120" i="1"/>
  <c r="BP85" i="1"/>
  <c r="F124" i="1"/>
  <c r="H109" i="1"/>
  <c r="BS148" i="1"/>
  <c r="BT148" i="1"/>
  <c r="BQ15" i="1" l="1"/>
  <c r="AB10" i="1"/>
  <c r="BQ16" i="1"/>
  <c r="T16" i="1" s="1"/>
  <c r="BU21" i="1"/>
  <c r="BQ19" i="1"/>
  <c r="AB11" i="1"/>
  <c r="Q86" i="1"/>
  <c r="BT185" i="1"/>
  <c r="Q85" i="1"/>
  <c r="A185" i="1" l="1"/>
</calcChain>
</file>

<file path=xl/sharedStrings.xml><?xml version="1.0" encoding="utf-8"?>
<sst xmlns="http://schemas.openxmlformats.org/spreadsheetml/2006/main" count="5980" uniqueCount="211">
  <si>
    <t>SERVICIO DE SALUD</t>
  </si>
  <si>
    <t>REM-A08.  ATENCIÓN DE URGENCIA</t>
  </si>
  <si>
    <t>SECCIÓN A.1: ATENCIONES REALIZADAS EN UNIDADES DE UEH DE HOSPITALES DE ALTA COMPLEJIDAD</t>
  </si>
  <si>
    <t>TIPO DE ATENCIÓN</t>
  </si>
  <si>
    <t xml:space="preserve">TOTAL        </t>
  </si>
  <si>
    <t>GRUPOS DE EDAD (en años)</t>
  </si>
  <si>
    <t>SEXO</t>
  </si>
  <si>
    <t>A BENEFI-CIARIOS</t>
  </si>
  <si>
    <t>ORIGEN DE LA PROCEDENCIA (Sólo pacientes derivados de establecimientos de la Red)</t>
  </si>
  <si>
    <t>Establecimientos de otra Red</t>
  </si>
  <si>
    <t>0 - 4</t>
  </si>
  <si>
    <t>5 - 9</t>
  </si>
  <si>
    <t>10 - 14</t>
  </si>
  <si>
    <t>15 - 19</t>
  </si>
  <si>
    <t>20 - 24</t>
  </si>
  <si>
    <t>25 - 29</t>
  </si>
  <si>
    <t>30 - 34</t>
  </si>
  <si>
    <t>35 - 39</t>
  </si>
  <si>
    <t>40 - 44</t>
  </si>
  <si>
    <t>45 - 49</t>
  </si>
  <si>
    <t>50 - 54</t>
  </si>
  <si>
    <t>55 - 59</t>
  </si>
  <si>
    <t>60 - 64</t>
  </si>
  <si>
    <t>65 - 69</t>
  </si>
  <si>
    <t>70 - 74</t>
  </si>
  <si>
    <t>75 - 79</t>
  </si>
  <si>
    <t>80 y mas</t>
  </si>
  <si>
    <t>Hombres</t>
  </si>
  <si>
    <t>Mujeres</t>
  </si>
  <si>
    <t>SAPU/ SAR / SUR</t>
  </si>
  <si>
    <t>Hospital Baja Complejidad</t>
  </si>
  <si>
    <t>Hospital Mediana Complejidad</t>
  </si>
  <si>
    <t>Otros Estableci-mientos de la  Red</t>
  </si>
  <si>
    <t>ATENCIÓN MÉDICA NIÑO Y ADULTO</t>
  </si>
  <si>
    <t/>
  </si>
  <si>
    <t>ATENCIÓN MÉDICA GINECO-OBSTETRA</t>
  </si>
  <si>
    <t>ATENCIÓN POR MATRONA</t>
  </si>
  <si>
    <t>SECCIÓN A.2.: CATEGORIZACIÓN DE PACIENTES, PREVIA A LA ATENCIÓN MÉDICA (Hospitales Alta,  Mediana o Baja Complejidad y SAR).</t>
  </si>
  <si>
    <t>CATEGORÍAS</t>
  </si>
  <si>
    <t>C1</t>
  </si>
  <si>
    <t>C2</t>
  </si>
  <si>
    <t>C3</t>
  </si>
  <si>
    <t>C4</t>
  </si>
  <si>
    <t>C5</t>
  </si>
  <si>
    <t>SIN CATEGORIZACIÓN</t>
  </si>
  <si>
    <t>TOTAL</t>
  </si>
  <si>
    <t>SECCIÓN B: ATENCIONES REALIZADAS EN UEH DE HOSPITALES DE MEDIANA COMPLEJIDAD.</t>
  </si>
  <si>
    <t>PROFESIONAL</t>
  </si>
  <si>
    <t>A 
BENEFICIARIOS</t>
  </si>
  <si>
    <t>ORIGEN DE LA PROCEDENCIA
 (Sólo Pacientes Derivados de:)</t>
  </si>
  <si>
    <t>OTROS HOSPITALES</t>
  </si>
  <si>
    <t>OTROS SS</t>
  </si>
  <si>
    <t>MÉDICO</t>
  </si>
  <si>
    <t>MATRONA /ÓN</t>
  </si>
  <si>
    <t>SECCIÓN C: ATENCIONES REALIZADAS POR MÉDICOS ESPECIALISTAS EN LAS UNIDADES DE URGENCIA HOSPITALARIA</t>
  </si>
  <si>
    <t>ESPECIALIDADES</t>
  </si>
  <si>
    <t>DE TURNO</t>
  </si>
  <si>
    <t>CONSULTOR LLAMADA</t>
  </si>
  <si>
    <t>OTROS</t>
  </si>
  <si>
    <t xml:space="preserve"> </t>
  </si>
  <si>
    <t>MEDICINA INTERNA</t>
  </si>
  <si>
    <t>NEUROLOGÍA ADULTOS</t>
  </si>
  <si>
    <t>NEUROLOGÍA PEDIATRICA</t>
  </si>
  <si>
    <t>OBSTETRICIA Y GINECOLOGÍA</t>
  </si>
  <si>
    <t>OFTALMOLOGÍA</t>
  </si>
  <si>
    <t>OTORRINOLARINGOLOGÍA</t>
  </si>
  <si>
    <t>PEDIATRÍA</t>
  </si>
  <si>
    <t>TRAUMATOLOGÍA Y ORTOPEDIA</t>
  </si>
  <si>
    <t>NEUROCIRUGÍA</t>
  </si>
  <si>
    <t>PSIQUIATRÍA ADULTOS</t>
  </si>
  <si>
    <t>PSIQUIATRIA PEDIATRICA  Y ADOLESCENTES</t>
  </si>
  <si>
    <t>UROLOGÍA</t>
  </si>
  <si>
    <t>URGENCIÓLOGO</t>
  </si>
  <si>
    <t>SECCIÓN D: ATENCIONES DE URGENCIA REALIZADAS EN SAPU/SAR</t>
  </si>
  <si>
    <t>ENFERMERA /O</t>
  </si>
  <si>
    <t>KINESIÓLOGO</t>
  </si>
  <si>
    <t>SECCIÓN E: ATENCIONES DE URGENCIA REALIZADAS EN ESTABLECIMIENTOS  ATENCIÓN PRIMARIA NO SAPU Y HOSPITALES BAJA COMPLEJIDAD</t>
  </si>
  <si>
    <t>TÉCNICO PARAMÉDICO</t>
  </si>
  <si>
    <t>OTROS PROFESIONALES</t>
  </si>
  <si>
    <t>SECCIÓN F: CONSULTAS EN SISTEMA DE ATENCIÓN DE URGENCIA EN CENTROS DE SALUD RURAL (SUR) Y POSTAS RURALES</t>
  </si>
  <si>
    <t>SECCIÓN G: PACIENTES CON INDICACIÓN DE HOSPITALIZACIÓN EN ESPERA DE CAMAS EN UEH</t>
  </si>
  <si>
    <t>TIPO DE PACIENTES</t>
  </si>
  <si>
    <t>TOTAL DE PACIENTES CON INDICACIÓN DE HOSPITALIZACIÓN</t>
  </si>
  <si>
    <t xml:space="preserve">PACIENTES QUE INGRESAN A CAMA HOSPITALARIA SEGÚN TIEMPO DE DEMORA AL INGRESO                               </t>
  </si>
  <si>
    <t>MENOS DE 12 HORAS</t>
  </si>
  <si>
    <t>12-24 HORAS</t>
  </si>
  <si>
    <t>MAYOR A 24 HORAS</t>
  </si>
  <si>
    <t>PACIENTES QUE RECHAZAN HOSPITALIZACIÓN</t>
  </si>
  <si>
    <t>PACIENTES DERIVADOS  A OTRO ESTABLECIMIENTO</t>
  </si>
  <si>
    <t>PACIENTES QUE PERMANECEN EN UEH</t>
  </si>
  <si>
    <t>PACIENTES EN ESPERA DE CAMA HOSPITALARIA QUE FALLECIERON</t>
  </si>
  <si>
    <t>PACIENTES QUE INGRESAN DIRECTAMENTE A PROCESO QUIRURGICO</t>
  </si>
  <si>
    <t>CONCEPTO</t>
  </si>
  <si>
    <t xml:space="preserve">SECCIÓN I: ATENCIONES  POR ANTICONCEPCIÓN DE EMERGENCIA </t>
  </si>
  <si>
    <t>25 - 34</t>
  </si>
  <si>
    <t>35 - 44</t>
  </si>
  <si>
    <t>45 - 54</t>
  </si>
  <si>
    <t>55 - 64</t>
  </si>
  <si>
    <t>65  y más años</t>
  </si>
  <si>
    <t xml:space="preserve">ATENCION POR ANTICONCEPCIÓN DE EMERGENCIA </t>
  </si>
  <si>
    <t>con entrega anticonceptivo</t>
  </si>
  <si>
    <t>sin entrega anticonceptivo</t>
  </si>
  <si>
    <t>PATOLOGÍA</t>
  </si>
  <si>
    <t>Preeclampsia severa</t>
  </si>
  <si>
    <t>Eclampsia</t>
  </si>
  <si>
    <t>Sindrome Hipertensivo del Embarazo (SHE )</t>
  </si>
  <si>
    <t>Retardo Crecimiento Intrauterino (RCIU)</t>
  </si>
  <si>
    <t>HELLP</t>
  </si>
  <si>
    <t>Parto Prematuro</t>
  </si>
  <si>
    <t>Hemorragia I Trimestre</t>
  </si>
  <si>
    <t>Hemorragia II Trimestre</t>
  </si>
  <si>
    <t>Hemorragia III Trimestre</t>
  </si>
  <si>
    <t>Rotura prematura de membrana</t>
  </si>
  <si>
    <t>Otras patologías </t>
  </si>
  <si>
    <t>Trabajo de Parto sin patología</t>
  </si>
  <si>
    <t>SECCIÓN K: LLAMADOS PERTINENTES DE URGENCIA A CENTRO REGULADOR</t>
  </si>
  <si>
    <t>TIPO DE ACCIÓN</t>
  </si>
  <si>
    <t>CENTRO REGULADOR</t>
  </si>
  <si>
    <t>Nº Llamados de Urgencia</t>
  </si>
  <si>
    <t xml:space="preserve">SECCIÓN L: RECEPCIÓN DE PACIENTES EN UEH SEGÚN MODALIDAD DE TRASLADOS (Hospitales Alta Complejidad) </t>
  </si>
  <si>
    <t>COMPRA DE SERVICIO</t>
  </si>
  <si>
    <t>TRASLADO PRIMARIO</t>
  </si>
  <si>
    <t>CRÍTICO Profesionalizado</t>
  </si>
  <si>
    <t>NO CRÍTICO</t>
  </si>
  <si>
    <t>OTRO</t>
  </si>
  <si>
    <t>TRASLADO SECUNDARIO</t>
  </si>
  <si>
    <t>CRÍTICO</t>
  </si>
  <si>
    <t>Aéreo</t>
  </si>
  <si>
    <t>Terrestre
Profesionalizado</t>
  </si>
  <si>
    <t>Marítimo</t>
  </si>
  <si>
    <t>Terrestre</t>
  </si>
  <si>
    <t xml:space="preserve">OTRO (Terrestre) </t>
  </si>
  <si>
    <t>SECCIÓN M: TRASLADOS DE URGENCIA REALIZADOS (TODOS LOS ESTABLECIMIENTOS)</t>
  </si>
  <si>
    <t>TIPO</t>
  </si>
  <si>
    <t>POR COMPRA 
DE SERVICIO</t>
  </si>
  <si>
    <t>SAMU</t>
  </si>
  <si>
    <t>MÓVIL 1</t>
  </si>
  <si>
    <t>MÓVIL 2</t>
  </si>
  <si>
    <t>MÓVIL 3</t>
  </si>
  <si>
    <t>NO SAMU</t>
  </si>
  <si>
    <t>TERRESTRE</t>
  </si>
  <si>
    <t>MARÍTIMO</t>
  </si>
  <si>
    <t>AÉREO</t>
  </si>
  <si>
    <t>SECCIÓN  N: TELEASISTENCIA EN UNIDADES DE EMERGENCIA HOSPITALARIA</t>
  </si>
  <si>
    <t xml:space="preserve">SOLICITUDES DE TELEASISTENCIA RESUELTAS EN UEH *
</t>
  </si>
  <si>
    <t>SEXO*</t>
  </si>
  <si>
    <t>SOLICITUDES DE TELEASISTENCIA GENERADAS **</t>
  </si>
  <si>
    <t>Menos 
15 años</t>
  </si>
  <si>
    <t>15 y más años</t>
  </si>
  <si>
    <t>* Registra Establecimiento que resuelve - ** Registra Establecimiento que solicita la Teleasistencia</t>
  </si>
  <si>
    <t>SECCIÓN O: PACIENTES CON INDICACIÓN DE OBSERVACION EN SAR</t>
  </si>
  <si>
    <t>TOTAL DE PACIENTES CON INDICACIÓN DE OBSERVACION</t>
  </si>
  <si>
    <t xml:space="preserve">PACIENTES QUE PERMANECEN EN OBSERVACION     </t>
  </si>
  <si>
    <t>MENOS DE 2 HORAS</t>
  </si>
  <si>
    <t>2 A 6 HORAS</t>
  </si>
  <si>
    <t>MAYOR A 6 HORAS</t>
  </si>
  <si>
    <t xml:space="preserve">GRUPOS DE EDAD (en años)
</t>
  </si>
  <si>
    <t>Con Profilaxis VIH</t>
  </si>
  <si>
    <t>Con Profilaxis ITS</t>
  </si>
  <si>
    <t xml:space="preserve">Hombres </t>
  </si>
  <si>
    <t>Con sospecha penetracion</t>
  </si>
  <si>
    <t>Crónico</t>
  </si>
  <si>
    <t>Sin sospecha penetracion</t>
  </si>
  <si>
    <t>,</t>
  </si>
  <si>
    <t>SECCIÓN H: ATENCIONES MEDICAS ASOCIADAS A  VIOLENCIA</t>
  </si>
  <si>
    <t>0 - 9</t>
  </si>
  <si>
    <t>10-17</t>
  </si>
  <si>
    <t>18 - 24</t>
  </si>
  <si>
    <t>25-34</t>
  </si>
  <si>
    <t>35-44</t>
  </si>
  <si>
    <t>45-54</t>
  </si>
  <si>
    <t>55-64</t>
  </si>
  <si>
    <t>65 -74</t>
  </si>
  <si>
    <t>7 5 años y más</t>
  </si>
  <si>
    <t>Embarazadas</t>
  </si>
  <si>
    <t>VICTIMARIO/A</t>
  </si>
  <si>
    <t>LESIONES</t>
  </si>
  <si>
    <t>Pareja/ Ex pareja</t>
  </si>
  <si>
    <t>Familiar</t>
  </si>
  <si>
    <t>Conocido/a</t>
  </si>
  <si>
    <t>Desconodo/a</t>
  </si>
  <si>
    <t>Trau-
máticas</t>
  </si>
  <si>
    <t>Constusio-
nales</t>
  </si>
  <si>
    <t>Odonto-
lógicas</t>
  </si>
  <si>
    <t>Por Arma</t>
  </si>
  <si>
    <t>VIOLENCIA INTRAFAMILIAR</t>
  </si>
  <si>
    <t xml:space="preserve">OTRAS VIOLENCIAS </t>
  </si>
  <si>
    <t>SECCIÓN J: CONSULTAS POR EMERGENCIA OBSTÉTRICA AL SERVICIO DE  URGENCIA  (Establecimientos Alta y Mediana Complejidad).</t>
  </si>
  <si>
    <t>NÚMERO DE CONSULTAS</t>
  </si>
  <si>
    <t>SECCIÓN P: ATENCIONES MÉDICAS POR VIOLENCIA SEXUAL</t>
  </si>
  <si>
    <t xml:space="preserve">ATENCIÓN POR  MEDICOS DE PERITAJE FORENSE </t>
  </si>
  <si>
    <t xml:space="preserve">ATENCIÓN OTROS MEDICOS
</t>
  </si>
  <si>
    <t xml:space="preserve">SECCION Q: ATENCIONES  EN URGENCIA POR VIOLENCIA SEXUAL  </t>
  </si>
  <si>
    <t xml:space="preserve">GRUPOS DE EDAD (en años)  Y CONDICIÓN
</t>
  </si>
  <si>
    <t>Con entrega de anticon-
cepcion de emergencia</t>
  </si>
  <si>
    <t>Sin entrega de anticon-
cepcion de emergencia</t>
  </si>
  <si>
    <t>15 - 17</t>
  </si>
  <si>
    <t>25 - 44</t>
  </si>
  <si>
    <t>45-64</t>
  </si>
  <si>
    <t>65 años y más</t>
  </si>
  <si>
    <t>Embarazada</t>
  </si>
  <si>
    <t>VIOLENCIA SEXUAL</t>
  </si>
  <si>
    <t>Agudo (&lt; 72 hrs)</t>
  </si>
  <si>
    <t>No agudo (&gt; 72 hrs)</t>
  </si>
  <si>
    <t>SECCIÓN R: ATENCIONES DE URGENCIA ASOCIADAS A LESIONES AUTOINFLINGIDAS</t>
  </si>
  <si>
    <t>10 - 19</t>
  </si>
  <si>
    <t>25-44</t>
  </si>
  <si>
    <t>65-74</t>
  </si>
  <si>
    <t>75-84</t>
  </si>
  <si>
    <t>85 y más</t>
  </si>
  <si>
    <t xml:space="preserve">Nº DE ATENCIONES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</si>
</sst>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4" formatCode="_-&quot;$&quot;\ * #,##0.00_-;\-&quot;$&quot;\ * #,##0.00_-;_-&quot;$&quot;\ * &quot;-&quot;??_-;_-@_-"/>
    <numFmt numFmtId="43" formatCode="_-* #,##0.00_-;\-* #,##0.00_-;_-* &quot;-&quot;??_-;_-@_-"/>
    <numFmt numFmtId="164" formatCode="#,##0_)"/>
    <numFmt numFmtId="165" formatCode="_-* #,##0_-;\-* #,##0_-;_-* &quot;-&quot;??_-;_-@_-"/>
    <numFmt numFmtId="166" formatCode="_-[$€-2]* #,##0.00_-;\-[$€-2]* #,##0.00_-;_-[$€-2]* &quot;-&quot;??_-"/>
  </numFmts>
  <fonts count="17"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b/>
      <sz val="11"/>
      <name val="Verdana"/>
      <family val="2"/>
    </font>
    <font>
      <sz val="8"/>
      <color indexed="10"/>
      <name val="Verdana"/>
      <family val="2"/>
    </font>
    <font>
      <sz val="10"/>
      <name val="Verdana"/>
      <family val="2"/>
    </font>
    <font>
      <sz val="9"/>
      <name val="Verdana"/>
      <family val="2"/>
    </font>
    <font>
      <sz val="9"/>
      <color indexed="10"/>
      <name val="Verdana"/>
      <family val="2"/>
    </font>
    <font>
      <b/>
      <sz val="14"/>
      <name val="Verdana"/>
      <family val="2"/>
    </font>
    <font>
      <sz val="11"/>
      <color theme="1"/>
      <name val="Calibri"/>
      <family val="2"/>
      <scheme val="minor"/>
    </font>
    <font>
      <sz val="11"/>
      <color indexed="8"/>
      <name val="Calibri"/>
      <family val="2"/>
    </font>
    <font>
      <sz val="10"/>
      <name val="Arial"/>
      <family val="2"/>
    </font>
    <font>
      <sz val="8"/>
      <name val="Trebuchet MS"/>
      <family val="2"/>
    </font>
    <font>
      <b/>
      <sz val="12"/>
      <color indexed="10"/>
      <name val="Verdana"/>
      <family val="2"/>
    </font>
  </fonts>
  <fills count="2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style="double">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thin">
        <color indexed="64"/>
      </bottom>
      <diagonal/>
    </border>
    <border>
      <left/>
      <right style="thin">
        <color indexed="64"/>
      </right>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123">
    <xf numFmtId="0" fontId="0" fillId="0" borderId="0"/>
    <xf numFmtId="0" fontId="13" fillId="9"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4" fillId="20" borderId="38" applyBorder="0">
      <protection locked="0"/>
    </xf>
    <xf numFmtId="0" fontId="14" fillId="20" borderId="38" applyBorder="0">
      <protection locked="0"/>
    </xf>
    <xf numFmtId="0" fontId="14" fillId="20" borderId="76" applyNumberFormat="0">
      <protection locked="0"/>
    </xf>
    <xf numFmtId="0" fontId="14" fillId="20" borderId="76" applyNumberFormat="0">
      <protection locked="0"/>
    </xf>
    <xf numFmtId="0" fontId="14" fillId="20" borderId="38" applyBorder="0">
      <protection locked="0"/>
    </xf>
    <xf numFmtId="0" fontId="14" fillId="20" borderId="38" applyBorder="0">
      <protection locked="0"/>
    </xf>
    <xf numFmtId="0" fontId="14" fillId="20" borderId="76" applyNumberFormat="0">
      <protection locked="0"/>
    </xf>
    <xf numFmtId="0" fontId="14" fillId="20" borderId="76" applyNumberFormat="0">
      <protection locked="0"/>
    </xf>
    <xf numFmtId="0" fontId="14" fillId="20" borderId="76" applyNumberFormat="0">
      <protection locked="0"/>
    </xf>
    <xf numFmtId="0" fontId="14" fillId="20" borderId="38" applyBorder="0">
      <protection locked="0"/>
    </xf>
    <xf numFmtId="0" fontId="14" fillId="20" borderId="76" applyNumberFormat="0">
      <protection locked="0"/>
    </xf>
    <xf numFmtId="0" fontId="14" fillId="20" borderId="38" applyBorder="0">
      <protection locked="0"/>
    </xf>
    <xf numFmtId="0" fontId="15" fillId="0" borderId="38" applyNumberFormat="0" applyBorder="0">
      <protection hidden="1"/>
    </xf>
    <xf numFmtId="0" fontId="15" fillId="0" borderId="38" applyNumberFormat="0" applyBorder="0">
      <protection hidden="1"/>
    </xf>
    <xf numFmtId="0" fontId="15" fillId="0" borderId="38" applyNumberFormat="0" applyBorder="0" applyAlignment="0">
      <protection hidden="1"/>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2"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2" fillId="0" borderId="0"/>
    <xf numFmtId="0" fontId="14" fillId="12" borderId="77" applyNumberFormat="0" applyFont="0" applyAlignment="0" applyProtection="0"/>
    <xf numFmtId="0" fontId="14" fillId="12" borderId="7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cellStyleXfs>
  <cellXfs count="511">
    <xf numFmtId="0" fontId="0" fillId="0" borderId="0" xfId="0"/>
    <xf numFmtId="0" fontId="2" fillId="2" borderId="0" xfId="0" applyNumberFormat="1" applyFont="1" applyFill="1" applyAlignment="1" applyProtection="1"/>
    <xf numFmtId="0" fontId="2" fillId="2" borderId="0" xfId="0" applyNumberFormat="1" applyFont="1" applyFill="1" applyAlignment="1" applyProtection="1">
      <alignment horizontal="left"/>
    </xf>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6" fillId="2" borderId="0" xfId="0" applyFont="1" applyFill="1" applyProtection="1"/>
    <xf numFmtId="0" fontId="5" fillId="2" borderId="0" xfId="0" applyFont="1" applyFill="1" applyProtection="1"/>
    <xf numFmtId="0" fontId="3" fillId="2" borderId="0" xfId="0" applyFont="1" applyFill="1" applyProtection="1"/>
    <xf numFmtId="0" fontId="2" fillId="0" borderId="49"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8"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Font="1" applyFill="1" applyProtection="1"/>
    <xf numFmtId="0" fontId="3" fillId="2" borderId="0" xfId="0" applyNumberFormat="1" applyFont="1" applyFill="1" applyAlignment="1" applyProtection="1"/>
    <xf numFmtId="0" fontId="9" fillId="2" borderId="0" xfId="0" applyFont="1" applyFill="1" applyAlignment="1" applyProtection="1">
      <alignment vertical="center"/>
    </xf>
    <xf numFmtId="0" fontId="2" fillId="0" borderId="3" xfId="0" applyFont="1" applyFill="1" applyBorder="1" applyAlignment="1" applyProtection="1">
      <alignment horizontal="center" vertical="center" wrapText="1"/>
    </xf>
    <xf numFmtId="0" fontId="2" fillId="0" borderId="29" xfId="0" applyFont="1" applyBorder="1" applyAlignment="1" applyProtection="1">
      <alignment horizontal="left" vertical="center"/>
    </xf>
    <xf numFmtId="0" fontId="2" fillId="2" borderId="0" xfId="0" applyFont="1" applyFill="1" applyBorder="1" applyAlignment="1" applyProtection="1">
      <alignment wrapText="1"/>
    </xf>
    <xf numFmtId="0" fontId="1" fillId="2" borderId="0" xfId="0" applyFont="1" applyFill="1" applyAlignment="1" applyProtection="1">
      <alignment wrapText="1"/>
    </xf>
    <xf numFmtId="0" fontId="2" fillId="2" borderId="0"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2" fillId="0" borderId="7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2" fillId="0" borderId="0" xfId="0" applyFont="1" applyFill="1" applyAlignment="1" applyProtection="1">
      <alignment wrapText="1"/>
      <protection hidden="1"/>
    </xf>
    <xf numFmtId="0" fontId="2" fillId="0" borderId="0" xfId="0" applyNumberFormat="1" applyFont="1" applyFill="1" applyBorder="1" applyAlignment="1" applyProtection="1"/>
    <xf numFmtId="0" fontId="2" fillId="4" borderId="0" xfId="0" applyFont="1" applyFill="1" applyAlignment="1" applyProtection="1">
      <alignment wrapText="1"/>
    </xf>
    <xf numFmtId="0" fontId="6" fillId="2" borderId="0" xfId="0" applyFont="1" applyFill="1" applyBorder="1" applyAlignment="1" applyProtection="1"/>
    <xf numFmtId="0" fontId="2" fillId="2"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0" xfId="0" applyNumberFormat="1" applyFont="1" applyFill="1" applyBorder="1" applyAlignment="1" applyProtection="1">
      <protection hidden="1"/>
    </xf>
    <xf numFmtId="0" fontId="1" fillId="2" borderId="0" xfId="0" applyNumberFormat="1" applyFont="1" applyFill="1" applyBorder="1" applyAlignment="1" applyProtection="1"/>
    <xf numFmtId="0" fontId="2" fillId="2" borderId="0" xfId="0" applyFont="1" applyFill="1" applyBorder="1" applyAlignment="1" applyProtection="1"/>
    <xf numFmtId="41" fontId="8" fillId="2" borderId="0" xfId="0" applyNumberFormat="1" applyFont="1" applyFill="1" applyBorder="1" applyAlignment="1" applyProtection="1"/>
    <xf numFmtId="0" fontId="2" fillId="0" borderId="37" xfId="0" applyFont="1" applyBorder="1" applyAlignment="1" applyProtection="1">
      <alignment horizontal="center" vertical="center" wrapText="1"/>
    </xf>
    <xf numFmtId="0" fontId="4" fillId="2" borderId="0" xfId="0" applyNumberFormat="1" applyFont="1" applyFill="1" applyAlignment="1" applyProtection="1"/>
    <xf numFmtId="0" fontId="3" fillId="2" borderId="0" xfId="0" applyNumberFormat="1" applyFont="1" applyFill="1" applyAlignment="1" applyProtection="1">
      <alignment horizontal="left"/>
    </xf>
    <xf numFmtId="0" fontId="6" fillId="2" borderId="1" xfId="0" applyNumberFormat="1" applyFont="1" applyFill="1" applyBorder="1" applyAlignment="1" applyProtection="1"/>
    <xf numFmtId="0" fontId="4" fillId="2" borderId="0" xfId="0" applyNumberFormat="1" applyFont="1" applyFill="1" applyBorder="1" applyAlignment="1" applyProtection="1">
      <alignment horizontal="left"/>
    </xf>
    <xf numFmtId="0" fontId="2" fillId="0" borderId="7"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xf>
    <xf numFmtId="0" fontId="6" fillId="2" borderId="36" xfId="0" applyNumberFormat="1" applyFont="1" applyFill="1" applyBorder="1" applyAlignment="1" applyProtection="1"/>
    <xf numFmtId="0" fontId="8" fillId="2" borderId="0" xfId="0" applyFont="1" applyFill="1" applyBorder="1" applyAlignment="1" applyProtection="1"/>
    <xf numFmtId="0" fontId="1" fillId="2" borderId="0" xfId="0" applyFont="1" applyFill="1" applyBorder="1" applyAlignment="1" applyProtection="1">
      <alignment horizontal="left"/>
    </xf>
    <xf numFmtId="0" fontId="6" fillId="2" borderId="0" xfId="0" applyNumberFormat="1" applyFont="1" applyFill="1" applyBorder="1" applyAlignment="1" applyProtection="1">
      <alignment horizontal="left"/>
    </xf>
    <xf numFmtId="0" fontId="4" fillId="2" borderId="4"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0" fontId="6" fillId="0" borderId="0" xfId="0" applyNumberFormat="1" applyFont="1" applyFill="1" applyBorder="1" applyAlignment="1" applyProtection="1"/>
    <xf numFmtId="0" fontId="6" fillId="2" borderId="0" xfId="0" applyNumberFormat="1" applyFont="1" applyFill="1" applyBorder="1" applyAlignment="1" applyProtection="1"/>
    <xf numFmtId="0" fontId="2" fillId="0" borderId="40" xfId="0" applyFont="1" applyBorder="1" applyAlignment="1" applyProtection="1">
      <alignment vertical="center" wrapText="1"/>
    </xf>
    <xf numFmtId="0" fontId="2" fillId="0" borderId="58" xfId="0" applyFont="1" applyBorder="1" applyAlignment="1" applyProtection="1">
      <alignment vertical="center" wrapText="1"/>
    </xf>
    <xf numFmtId="0" fontId="5" fillId="2" borderId="0" xfId="0" applyFont="1" applyFill="1" applyAlignment="1" applyProtection="1"/>
    <xf numFmtId="0" fontId="6" fillId="2" borderId="0" xfId="0" applyNumberFormat="1" applyFont="1" applyFill="1" applyAlignment="1" applyProtection="1"/>
    <xf numFmtId="0" fontId="2" fillId="0" borderId="67" xfId="0" applyFont="1" applyBorder="1" applyAlignment="1" applyProtection="1">
      <alignment wrapText="1"/>
    </xf>
    <xf numFmtId="0" fontId="2" fillId="0" borderId="21" xfId="0" applyFont="1" applyBorder="1" applyAlignment="1" applyProtection="1">
      <alignment horizontal="left" wrapText="1"/>
    </xf>
    <xf numFmtId="0" fontId="2" fillId="0" borderId="44" xfId="0" applyFont="1" applyBorder="1" applyAlignment="1" applyProtection="1">
      <alignment wrapText="1"/>
    </xf>
    <xf numFmtId="0" fontId="2" fillId="0" borderId="38" xfId="0" applyFont="1" applyBorder="1" applyAlignment="1" applyProtection="1">
      <alignment horizontal="center"/>
    </xf>
    <xf numFmtId="0" fontId="4" fillId="2" borderId="0" xfId="0" applyNumberFormat="1" applyFont="1" applyFill="1" applyBorder="1" applyAlignment="1" applyProtection="1"/>
    <xf numFmtId="0" fontId="2" fillId="2" borderId="0" xfId="0" applyNumberFormat="1" applyFont="1" applyFill="1" applyBorder="1" applyAlignment="1" applyProtection="1">
      <alignment horizontal="center"/>
    </xf>
    <xf numFmtId="41" fontId="9" fillId="2" borderId="0" xfId="0" applyNumberFormat="1" applyFont="1" applyFill="1" applyBorder="1" applyAlignment="1" applyProtection="1"/>
    <xf numFmtId="0" fontId="2" fillId="0" borderId="6" xfId="0" applyNumberFormat="1" applyFont="1" applyFill="1" applyBorder="1" applyAlignment="1" applyProtection="1">
      <alignment horizontal="left" vertical="center" wrapText="1"/>
    </xf>
    <xf numFmtId="0" fontId="2" fillId="0" borderId="0" xfId="0" applyFont="1" applyProtection="1"/>
    <xf numFmtId="0" fontId="2" fillId="4" borderId="0" xfId="0" applyFont="1" applyFill="1" applyProtection="1"/>
    <xf numFmtId="0" fontId="2" fillId="0" borderId="3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39" xfId="0" applyFont="1" applyBorder="1" applyAlignment="1" applyProtection="1">
      <alignment vertical="center" wrapText="1"/>
    </xf>
    <xf numFmtId="0" fontId="2" fillId="0" borderId="14" xfId="0" applyNumberFormat="1" applyFont="1" applyFill="1" applyBorder="1" applyAlignment="1" applyProtection="1">
      <alignment horizontal="center" vertical="center"/>
    </xf>
    <xf numFmtId="164" fontId="2" fillId="0" borderId="14" xfId="0" applyNumberFormat="1" applyFont="1" applyFill="1" applyBorder="1" applyAlignment="1" applyProtection="1">
      <alignment horizontal="left" wrapText="1"/>
    </xf>
    <xf numFmtId="164" fontId="2" fillId="0" borderId="29" xfId="0" applyNumberFormat="1" applyFont="1" applyFill="1" applyBorder="1" applyAlignment="1" applyProtection="1">
      <alignment horizontal="left" wrapText="1"/>
    </xf>
    <xf numFmtId="0" fontId="2" fillId="0" borderId="14" xfId="0" applyFont="1" applyBorder="1" applyAlignment="1" applyProtection="1">
      <alignment wrapText="1"/>
    </xf>
    <xf numFmtId="0" fontId="2" fillId="0" borderId="44" xfId="0" applyFont="1" applyBorder="1" applyAlignment="1" applyProtection="1">
      <alignment horizontal="left" wrapText="1"/>
    </xf>
    <xf numFmtId="3" fontId="2" fillId="3" borderId="21" xfId="0" applyNumberFormat="1" applyFont="1" applyFill="1" applyBorder="1" applyAlignment="1" applyProtection="1">
      <alignment wrapText="1"/>
      <protection locked="0"/>
    </xf>
    <xf numFmtId="3" fontId="2" fillId="3" borderId="29" xfId="0" applyNumberFormat="1" applyFont="1" applyFill="1" applyBorder="1" applyAlignment="1" applyProtection="1">
      <alignment wrapText="1"/>
      <protection locked="0"/>
    </xf>
    <xf numFmtId="3" fontId="2" fillId="3" borderId="14"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42" xfId="0" applyNumberFormat="1" applyFont="1" applyFill="1" applyBorder="1" applyAlignment="1" applyProtection="1">
      <protection locked="0"/>
    </xf>
    <xf numFmtId="3" fontId="2" fillId="3" borderId="47"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2" borderId="21" xfId="0" applyNumberFormat="1" applyFont="1" applyFill="1" applyBorder="1" applyAlignment="1" applyProtection="1"/>
    <xf numFmtId="3" fontId="2" fillId="3" borderId="26" xfId="0" applyNumberFormat="1" applyFont="1" applyFill="1" applyBorder="1" applyAlignment="1" applyProtection="1">
      <protection locked="0"/>
    </xf>
    <xf numFmtId="3" fontId="2" fillId="3" borderId="41"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0" borderId="14" xfId="0" applyNumberFormat="1" applyFont="1" applyFill="1" applyBorder="1" applyAlignment="1" applyProtection="1"/>
    <xf numFmtId="3" fontId="2" fillId="0" borderId="21" xfId="0" applyNumberFormat="1" applyFont="1" applyFill="1" applyBorder="1" applyAlignment="1" applyProtection="1"/>
    <xf numFmtId="3" fontId="2" fillId="0" borderId="29" xfId="0" applyNumberFormat="1" applyFont="1" applyFill="1" applyBorder="1" applyAlignment="1" applyProtection="1"/>
    <xf numFmtId="3" fontId="2" fillId="6" borderId="26" xfId="0" applyNumberFormat="1" applyFont="1" applyFill="1" applyBorder="1" applyAlignment="1" applyProtection="1"/>
    <xf numFmtId="3" fontId="2" fillId="6" borderId="41" xfId="0" applyNumberFormat="1" applyFont="1" applyFill="1" applyBorder="1" applyAlignment="1" applyProtection="1"/>
    <xf numFmtId="3" fontId="2" fillId="3" borderId="18"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0" borderId="22" xfId="0" applyNumberFormat="1" applyFont="1" applyFill="1" applyBorder="1" applyAlignment="1" applyProtection="1"/>
    <xf numFmtId="3" fontId="2" fillId="0" borderId="44" xfId="0" applyNumberFormat="1" applyFont="1" applyFill="1" applyBorder="1" applyAlignment="1" applyProtection="1"/>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6" borderId="18" xfId="0" applyNumberFormat="1" applyFont="1" applyFill="1" applyBorder="1" applyAlignment="1" applyProtection="1"/>
    <xf numFmtId="3" fontId="2" fillId="3" borderId="17" xfId="0" applyNumberFormat="1" applyFont="1" applyFill="1" applyBorder="1" applyAlignment="1" applyProtection="1">
      <protection locked="0"/>
    </xf>
    <xf numFmtId="3" fontId="2" fillId="6" borderId="33" xfId="0" applyNumberFormat="1" applyFont="1" applyFill="1" applyBorder="1" applyAlignment="1" applyProtection="1"/>
    <xf numFmtId="3" fontId="2" fillId="6" borderId="31" xfId="0" applyNumberFormat="1" applyFont="1" applyFill="1" applyBorder="1" applyAlignment="1" applyProtection="1"/>
    <xf numFmtId="3" fontId="2" fillId="6" borderId="34" xfId="0" applyNumberFormat="1" applyFont="1" applyFill="1" applyBorder="1" applyAlignment="1" applyProtection="1"/>
    <xf numFmtId="3" fontId="2" fillId="0" borderId="38" xfId="0" applyNumberFormat="1" applyFont="1" applyFill="1" applyBorder="1" applyAlignment="1" applyProtection="1"/>
    <xf numFmtId="3" fontId="2" fillId="0" borderId="49"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3" fontId="2" fillId="0" borderId="2" xfId="0" applyNumberFormat="1" applyFont="1" applyFill="1" applyBorder="1" applyAlignment="1" applyProtection="1"/>
    <xf numFmtId="3" fontId="2" fillId="3" borderId="19" xfId="0" applyNumberFormat="1" applyFont="1" applyFill="1" applyBorder="1" applyAlignment="1" applyProtection="1">
      <protection locked="0"/>
    </xf>
    <xf numFmtId="3" fontId="2" fillId="3" borderId="31" xfId="0" applyNumberFormat="1" applyFont="1" applyFill="1" applyBorder="1" applyAlignment="1" applyProtection="1">
      <alignment horizontal="right"/>
      <protection locked="0"/>
    </xf>
    <xf numFmtId="3" fontId="2" fillId="3" borderId="32" xfId="0" applyNumberFormat="1" applyFont="1" applyFill="1" applyBorder="1" applyAlignment="1" applyProtection="1">
      <alignment horizontal="right"/>
      <protection locked="0"/>
    </xf>
    <xf numFmtId="3" fontId="2" fillId="3" borderId="61" xfId="0" applyNumberFormat="1" applyFont="1" applyFill="1" applyBorder="1" applyAlignment="1" applyProtection="1">
      <protection locked="0"/>
    </xf>
    <xf numFmtId="3" fontId="2" fillId="0" borderId="38" xfId="0" applyNumberFormat="1" applyFont="1" applyBorder="1" applyAlignment="1" applyProtection="1"/>
    <xf numFmtId="3" fontId="2" fillId="3" borderId="15"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2" borderId="14" xfId="0" applyNumberFormat="1" applyFont="1" applyFill="1" applyBorder="1" applyAlignment="1" applyProtection="1"/>
    <xf numFmtId="3" fontId="2" fillId="3" borderId="14" xfId="0" applyNumberFormat="1" applyFont="1" applyFill="1" applyBorder="1" applyAlignment="1" applyProtection="1">
      <alignment wrapText="1"/>
      <protection locked="0"/>
    </xf>
    <xf numFmtId="3" fontId="2" fillId="3" borderId="38"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12" xfId="0" applyNumberFormat="1" applyFont="1" applyFill="1" applyBorder="1" applyAlignment="1" applyProtection="1">
      <protection locked="0"/>
    </xf>
    <xf numFmtId="3" fontId="2" fillId="3" borderId="13" xfId="0" applyNumberFormat="1" applyFont="1" applyFill="1" applyBorder="1" applyAlignment="1" applyProtection="1">
      <protection locked="0"/>
    </xf>
    <xf numFmtId="3" fontId="2" fillId="3" borderId="28" xfId="0" applyNumberFormat="1" applyFont="1" applyFill="1" applyBorder="1" applyAlignment="1" applyProtection="1">
      <protection locked="0"/>
    </xf>
    <xf numFmtId="3" fontId="2" fillId="3" borderId="24" xfId="0" applyNumberFormat="1" applyFont="1" applyFill="1" applyBorder="1" applyAlignment="1" applyProtection="1">
      <protection locked="0"/>
    </xf>
    <xf numFmtId="3" fontId="2" fillId="6" borderId="55"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0" xfId="0" applyNumberFormat="1" applyFont="1" applyFill="1" applyBorder="1" applyAlignment="1" applyProtection="1">
      <protection locked="0"/>
    </xf>
    <xf numFmtId="3" fontId="2" fillId="3" borderId="44" xfId="0" applyNumberFormat="1" applyFont="1" applyFill="1" applyBorder="1" applyAlignment="1" applyProtection="1">
      <alignment wrapText="1"/>
      <protection locked="0"/>
    </xf>
    <xf numFmtId="3" fontId="2" fillId="3" borderId="23" xfId="0" applyNumberFormat="1" applyFont="1" applyFill="1" applyBorder="1" applyAlignment="1" applyProtection="1">
      <protection locked="0"/>
    </xf>
    <xf numFmtId="3" fontId="2" fillId="0" borderId="39" xfId="0" applyNumberFormat="1" applyFont="1" applyFill="1" applyBorder="1" applyAlignment="1" applyProtection="1"/>
    <xf numFmtId="3" fontId="2" fillId="3" borderId="69" xfId="0" applyNumberFormat="1" applyFont="1" applyFill="1" applyBorder="1" applyAlignment="1" applyProtection="1">
      <protection locked="0"/>
    </xf>
    <xf numFmtId="0" fontId="1" fillId="0" borderId="0" xfId="0" applyNumberFormat="1" applyFont="1" applyFill="1" applyAlignment="1" applyProtection="1">
      <alignment horizontal="left"/>
    </xf>
    <xf numFmtId="0" fontId="2" fillId="2" borderId="0" xfId="0" applyFont="1" applyFill="1" applyAlignment="1" applyProtection="1">
      <alignment vertical="center"/>
    </xf>
    <xf numFmtId="0" fontId="2" fillId="4" borderId="0" xfId="0" applyFont="1" applyFill="1" applyAlignment="1" applyProtection="1">
      <alignment wrapText="1"/>
      <protection hidden="1"/>
    </xf>
    <xf numFmtId="0" fontId="2" fillId="5" borderId="0" xfId="0" applyFont="1" applyFill="1" applyProtection="1"/>
    <xf numFmtId="0" fontId="2" fillId="8" borderId="0" xfId="0" applyNumberFormat="1" applyFont="1" applyFill="1" applyBorder="1" applyAlignment="1" applyProtection="1"/>
    <xf numFmtId="0" fontId="3"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left"/>
      <protection hidden="1"/>
    </xf>
    <xf numFmtId="0" fontId="1" fillId="2" borderId="0" xfId="0" applyFont="1" applyFill="1" applyBorder="1" applyProtection="1"/>
    <xf numFmtId="0" fontId="2" fillId="0" borderId="65"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xf numFmtId="3" fontId="2" fillId="3" borderId="10" xfId="0" applyNumberFormat="1" applyFont="1" applyFill="1" applyBorder="1" applyAlignment="1" applyProtection="1">
      <protection locked="0"/>
    </xf>
    <xf numFmtId="3" fontId="2" fillId="3" borderId="64" xfId="0" applyNumberFormat="1" applyFont="1" applyFill="1" applyBorder="1" applyAlignment="1" applyProtection="1">
      <alignment wrapText="1"/>
      <protection locked="0"/>
    </xf>
    <xf numFmtId="0" fontId="2" fillId="0" borderId="50" xfId="0" applyNumberFormat="1" applyFont="1" applyFill="1" applyBorder="1" applyAlignment="1" applyProtection="1"/>
    <xf numFmtId="0" fontId="2" fillId="0" borderId="71" xfId="0" applyNumberFormat="1" applyFont="1" applyFill="1" applyBorder="1" applyAlignment="1" applyProtection="1">
      <alignment horizontal="center" vertical="center" wrapText="1"/>
    </xf>
    <xf numFmtId="49" fontId="2" fillId="0" borderId="7" xfId="0" applyNumberFormat="1" applyFont="1" applyFill="1" applyBorder="1" applyAlignment="1" applyProtection="1">
      <alignment horizontal="center" vertical="center" wrapText="1"/>
    </xf>
    <xf numFmtId="0" fontId="2" fillId="0" borderId="50" xfId="0" applyFont="1" applyBorder="1" applyAlignment="1" applyProtection="1">
      <alignment vertical="center" wrapText="1"/>
    </xf>
    <xf numFmtId="0" fontId="11" fillId="0" borderId="0" xfId="0" applyNumberFormat="1" applyFont="1" applyFill="1" applyBorder="1" applyAlignment="1" applyProtection="1"/>
    <xf numFmtId="0" fontId="7" fillId="2" borderId="0" xfId="0" applyFont="1" applyFill="1" applyProtection="1"/>
    <xf numFmtId="0" fontId="7" fillId="0" borderId="0" xfId="0" applyNumberFormat="1" applyFont="1" applyFill="1" applyAlignment="1" applyProtection="1"/>
    <xf numFmtId="0" fontId="2" fillId="7" borderId="0" xfId="0" applyNumberFormat="1" applyFont="1" applyFill="1" applyBorder="1" applyAlignment="1" applyProtection="1"/>
    <xf numFmtId="0" fontId="10" fillId="2" borderId="0" xfId="0" applyFont="1" applyFill="1" applyAlignment="1" applyProtection="1">
      <alignment vertical="center"/>
    </xf>
    <xf numFmtId="0" fontId="7" fillId="2" borderId="0" xfId="0" applyNumberFormat="1" applyFont="1" applyFill="1" applyAlignment="1" applyProtection="1">
      <alignment horizontal="left"/>
    </xf>
    <xf numFmtId="3" fontId="2" fillId="3" borderId="18" xfId="0" applyNumberFormat="1" applyFont="1" applyFill="1" applyBorder="1" applyAlignment="1" applyProtection="1">
      <alignment horizontal="right"/>
      <protection locked="0"/>
    </xf>
    <xf numFmtId="3" fontId="2" fillId="3" borderId="16" xfId="0" applyNumberFormat="1" applyFont="1" applyFill="1" applyBorder="1" applyAlignment="1" applyProtection="1">
      <alignment horizontal="right"/>
      <protection locked="0"/>
    </xf>
    <xf numFmtId="3" fontId="2" fillId="3" borderId="19" xfId="0" applyNumberFormat="1" applyFont="1" applyFill="1" applyBorder="1" applyAlignment="1" applyProtection="1">
      <alignment horizontal="right"/>
      <protection locked="0"/>
    </xf>
    <xf numFmtId="3" fontId="2" fillId="3" borderId="17" xfId="0" applyNumberFormat="1" applyFont="1" applyFill="1" applyBorder="1" applyAlignment="1" applyProtection="1">
      <alignment horizontal="right"/>
      <protection locked="0"/>
    </xf>
    <xf numFmtId="3" fontId="2" fillId="3" borderId="42" xfId="0" applyNumberFormat="1" applyFont="1" applyFill="1" applyBorder="1" applyAlignment="1" applyProtection="1">
      <alignment horizontal="right"/>
      <protection locked="0"/>
    </xf>
    <xf numFmtId="3" fontId="2" fillId="6" borderId="26" xfId="0" applyNumberFormat="1" applyFont="1" applyFill="1" applyBorder="1" applyAlignment="1" applyProtection="1">
      <alignment horizontal="right"/>
    </xf>
    <xf numFmtId="3" fontId="2" fillId="3" borderId="34" xfId="0" applyNumberFormat="1" applyFont="1" applyFill="1" applyBorder="1" applyAlignment="1" applyProtection="1">
      <alignment horizontal="right"/>
      <protection locked="0"/>
    </xf>
    <xf numFmtId="3" fontId="2" fillId="3" borderId="49" xfId="0" applyNumberFormat="1" applyFont="1" applyFill="1" applyBorder="1" applyAlignment="1" applyProtection="1">
      <alignment horizontal="right"/>
      <protection locked="0"/>
    </xf>
    <xf numFmtId="3" fontId="2" fillId="3" borderId="8" xfId="0" applyNumberFormat="1" applyFont="1" applyFill="1" applyBorder="1" applyAlignment="1" applyProtection="1">
      <alignment horizontal="right"/>
      <protection locked="0"/>
    </xf>
    <xf numFmtId="3" fontId="2" fillId="3" borderId="9" xfId="0" applyNumberFormat="1" applyFont="1" applyFill="1" applyBorder="1" applyAlignment="1" applyProtection="1">
      <alignment horizontal="right"/>
      <protection locked="0"/>
    </xf>
    <xf numFmtId="3" fontId="2" fillId="3" borderId="24" xfId="0" applyNumberFormat="1" applyFont="1" applyFill="1" applyBorder="1" applyAlignment="1" applyProtection="1">
      <alignment horizontal="right"/>
      <protection locked="0"/>
    </xf>
    <xf numFmtId="3" fontId="2" fillId="3" borderId="15" xfId="0" applyNumberFormat="1" applyFont="1" applyFill="1" applyBorder="1" applyAlignment="1" applyProtection="1">
      <alignment horizontal="right"/>
      <protection locked="0"/>
    </xf>
    <xf numFmtId="3" fontId="2" fillId="3" borderId="30" xfId="0" applyNumberFormat="1" applyFont="1" applyFill="1" applyBorder="1" applyAlignment="1" applyProtection="1">
      <alignment horizontal="right"/>
      <protection locked="0"/>
    </xf>
    <xf numFmtId="0" fontId="2" fillId="0" borderId="38" xfId="0" applyNumberFormat="1" applyFont="1" applyFill="1" applyBorder="1" applyAlignment="1" applyProtection="1"/>
    <xf numFmtId="3" fontId="2" fillId="0" borderId="0" xfId="0" applyNumberFormat="1" applyFont="1" applyFill="1" applyBorder="1" applyAlignment="1" applyProtection="1">
      <protection locked="0"/>
    </xf>
    <xf numFmtId="0" fontId="2" fillId="0" borderId="2" xfId="0" applyNumberFormat="1" applyFont="1" applyFill="1" applyBorder="1" applyAlignment="1" applyProtection="1"/>
    <xf numFmtId="3" fontId="2" fillId="3" borderId="7" xfId="0" applyNumberFormat="1" applyFont="1" applyFill="1" applyBorder="1" applyAlignment="1" applyProtection="1">
      <alignment horizontal="right"/>
      <protection locked="0"/>
    </xf>
    <xf numFmtId="3" fontId="2" fillId="3" borderId="75" xfId="0" applyNumberFormat="1" applyFont="1" applyFill="1" applyBorder="1" applyAlignment="1" applyProtection="1">
      <alignment horizontal="right"/>
      <protection locked="0"/>
    </xf>
    <xf numFmtId="3" fontId="2" fillId="3" borderId="72" xfId="0" applyNumberFormat="1" applyFont="1" applyFill="1" applyBorder="1" applyAlignment="1" applyProtection="1">
      <alignment horizontal="right"/>
      <protection locked="0"/>
    </xf>
    <xf numFmtId="3" fontId="2" fillId="3" borderId="23" xfId="0" applyNumberFormat="1" applyFont="1" applyFill="1" applyBorder="1" applyAlignment="1" applyProtection="1">
      <alignment horizontal="right"/>
      <protection locked="0"/>
    </xf>
    <xf numFmtId="3" fontId="2" fillId="3" borderId="25" xfId="0" applyNumberFormat="1" applyFont="1" applyFill="1" applyBorder="1" applyAlignment="1" applyProtection="1">
      <alignment horizontal="right"/>
      <protection locked="0"/>
    </xf>
    <xf numFmtId="3" fontId="2" fillId="3" borderId="73" xfId="0" applyNumberFormat="1" applyFont="1" applyFill="1" applyBorder="1" applyAlignment="1" applyProtection="1">
      <alignment horizontal="right"/>
      <protection locked="0"/>
    </xf>
    <xf numFmtId="3" fontId="2" fillId="6" borderId="33" xfId="0" applyNumberFormat="1" applyFont="1" applyFill="1" applyBorder="1" applyAlignment="1" applyProtection="1">
      <alignment horizontal="right"/>
    </xf>
    <xf numFmtId="3" fontId="2" fillId="3" borderId="74" xfId="0" applyNumberFormat="1" applyFont="1" applyFill="1" applyBorder="1" applyAlignment="1" applyProtection="1">
      <alignment horizontal="right"/>
      <protection locked="0"/>
    </xf>
    <xf numFmtId="0" fontId="2" fillId="0" borderId="6"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48" xfId="0" applyFont="1" applyBorder="1" applyAlignment="1" applyProtection="1">
      <alignment horizontal="left" vertical="center" wrapText="1"/>
    </xf>
    <xf numFmtId="0" fontId="2" fillId="0" borderId="61" xfId="0" applyFont="1" applyBorder="1" applyAlignment="1" applyProtection="1">
      <alignment horizontal="left" vertical="center" wrapText="1"/>
    </xf>
    <xf numFmtId="0" fontId="2" fillId="7" borderId="0" xfId="0" applyFont="1" applyFill="1" applyProtection="1"/>
    <xf numFmtId="0" fontId="2" fillId="7" borderId="0" xfId="0" applyNumberFormat="1" applyFont="1" applyFill="1" applyAlignment="1" applyProtection="1"/>
    <xf numFmtId="0" fontId="7" fillId="2" borderId="0" xfId="0" applyNumberFormat="1" applyFont="1" applyFill="1" applyBorder="1" applyAlignment="1" applyProtection="1">
      <alignment horizontal="center" vertical="center" wrapText="1"/>
    </xf>
    <xf numFmtId="0" fontId="16" fillId="2" borderId="0" xfId="0" applyFont="1" applyFill="1" applyAlignment="1" applyProtection="1"/>
    <xf numFmtId="0" fontId="16" fillId="2" borderId="0" xfId="0" applyFont="1" applyFill="1" applyProtection="1"/>
    <xf numFmtId="0" fontId="2" fillId="0" borderId="79"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xf>
    <xf numFmtId="0" fontId="2" fillId="0" borderId="80" xfId="0" applyNumberFormat="1" applyFont="1" applyFill="1" applyBorder="1" applyAlignment="1" applyProtection="1">
      <alignment horizontal="center" vertical="center" wrapText="1"/>
    </xf>
    <xf numFmtId="0" fontId="2" fillId="0" borderId="81" xfId="0" applyNumberFormat="1" applyFont="1" applyFill="1" applyBorder="1" applyAlignment="1" applyProtection="1">
      <alignment horizontal="center" vertical="center" wrapText="1"/>
    </xf>
    <xf numFmtId="3" fontId="2" fillId="3" borderId="20" xfId="0" applyNumberFormat="1" applyFont="1" applyFill="1" applyBorder="1" applyAlignment="1" applyProtection="1">
      <alignment horizontal="right"/>
      <protection locked="0"/>
    </xf>
    <xf numFmtId="3" fontId="2" fillId="3" borderId="39" xfId="0" applyNumberFormat="1" applyFont="1" applyFill="1" applyBorder="1" applyAlignment="1" applyProtection="1">
      <alignment horizontal="right"/>
      <protection locked="0"/>
    </xf>
    <xf numFmtId="3" fontId="2" fillId="3" borderId="82" xfId="0" applyNumberFormat="1" applyFont="1" applyFill="1" applyBorder="1" applyAlignment="1" applyProtection="1">
      <alignment horizontal="right"/>
      <protection locked="0"/>
    </xf>
    <xf numFmtId="3" fontId="2" fillId="3" borderId="4" xfId="0" applyNumberFormat="1" applyFont="1" applyFill="1" applyBorder="1" applyAlignment="1" applyProtection="1">
      <alignment horizontal="right"/>
      <protection locked="0"/>
    </xf>
    <xf numFmtId="3" fontId="2" fillId="3" borderId="3" xfId="0" applyNumberFormat="1" applyFont="1" applyFill="1" applyBorder="1" applyAlignment="1" applyProtection="1">
      <alignment horizontal="right"/>
      <protection locked="0"/>
    </xf>
    <xf numFmtId="3" fontId="2" fillId="6" borderId="71" xfId="0" applyNumberFormat="1" applyFont="1" applyFill="1" applyBorder="1" applyAlignment="1" applyProtection="1">
      <alignment horizontal="right"/>
      <protection locked="0"/>
    </xf>
    <xf numFmtId="3" fontId="2" fillId="6" borderId="8" xfId="0" applyNumberFormat="1" applyFont="1" applyFill="1" applyBorder="1" applyAlignment="1" applyProtection="1">
      <alignment horizontal="right"/>
      <protection locked="0"/>
    </xf>
    <xf numFmtId="3" fontId="2" fillId="6" borderId="75" xfId="0" applyNumberFormat="1" applyFont="1" applyFill="1" applyBorder="1" applyAlignment="1" applyProtection="1">
      <alignment horizontal="right"/>
      <protection locked="0"/>
    </xf>
    <xf numFmtId="3" fontId="2" fillId="3" borderId="83" xfId="0" applyNumberFormat="1" applyFont="1" applyFill="1" applyBorder="1" applyAlignment="1" applyProtection="1">
      <alignment horizontal="right"/>
      <protection locked="0"/>
    </xf>
    <xf numFmtId="164" fontId="8" fillId="2" borderId="1" xfId="0" applyNumberFormat="1" applyFont="1" applyFill="1" applyBorder="1" applyAlignment="1" applyProtection="1">
      <alignment vertical="center"/>
    </xf>
    <xf numFmtId="3" fontId="2" fillId="3" borderId="14" xfId="0" applyNumberFormat="1" applyFont="1" applyFill="1" applyBorder="1" applyAlignment="1" applyProtection="1">
      <alignment horizontal="right" wrapText="1"/>
      <protection locked="0"/>
    </xf>
    <xf numFmtId="3" fontId="2" fillId="3" borderId="21" xfId="0" applyNumberFormat="1" applyFont="1" applyFill="1" applyBorder="1" applyAlignment="1" applyProtection="1">
      <alignment horizontal="right" wrapText="1"/>
      <protection locked="0"/>
    </xf>
    <xf numFmtId="3" fontId="2" fillId="3" borderId="29" xfId="0" applyNumberFormat="1" applyFont="1" applyFill="1" applyBorder="1" applyAlignment="1" applyProtection="1">
      <alignment horizontal="right" wrapText="1"/>
      <protection locked="0"/>
    </xf>
    <xf numFmtId="3" fontId="2" fillId="3" borderId="14" xfId="0" applyNumberFormat="1" applyFont="1" applyFill="1" applyBorder="1" applyAlignment="1" applyProtection="1">
      <alignment horizontal="right"/>
      <protection locked="0"/>
    </xf>
    <xf numFmtId="0" fontId="7" fillId="0" borderId="0" xfId="0" applyNumberFormat="1" applyFont="1" applyFill="1" applyBorder="1" applyAlignment="1" applyProtection="1"/>
    <xf numFmtId="3" fontId="2" fillId="3" borderId="29" xfId="0" applyNumberFormat="1" applyFont="1" applyFill="1" applyBorder="1" applyAlignment="1" applyProtection="1">
      <alignment horizontal="right"/>
      <protection locked="0"/>
    </xf>
    <xf numFmtId="0" fontId="2" fillId="0" borderId="38" xfId="0" applyNumberFormat="1" applyFont="1" applyFill="1" applyBorder="1" applyAlignment="1" applyProtection="1">
      <alignment vertical="top" wrapText="1"/>
    </xf>
    <xf numFmtId="3" fontId="2" fillId="0" borderId="14" xfId="0" applyNumberFormat="1" applyFont="1" applyFill="1" applyBorder="1" applyAlignment="1" applyProtection="1">
      <alignment vertical="center"/>
    </xf>
    <xf numFmtId="0" fontId="2" fillId="0" borderId="38" xfId="0" applyNumberFormat="1" applyFont="1" applyFill="1" applyBorder="1" applyAlignment="1" applyProtection="1">
      <alignment wrapText="1"/>
    </xf>
    <xf numFmtId="3" fontId="2" fillId="3" borderId="26" xfId="0" applyNumberFormat="1" applyFont="1" applyFill="1" applyBorder="1" applyAlignment="1" applyProtection="1">
      <alignment horizontal="right"/>
      <protection locked="0"/>
    </xf>
    <xf numFmtId="3" fontId="2" fillId="3" borderId="41" xfId="0" applyNumberFormat="1" applyFont="1" applyFill="1" applyBorder="1" applyAlignment="1" applyProtection="1">
      <alignment horizontal="right"/>
      <protection locked="0"/>
    </xf>
    <xf numFmtId="3" fontId="2" fillId="3" borderId="55" xfId="0" applyNumberFormat="1" applyFont="1" applyFill="1" applyBorder="1" applyAlignment="1" applyProtection="1">
      <alignment horizontal="right"/>
      <protection locked="0"/>
    </xf>
    <xf numFmtId="3" fontId="2" fillId="3" borderId="21" xfId="0" applyNumberFormat="1" applyFont="1" applyFill="1" applyBorder="1" applyAlignment="1" applyProtection="1">
      <alignment horizontal="right"/>
      <protection locked="0"/>
    </xf>
    <xf numFmtId="3" fontId="2" fillId="3" borderId="45" xfId="0" applyNumberFormat="1" applyFont="1" applyFill="1" applyBorder="1" applyAlignment="1" applyProtection="1">
      <alignment horizontal="right"/>
      <protection locked="0"/>
    </xf>
    <xf numFmtId="3" fontId="2" fillId="3" borderId="46" xfId="0" applyNumberFormat="1" applyFont="1" applyFill="1" applyBorder="1" applyAlignment="1" applyProtection="1">
      <alignment horizontal="right"/>
      <protection locked="0"/>
    </xf>
    <xf numFmtId="3" fontId="2" fillId="3" borderId="59" xfId="0" applyNumberFormat="1" applyFont="1" applyFill="1" applyBorder="1" applyAlignment="1" applyProtection="1">
      <alignment horizontal="right"/>
      <protection locked="0"/>
    </xf>
    <xf numFmtId="3" fontId="2" fillId="3" borderId="44" xfId="0" applyNumberFormat="1" applyFont="1" applyFill="1" applyBorder="1" applyAlignment="1" applyProtection="1">
      <alignment horizontal="right"/>
      <protection locked="0"/>
    </xf>
    <xf numFmtId="3" fontId="2" fillId="3" borderId="47" xfId="0" applyNumberFormat="1" applyFont="1" applyFill="1" applyBorder="1" applyAlignment="1" applyProtection="1">
      <alignment horizontal="right"/>
      <protection locked="0"/>
    </xf>
    <xf numFmtId="0" fontId="2" fillId="3" borderId="33" xfId="0" applyNumberFormat="1" applyFont="1" applyFill="1" applyBorder="1" applyAlignment="1" applyProtection="1">
      <alignment horizontal="right"/>
      <protection locked="0"/>
    </xf>
    <xf numFmtId="0" fontId="2" fillId="3" borderId="31" xfId="0" applyNumberFormat="1" applyFont="1" applyFill="1" applyBorder="1" applyAlignment="1" applyProtection="1">
      <alignment horizontal="right"/>
      <protection locked="0"/>
    </xf>
    <xf numFmtId="0" fontId="2" fillId="3" borderId="32" xfId="0" applyNumberFormat="1" applyFont="1" applyFill="1" applyBorder="1" applyAlignment="1" applyProtection="1">
      <alignment horizontal="right"/>
      <protection locked="0"/>
    </xf>
    <xf numFmtId="0" fontId="2" fillId="3" borderId="29" xfId="0" applyNumberFormat="1" applyFont="1" applyFill="1" applyBorder="1" applyAlignment="1" applyProtection="1">
      <alignment horizontal="right"/>
      <protection locked="0"/>
    </xf>
    <xf numFmtId="0" fontId="2" fillId="3" borderId="34" xfId="0" applyNumberFormat="1" applyFont="1" applyFill="1" applyBorder="1" applyAlignment="1" applyProtection="1">
      <alignment horizontal="right"/>
      <protection locked="0"/>
    </xf>
    <xf numFmtId="0" fontId="6" fillId="2" borderId="4" xfId="0" applyNumberFormat="1" applyFont="1" applyFill="1" applyBorder="1" applyAlignment="1" applyProtection="1"/>
    <xf numFmtId="3" fontId="2" fillId="0" borderId="38" xfId="0" applyNumberFormat="1" applyFont="1" applyFill="1" applyBorder="1" applyAlignment="1" applyProtection="1">
      <alignment vertical="center"/>
    </xf>
    <xf numFmtId="3" fontId="2" fillId="3" borderId="38" xfId="0" applyNumberFormat="1" applyFont="1" applyFill="1" applyBorder="1" applyAlignment="1" applyProtection="1">
      <alignment horizontal="right"/>
      <protection locked="0"/>
    </xf>
    <xf numFmtId="0" fontId="2" fillId="7" borderId="0" xfId="0" applyNumberFormat="1" applyFont="1" applyFill="1" applyBorder="1" applyAlignment="1" applyProtection="1">
      <protection hidden="1"/>
    </xf>
    <xf numFmtId="3" fontId="2" fillId="3" borderId="71" xfId="0" applyNumberFormat="1" applyFont="1" applyFill="1" applyBorder="1" applyAlignment="1" applyProtection="1">
      <alignment horizontal="right"/>
      <protection locked="0"/>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2"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5" xfId="0" applyNumberFormat="1" applyFont="1" applyFill="1" applyBorder="1" applyAlignment="1" applyProtection="1">
      <alignment horizontal="center" wrapText="1"/>
    </xf>
    <xf numFmtId="0" fontId="2" fillId="0" borderId="38" xfId="0" applyNumberFormat="1" applyFont="1" applyFill="1" applyBorder="1" applyAlignment="1" applyProtection="1">
      <alignment horizontal="center" vertical="center" wrapText="1"/>
    </xf>
    <xf numFmtId="17" fontId="2" fillId="0" borderId="38" xfId="0" quotePrefix="1" applyNumberFormat="1"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50"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xf>
    <xf numFmtId="0" fontId="6" fillId="2" borderId="0" xfId="0" applyNumberFormat="1" applyFont="1" applyFill="1" applyBorder="1" applyAlignment="1" applyProtection="1">
      <alignment horizontal="left"/>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xf>
    <xf numFmtId="0" fontId="2" fillId="0" borderId="2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left" vertical="center"/>
    </xf>
    <xf numFmtId="0" fontId="2" fillId="0" borderId="66" xfId="0" applyNumberFormat="1" applyFont="1" applyFill="1" applyBorder="1" applyAlignment="1" applyProtection="1">
      <alignment horizontal="left" vertical="center"/>
    </xf>
    <xf numFmtId="0" fontId="2" fillId="0" borderId="40" xfId="0" applyNumberFormat="1" applyFont="1" applyFill="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xf>
    <xf numFmtId="0" fontId="2" fillId="0" borderId="61" xfId="0" applyNumberFormat="1" applyFont="1" applyFill="1" applyBorder="1" applyAlignment="1" applyProtection="1">
      <alignment horizontal="left" vertical="center"/>
    </xf>
    <xf numFmtId="0" fontId="2" fillId="0" borderId="44"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left" vertical="center"/>
    </xf>
    <xf numFmtId="0" fontId="2" fillId="0" borderId="58" xfId="0" applyNumberFormat="1" applyFont="1" applyFill="1" applyBorder="1" applyAlignment="1" applyProtection="1">
      <alignment horizontal="left" vertical="center"/>
    </xf>
    <xf numFmtId="0" fontId="2" fillId="0" borderId="40" xfId="0" applyNumberFormat="1" applyFont="1" applyFill="1" applyBorder="1" applyAlignment="1" applyProtection="1">
      <alignment vertical="center" wrapText="1"/>
    </xf>
    <xf numFmtId="0" fontId="2" fillId="0" borderId="58" xfId="0" applyNumberFormat="1" applyFont="1" applyFill="1" applyBorder="1" applyAlignment="1" applyProtection="1">
      <alignment vertical="center" wrapText="1"/>
    </xf>
    <xf numFmtId="0" fontId="2" fillId="0" borderId="48"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56" xfId="0" applyNumberFormat="1" applyFont="1" applyFill="1" applyBorder="1" applyAlignment="1" applyProtection="1">
      <alignment horizontal="left" vertical="center" wrapText="1"/>
    </xf>
    <xf numFmtId="0" fontId="2" fillId="0" borderId="57"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45" xfId="0" applyFont="1" applyBorder="1" applyAlignment="1" applyProtection="1">
      <alignment horizontal="left" vertical="center" wrapText="1"/>
    </xf>
    <xf numFmtId="0" fontId="2" fillId="0" borderId="59" xfId="0" applyFont="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xf>
    <xf numFmtId="0" fontId="2" fillId="0" borderId="62" xfId="0" applyNumberFormat="1" applyFont="1" applyFill="1" applyBorder="1" applyAlignment="1" applyProtection="1">
      <alignment horizontal="left" vertical="center"/>
    </xf>
    <xf numFmtId="0" fontId="2" fillId="0" borderId="63" xfId="0" applyNumberFormat="1" applyFont="1" applyFill="1" applyBorder="1" applyAlignment="1" applyProtection="1">
      <alignment horizontal="left" vertical="center"/>
    </xf>
    <xf numFmtId="0" fontId="2" fillId="0" borderId="33" xfId="0" applyFont="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xf>
    <xf numFmtId="0" fontId="2" fillId="0" borderId="53"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left" vertical="center" wrapText="1"/>
    </xf>
    <xf numFmtId="0" fontId="2" fillId="0" borderId="34" xfId="0" applyNumberFormat="1" applyFont="1" applyFill="1" applyBorder="1" applyAlignment="1" applyProtection="1">
      <alignment horizontal="left" vertical="center" wrapText="1"/>
    </xf>
    <xf numFmtId="0" fontId="2" fillId="0" borderId="26" xfId="0" applyFont="1" applyBorder="1" applyAlignment="1" applyProtection="1">
      <alignment horizontal="left" vertical="center" wrapText="1"/>
    </xf>
    <xf numFmtId="0" fontId="2" fillId="0" borderId="42" xfId="0" applyFont="1" applyBorder="1" applyAlignment="1" applyProtection="1">
      <alignment horizontal="left" vertical="center" wrapText="1"/>
    </xf>
    <xf numFmtId="0" fontId="5" fillId="2" borderId="0" xfId="0" applyNumberFormat="1"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2" fillId="0" borderId="78" xfId="0" applyFont="1" applyFill="1" applyBorder="1" applyAlignment="1" applyProtection="1">
      <alignment horizontal="center" vertical="center"/>
    </xf>
    <xf numFmtId="164" fontId="2" fillId="0" borderId="3" xfId="0" applyNumberFormat="1" applyFont="1" applyFill="1" applyBorder="1" applyAlignment="1" applyProtection="1">
      <alignment horizontal="left" vertical="center" wrapText="1"/>
    </xf>
    <xf numFmtId="164" fontId="2" fillId="0" borderId="5"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left" vertical="center"/>
    </xf>
    <xf numFmtId="17" fontId="2" fillId="0" borderId="3" xfId="0" quotePrefix="1" applyNumberFormat="1" applyFont="1" applyFill="1" applyBorder="1" applyAlignment="1" applyProtection="1">
      <alignment horizontal="center" vertical="center" wrapText="1"/>
    </xf>
    <xf numFmtId="164" fontId="2" fillId="0" borderId="2" xfId="0" applyNumberFormat="1" applyFont="1" applyFill="1" applyBorder="1" applyAlignment="1" applyProtection="1">
      <alignment horizontal="center" vertical="center" wrapText="1"/>
    </xf>
    <xf numFmtId="164" fontId="2" fillId="0" borderId="6" xfId="0" applyNumberFormat="1" applyFont="1" applyFill="1" applyBorder="1" applyAlignment="1" applyProtection="1">
      <alignment horizontal="center" vertical="center" wrapText="1"/>
    </xf>
    <xf numFmtId="165" fontId="2" fillId="0" borderId="2" xfId="0" applyNumberFormat="1"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xf>
    <xf numFmtId="0" fontId="2" fillId="0" borderId="68"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left" vertical="center"/>
    </xf>
    <xf numFmtId="0" fontId="2" fillId="0" borderId="37" xfId="0" applyNumberFormat="1" applyFont="1" applyFill="1" applyBorder="1" applyAlignment="1" applyProtection="1">
      <alignment vertical="center" wrapText="1"/>
    </xf>
    <xf numFmtId="0" fontId="2" fillId="0" borderId="36" xfId="0" applyNumberFormat="1" applyFont="1" applyFill="1" applyBorder="1" applyAlignment="1" applyProtection="1">
      <alignment vertical="center" wrapText="1"/>
    </xf>
    <xf numFmtId="0" fontId="2" fillId="0" borderId="51" xfId="0" applyNumberFormat="1" applyFont="1" applyFill="1" applyBorder="1" applyAlignment="1" applyProtection="1">
      <alignment vertical="center" wrapText="1"/>
    </xf>
    <xf numFmtId="0" fontId="2" fillId="0" borderId="2" xfId="0"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164" fontId="2" fillId="0" borderId="38" xfId="0" applyNumberFormat="1"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cellXfs>
  <cellStyles count="12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Escribir" xfId="13"/>
    <cellStyle name="Escribir 2" xfId="14"/>
    <cellStyle name="Escribir 2 2" xfId="15"/>
    <cellStyle name="Escribir 2 3" xfId="16"/>
    <cellStyle name="Escribir 2 4" xfId="17"/>
    <cellStyle name="Escribir 2_NOMBRE" xfId="18"/>
    <cellStyle name="Escribir 3" xfId="19"/>
    <cellStyle name="Escribir 3 2" xfId="20"/>
    <cellStyle name="Escribir 4" xfId="21"/>
    <cellStyle name="Escribir 5" xfId="22"/>
    <cellStyle name="Escribir 5 2" xfId="23"/>
    <cellStyle name="Escribir_NOMBRE" xfId="24"/>
    <cellStyle name="Estilo 1" xfId="25"/>
    <cellStyle name="Estilo 2" xfId="26"/>
    <cellStyle name="Estilo 3" xfId="27"/>
    <cellStyle name="Euro" xfId="28"/>
    <cellStyle name="Euro 2" xfId="29"/>
    <cellStyle name="Euro 2 2" xfId="30"/>
    <cellStyle name="Euro 3" xfId="31"/>
    <cellStyle name="Millares [0] 2" xfId="32"/>
    <cellStyle name="Millares [0] 2 2" xfId="33"/>
    <cellStyle name="Millares [0] 2 2 2" xfId="34"/>
    <cellStyle name="Millares [0] 2 3" xfId="35"/>
    <cellStyle name="Millares [0] 3" xfId="36"/>
    <cellStyle name="Millares [0] 3 2" xfId="37"/>
    <cellStyle name="Millares [0] 3 2 2" xfId="38"/>
    <cellStyle name="Millares [0] 3 2 2 2" xfId="39"/>
    <cellStyle name="Millares [0] 3 2 3" xfId="40"/>
    <cellStyle name="Millares [0] 3 3" xfId="41"/>
    <cellStyle name="Millares [0] 3 3 2" xfId="42"/>
    <cellStyle name="Millares [0] 3 4" xfId="43"/>
    <cellStyle name="Millares [0] 4" xfId="44"/>
    <cellStyle name="Millares [0] 4 2" xfId="45"/>
    <cellStyle name="Millares 10" xfId="46"/>
    <cellStyle name="Millares 10 2" xfId="47"/>
    <cellStyle name="Millares 10 3" xfId="48"/>
    <cellStyle name="Millares 11" xfId="49"/>
    <cellStyle name="Millares 11 2" xfId="50"/>
    <cellStyle name="Millares 11 3" xfId="51"/>
    <cellStyle name="Millares 12" xfId="52"/>
    <cellStyle name="Millares 12 2" xfId="53"/>
    <cellStyle name="Millares 12 3" xfId="54"/>
    <cellStyle name="Millares 13" xfId="55"/>
    <cellStyle name="Millares 13 2" xfId="56"/>
    <cellStyle name="Millares 13 3" xfId="57"/>
    <cellStyle name="Millares 14" xfId="58"/>
    <cellStyle name="Millares 14 2" xfId="59"/>
    <cellStyle name="Millares 14 3" xfId="60"/>
    <cellStyle name="Millares 15" xfId="61"/>
    <cellStyle name="Millares 15 2" xfId="62"/>
    <cellStyle name="Millares 15 3" xfId="63"/>
    <cellStyle name="Millares 16" xfId="64"/>
    <cellStyle name="Millares 16 2" xfId="65"/>
    <cellStyle name="Millares 17" xfId="66"/>
    <cellStyle name="Millares 17 2" xfId="67"/>
    <cellStyle name="Millares 18" xfId="68"/>
    <cellStyle name="Millares 19" xfId="69"/>
    <cellStyle name="Millares 2" xfId="70"/>
    <cellStyle name="Millares 2 2" xfId="71"/>
    <cellStyle name="Millares 2 2 2" xfId="72"/>
    <cellStyle name="Millares 2 2 2 2" xfId="73"/>
    <cellStyle name="Millares 2 2 3" xfId="74"/>
    <cellStyle name="Millares 2 2 4" xfId="75"/>
    <cellStyle name="Millares 2 3" xfId="76"/>
    <cellStyle name="Millares 2 3 2" xfId="77"/>
    <cellStyle name="Millares 2 4" xfId="78"/>
    <cellStyle name="Millares 2 4 2" xfId="79"/>
    <cellStyle name="Millares 2 5" xfId="80"/>
    <cellStyle name="Millares 2_NOMBRE" xfId="81"/>
    <cellStyle name="Millares 20" xfId="82"/>
    <cellStyle name="Millares 3" xfId="83"/>
    <cellStyle name="Millares 3 2" xfId="84"/>
    <cellStyle name="Millares 4" xfId="85"/>
    <cellStyle name="Millares 4 2" xfId="86"/>
    <cellStyle name="Millares 5" xfId="87"/>
    <cellStyle name="Millares 5 2" xfId="88"/>
    <cellStyle name="Millares 6" xfId="89"/>
    <cellStyle name="Millares 7" xfId="90"/>
    <cellStyle name="Millares 7 2" xfId="91"/>
    <cellStyle name="Millares 7 3" xfId="92"/>
    <cellStyle name="Millares 7 3 2" xfId="93"/>
    <cellStyle name="Millares 7 4" xfId="94"/>
    <cellStyle name="Millares 7 5" xfId="95"/>
    <cellStyle name="Millares 7 5 2" xfId="96"/>
    <cellStyle name="Millares 8" xfId="97"/>
    <cellStyle name="Millares 8 2" xfId="98"/>
    <cellStyle name="Millares 8 3" xfId="99"/>
    <cellStyle name="Millares 9" xfId="100"/>
    <cellStyle name="Millares 9 2" xfId="101"/>
    <cellStyle name="Millares 9 3" xfId="102"/>
    <cellStyle name="Moneda 2" xfId="103"/>
    <cellStyle name="Moneda 2 2" xfId="104"/>
    <cellStyle name="Normal" xfId="0" builtinId="0"/>
    <cellStyle name="Normal 2" xfId="105"/>
    <cellStyle name="Normal 2 2" xfId="106"/>
    <cellStyle name="Normal 2 3" xfId="107"/>
    <cellStyle name="Normal 2_NOMBRE" xfId="108"/>
    <cellStyle name="Normal 3" xfId="109"/>
    <cellStyle name="Normal 4" xfId="110"/>
    <cellStyle name="Normal 4 2" xfId="111"/>
    <cellStyle name="Normal 4 2 2" xfId="112"/>
    <cellStyle name="Normal 4 3" xfId="113"/>
    <cellStyle name="Normal 4_A01" xfId="114"/>
    <cellStyle name="Normal 5" xfId="115"/>
    <cellStyle name="Normal 6" xfId="116"/>
    <cellStyle name="Normal 6 2" xfId="117"/>
    <cellStyle name="Normal 7" xfId="118"/>
    <cellStyle name="Notas 2" xfId="119"/>
    <cellStyle name="Notas 2 2" xfId="120"/>
    <cellStyle name="Porcentual 2" xfId="121"/>
    <cellStyle name="Porcentual 2 2" xfId="12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7">
          <cell r="B7">
            <v>2016</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tabSelected="1" workbookViewId="0">
      <selection activeCell="F19" sqref="F19"/>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",[1]NOMBRE!B2," - ","( ",[1]NOMBRE!C2,[1]NOMBRE!D2,[1]NOMBRE!E2,[1]NOMBRE!F2,[1]NOMBRE!G2,"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",[1]NOMBRE!B3," - ","( ",[1]NOMBRE!C3,[1]NOMBRE!D3,[1]NOMBRE!E3,[1]NOMBRE!F3,[1]NOMBRE!G3,[1]NOMBRE!H3,"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c r="B4" s="5"/>
      <c r="C4" s="5"/>
      <c r="D4" s="5"/>
      <c r="E4" s="5"/>
      <c r="F4" s="5"/>
      <c r="G4" s="5"/>
      <c r="H4" s="5"/>
      <c r="I4" s="5"/>
      <c r="J4" s="5"/>
      <c r="K4" s="5"/>
      <c r="O4" s="10"/>
      <c r="BL4" s="212"/>
      <c r="CA4" s="212"/>
    </row>
    <row r="5" spans="1:79" s="6" customFormat="1" ht="12.75" customHeight="1" x14ac:dyDescent="0.2">
      <c r="A5" s="4" t="str">
        <f>CONCATENATE("AÑO: ",[1]NOMBRE!B7)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60769</v>
      </c>
      <c r="C10" s="130">
        <f>+Enero!C10+Febrero!C10+'Marzo '!C10+'Abril '!C10+'Mayo '!C10+Junio!C10+Julio!C10+Agosto!C10+Septiembre!C10+'Octubre '!C10+Noviembre!C10+'Diciembre '!C10</f>
        <v>13186</v>
      </c>
      <c r="D10" s="130">
        <f>+Enero!D10+Febrero!D10+'Marzo '!D10+'Abril '!D10+'Mayo '!D10+Junio!D10+Julio!D10+Agosto!D10+Septiembre!D10+'Octubre '!D10+Noviembre!D10+'Diciembre '!D10</f>
        <v>5676</v>
      </c>
      <c r="E10" s="130">
        <f>+Enero!E10+Febrero!E10+'Marzo '!E10+'Abril '!E10+'Mayo '!E10+Junio!E10+Julio!E10+Agosto!E10+Septiembre!E10+'Octubre '!E10+Noviembre!E10+'Diciembre '!E10</f>
        <v>4449</v>
      </c>
      <c r="F10" s="130">
        <f>+Enero!F10+Febrero!F10+'Marzo '!F10+'Abril '!F10+'Mayo '!F10+Junio!F10+Julio!F10+Agosto!F10+Septiembre!F10+'Octubre '!F10+Noviembre!F10+'Diciembre '!F10</f>
        <v>3340</v>
      </c>
      <c r="G10" s="130">
        <f>+Enero!G10+Febrero!G10+'Marzo '!G10+'Abril '!G10+'Mayo '!G10+Junio!G10+Julio!G10+Agosto!G10+Septiembre!G10+'Octubre '!G10+Noviembre!G10+'Diciembre '!G10</f>
        <v>2848</v>
      </c>
      <c r="H10" s="130">
        <f>+Enero!H10+Febrero!H10+'Marzo '!H10+'Abril '!H10+'Mayo '!H10+Junio!H10+Julio!H10+Agosto!H10+Septiembre!H10+'Octubre '!H10+Noviembre!H10+'Diciembre '!H10</f>
        <v>2729</v>
      </c>
      <c r="I10" s="130">
        <f>+Enero!I10+Febrero!I10+'Marzo '!I10+'Abril '!I10+'Mayo '!I10+Junio!I10+Julio!I10+Agosto!I10+Septiembre!I10+'Octubre '!I10+Noviembre!I10+'Diciembre '!I10</f>
        <v>2553</v>
      </c>
      <c r="J10" s="130">
        <f>+Enero!J10+Febrero!J10+'Marzo '!J10+'Abril '!J10+'Mayo '!J10+Junio!J10+Julio!J10+Agosto!J10+Septiembre!J10+'Octubre '!J10+Noviembre!J10+'Diciembre '!J10</f>
        <v>2317</v>
      </c>
      <c r="K10" s="130">
        <f>+Enero!K10+Febrero!K10+'Marzo '!K10+'Abril '!K10+'Mayo '!K10+Junio!K10+Julio!K10+Agosto!K10+Septiembre!K10+'Octubre '!K10+Noviembre!K10+'Diciembre '!K10</f>
        <v>2532</v>
      </c>
      <c r="L10" s="130">
        <f>+Enero!L10+Febrero!L10+'Marzo '!L10+'Abril '!L10+'Mayo '!L10+Junio!L10+Julio!L10+Agosto!L10+Septiembre!L10+'Octubre '!L10+Noviembre!L10+'Diciembre '!L10</f>
        <v>2695</v>
      </c>
      <c r="M10" s="130">
        <f>+Enero!M10+Febrero!M10+'Marzo '!M10+'Abril '!M10+'Mayo '!M10+Junio!M10+Julio!M10+Agosto!M10+Septiembre!M10+'Octubre '!M10+Noviembre!M10+'Diciembre '!M10</f>
        <v>2870</v>
      </c>
      <c r="N10" s="130">
        <f>+Enero!N10+Febrero!N10+'Marzo '!N10+'Abril '!N10+'Mayo '!N10+Junio!N10+Julio!N10+Agosto!N10+Septiembre!N10+'Octubre '!N10+Noviembre!N10+'Diciembre '!N10</f>
        <v>2563</v>
      </c>
      <c r="O10" s="130">
        <f>+Enero!O10+Febrero!O10+'Marzo '!O10+'Abril '!O10+'Mayo '!O10+Junio!O10+Julio!O10+Agosto!O10+Septiembre!O10+'Octubre '!O10+Noviembre!O10+'Diciembre '!O10</f>
        <v>2414</v>
      </c>
      <c r="P10" s="130">
        <f>+Enero!P10+Febrero!P10+'Marzo '!P10+'Abril '!P10+'Mayo '!P10+Junio!P10+Julio!P10+Agosto!P10+Septiembre!P10+'Octubre '!P10+Noviembre!P10+'Diciembre '!P10</f>
        <v>2543</v>
      </c>
      <c r="Q10" s="130">
        <f>+Enero!Q10+Febrero!Q10+'Marzo '!Q10+'Abril '!Q10+'Mayo '!Q10+Junio!Q10+Julio!Q10+Agosto!Q10+Septiembre!Q10+'Octubre '!Q10+Noviembre!Q10+'Diciembre '!Q10</f>
        <v>2351</v>
      </c>
      <c r="R10" s="130">
        <f>+Enero!R10+Febrero!R10+'Marzo '!R10+'Abril '!R10+'Mayo '!R10+Junio!R10+Julio!R10+Agosto!R10+Septiembre!R10+'Octubre '!R10+Noviembre!R10+'Diciembre '!R10</f>
        <v>2131</v>
      </c>
      <c r="S10" s="130">
        <f>+Enero!S10+Febrero!S10+'Marzo '!S10+'Abril '!S10+'Mayo '!S10+Junio!S10+Julio!S10+Agosto!S10+Septiembre!S10+'Octubre '!S10+Noviembre!S10+'Diciembre '!S10</f>
        <v>3572</v>
      </c>
      <c r="T10" s="130">
        <f>+Enero!T10+Febrero!T10+'Marzo '!T10+'Abril '!T10+'Mayo '!T10+Junio!T10+Julio!T10+Agosto!T10+Septiembre!T10+'Octubre '!T10+Noviembre!T10+'Diciembre '!T10</f>
        <v>30921</v>
      </c>
      <c r="U10" s="130">
        <f>+Enero!U10+Febrero!U10+'Marzo '!U10+'Abril '!U10+'Mayo '!U10+Junio!U10+Julio!U10+Agosto!U10+Septiembre!U10+'Octubre '!U10+Noviembre!U10+'Diciembre '!U10</f>
        <v>29848</v>
      </c>
      <c r="V10" s="130">
        <f>+Enero!V10+Febrero!V10+'Marzo '!V10+'Abril '!V10+'Mayo '!V10+Junio!V10+Julio!V10+Agosto!V10+Septiembre!V10+'Octubre '!V10+Noviembre!V10+'Diciembre '!V10</f>
        <v>57626</v>
      </c>
      <c r="W10" s="130">
        <f>+Enero!W10+Febrero!W10+'Marzo '!W10+'Abril '!W10+'Mayo '!W10+Junio!W10+Julio!W10+Agosto!W10+Septiembre!W10+'Octubre '!W10+Noviembre!W10+'Diciembre '!W10</f>
        <v>2215</v>
      </c>
      <c r="X10" s="130">
        <f>+Enero!X10+Febrero!X10+'Marzo '!X10+'Abril '!X10+'Mayo '!X10+Junio!X10+Julio!X10+Agosto!X10+Septiembre!X10+'Octubre '!X10+Noviembre!X10+'Diciembre '!X10</f>
        <v>1128</v>
      </c>
      <c r="Y10" s="130">
        <f>+Enero!Y10+Febrero!Y10+'Marzo '!Y10+'Abril '!Y10+'Mayo '!Y10+Junio!Y10+Julio!Y10+Agosto!Y10+Septiembre!Y10+'Octubre '!Y10+Noviembre!Y10+'Diciembre '!Y10</f>
        <v>2044</v>
      </c>
      <c r="Z10" s="130">
        <f>+Enero!Z10+Febrero!Z10+'Marzo '!Z10+'Abril '!Z10+'Mayo '!Z10+Junio!Z10+Julio!Z10+Agosto!Z10+Septiembre!Z10+'Octubre '!Z10+Noviembre!Z10+'Diciembre '!Z10</f>
        <v>8222</v>
      </c>
      <c r="AA10" s="130">
        <f>+Enero!AA10+Febrero!AA10+'Marzo '!AA10+'Abril '!AA10+'Mayo '!AA10+Junio!AA10+Julio!AA10+Agosto!AA10+Septiembre!AA10+'Octubre '!AA10+Noviembre!AA10+'Diciembre '!AA10</f>
        <v>90</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6218</v>
      </c>
      <c r="C11" s="150">
        <f>+Enero!C11+Febrero!C11+'Marzo '!C11+'Abril '!C11+'Mayo '!C11+Junio!C11+Julio!C11+Agosto!C11+Septiembre!C11+'Octubre '!C11+Noviembre!C11+'Diciembre '!C11</f>
        <v>1</v>
      </c>
      <c r="D11" s="150">
        <f>+Enero!D11+Febrero!D11+'Marzo '!D11+'Abril '!D11+'Mayo '!D11+Junio!D11+Julio!D11+Agosto!D11+Septiembre!D11+'Octubre '!D11+Noviembre!D11+'Diciembre '!D11</f>
        <v>7</v>
      </c>
      <c r="E11" s="145">
        <f>+Enero!E11+Febrero!E11+'Marzo '!E11+'Abril '!E11+'Mayo '!E11+Junio!E11+Julio!E11+Agosto!E11+Septiembre!E11+'Octubre '!E11+Noviembre!E11+'Diciembre '!E11</f>
        <v>67</v>
      </c>
      <c r="F11" s="145">
        <f>+Enero!F11+Febrero!F11+'Marzo '!F11+'Abril '!F11+'Mayo '!F11+Junio!F11+Julio!F11+Agosto!F11+Septiembre!F11+'Octubre '!F11+Noviembre!F11+'Diciembre '!F11</f>
        <v>784</v>
      </c>
      <c r="G11" s="145">
        <f>+Enero!G11+Febrero!G11+'Marzo '!G11+'Abril '!G11+'Mayo '!G11+Junio!G11+Julio!G11+Agosto!G11+Septiembre!G11+'Octubre '!G11+Noviembre!G11+'Diciembre '!G11</f>
        <v>1431</v>
      </c>
      <c r="H11" s="145">
        <f>+Enero!H11+Febrero!H11+'Marzo '!H11+'Abril '!H11+'Mayo '!H11+Junio!H11+Julio!H11+Agosto!H11+Septiembre!H11+'Octubre '!H11+Noviembre!H11+'Diciembre '!H11</f>
        <v>1344</v>
      </c>
      <c r="I11" s="145">
        <f>+Enero!I11+Febrero!I11+'Marzo '!I11+'Abril '!I11+'Mayo '!I11+Junio!I11+Julio!I11+Agosto!I11+Septiembre!I11+'Octubre '!I11+Noviembre!I11+'Diciembre '!I11</f>
        <v>1052</v>
      </c>
      <c r="J11" s="145">
        <f>+Enero!J11+Febrero!J11+'Marzo '!J11+'Abril '!J11+'Mayo '!J11+Junio!J11+Julio!J11+Agosto!J11+Septiembre!J11+'Octubre '!J11+Noviembre!J11+'Diciembre '!J11</f>
        <v>726</v>
      </c>
      <c r="K11" s="145">
        <f>+Enero!K11+Febrero!K11+'Marzo '!K11+'Abril '!K11+'Mayo '!K11+Junio!K11+Julio!K11+Agosto!K11+Septiembre!K11+'Octubre '!K11+Noviembre!K11+'Diciembre '!K11</f>
        <v>392</v>
      </c>
      <c r="L11" s="145">
        <f>+Enero!L11+Febrero!L11+'Marzo '!L11+'Abril '!L11+'Mayo '!L11+Junio!L11+Julio!L11+Agosto!L11+Septiembre!L11+'Octubre '!L11+Noviembre!L11+'Diciembre '!L11</f>
        <v>181</v>
      </c>
      <c r="M11" s="145">
        <f>+Enero!M11+Febrero!M11+'Marzo '!M11+'Abril '!M11+'Mayo '!M11+Junio!M11+Julio!M11+Agosto!M11+Septiembre!M11+'Octubre '!M11+Noviembre!M11+'Diciembre '!M11</f>
        <v>114</v>
      </c>
      <c r="N11" s="145">
        <f>+Enero!N11+Febrero!N11+'Marzo '!N11+'Abril '!N11+'Mayo '!N11+Junio!N11+Julio!N11+Agosto!N11+Septiembre!N11+'Octubre '!N11+Noviembre!N11+'Diciembre '!N11</f>
        <v>39</v>
      </c>
      <c r="O11" s="145">
        <f>+Enero!O11+Febrero!O11+'Marzo '!O11+'Abril '!O11+'Mayo '!O11+Junio!O11+Julio!O11+Agosto!O11+Septiembre!O11+'Octubre '!O11+Noviembre!O11+'Diciembre '!O11</f>
        <v>17</v>
      </c>
      <c r="P11" s="145">
        <f>+Enero!P11+Febrero!P11+'Marzo '!P11+'Abril '!P11+'Mayo '!P11+Junio!P11+Julio!P11+Agosto!P11+Septiembre!P11+'Octubre '!P11+Noviembre!P11+'Diciembre '!P11</f>
        <v>20</v>
      </c>
      <c r="Q11" s="145">
        <f>+Enero!Q11+Febrero!Q11+'Marzo '!Q11+'Abril '!Q11+'Mayo '!Q11+Junio!Q11+Julio!Q11+Agosto!Q11+Septiembre!Q11+'Octubre '!Q11+Noviembre!Q11+'Diciembre '!Q11</f>
        <v>12</v>
      </c>
      <c r="R11" s="145">
        <f>+Enero!R11+Febrero!R11+'Marzo '!R11+'Abril '!R11+'Mayo '!R11+Junio!R11+Julio!R11+Agosto!R11+Septiembre!R11+'Octubre '!R11+Noviembre!R11+'Diciembre '!R11</f>
        <v>14</v>
      </c>
      <c r="S11" s="133">
        <f>+Enero!S11+Febrero!S11+'Marzo '!S11+'Abril '!S11+'Mayo '!S11+Junio!S11+Julio!S11+Agosto!S11+Septiembre!S11+'Octubre '!S11+Noviembre!S11+'Diciembre '!S11</f>
        <v>17</v>
      </c>
      <c r="T11" s="105">
        <f>+Enero!T11+Febrero!T11+'Marzo '!T11+'Abril '!T11+'Mayo '!T11+Junio!T11+Julio!T11+Agosto!T11+Septiembre!T11+'Octubre '!T11+Noviembre!T11+'Diciembre '!T11</f>
        <v>0</v>
      </c>
      <c r="U11" s="134">
        <f>+Enero!U11+Febrero!U11+'Marzo '!U11+'Abril '!U11+'Mayo '!U11+Junio!U11+Julio!U11+Agosto!U11+Septiembre!U11+'Octubre '!U11+Noviembre!U11+'Diciembre '!U11</f>
        <v>6218</v>
      </c>
      <c r="V11" s="148">
        <f>+Enero!V11+Febrero!V11+'Marzo '!V11+'Abril '!V11+'Mayo '!V11+Junio!V11+Julio!V11+Agosto!V11+Septiembre!V11+'Octubre '!V11+Noviembre!V11+'Diciembre '!V11</f>
        <v>6091</v>
      </c>
      <c r="W11" s="144">
        <f>+Enero!W11+Febrero!W11+'Marzo '!W11+'Abril '!W11+'Mayo '!W11+Junio!W11+Julio!W11+Agosto!W11+Septiembre!W11+'Octubre '!W11+Noviembre!W11+'Diciembre '!W11</f>
        <v>131</v>
      </c>
      <c r="X11" s="145">
        <f>+Enero!X11+Febrero!X11+'Marzo '!X11+'Abril '!X11+'Mayo '!X11+Junio!X11+Julio!X11+Agosto!X11+Septiembre!X11+'Octubre '!X11+Noviembre!X11+'Diciembre '!X11</f>
        <v>60</v>
      </c>
      <c r="Y11" s="145">
        <f>+Enero!Y11+Febrero!Y11+'Marzo '!Y11+'Abril '!Y11+'Mayo '!Y11+Junio!Y11+Julio!Y11+Agosto!Y11+Septiembre!Y11+'Octubre '!Y11+Noviembre!Y11+'Diciembre '!Y11</f>
        <v>60</v>
      </c>
      <c r="Z11" s="134">
        <f>+Enero!Z11+Febrero!Z11+'Marzo '!Z11+'Abril '!Z11+'Mayo '!Z11+Junio!Z11+Julio!Z11+Agosto!Z11+Septiembre!Z11+'Octubre '!Z11+Noviembre!Z11+'Diciembre '!Z11</f>
        <v>774</v>
      </c>
      <c r="AA11" s="134">
        <f>+Enero!AA11+Febrero!AA11+'Marzo '!AA11+'Abril '!AA11+'Mayo '!AA11+Junio!AA11+Julio!AA11+Agosto!AA11+Septiembre!AA11+'Octubre '!AA11+Noviembre!AA11+'Diciembre '!AA11</f>
        <v>3</v>
      </c>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2915</v>
      </c>
      <c r="C12" s="132">
        <f>+Enero!C12+Febrero!C12+'Marzo '!C12+'Abril '!C12+'Mayo '!C12+Junio!C12+Julio!C12+Agosto!C12+Septiembre!C12+'Octubre '!C12+Noviembre!C12+'Diciembre '!C12</f>
        <v>1</v>
      </c>
      <c r="D12" s="132">
        <f>+Enero!D12+Febrero!D12+'Marzo '!D12+'Abril '!D12+'Mayo '!D12+Junio!D12+Julio!D12+Agosto!D12+Septiembre!D12+'Octubre '!D12+Noviembre!D12+'Diciembre '!D12</f>
        <v>0</v>
      </c>
      <c r="E12" s="99">
        <f>+Enero!E12+Febrero!E12+'Marzo '!E12+'Abril '!E12+'Mayo '!E12+Junio!E12+Julio!E12+Agosto!E12+Septiembre!E12+'Octubre '!E12+Noviembre!E12+'Diciembre '!E12</f>
        <v>15</v>
      </c>
      <c r="F12" s="99">
        <f>+Enero!F12+Febrero!F12+'Marzo '!F12+'Abril '!F12+'Mayo '!F12+Junio!F12+Julio!F12+Agosto!F12+Septiembre!F12+'Octubre '!F12+Noviembre!F12+'Diciembre '!F12</f>
        <v>404</v>
      </c>
      <c r="G12" s="99">
        <f>+Enero!G12+Febrero!G12+'Marzo '!G12+'Abril '!G12+'Mayo '!G12+Junio!G12+Julio!G12+Agosto!G12+Septiembre!G12+'Octubre '!G12+Noviembre!G12+'Diciembre '!G12</f>
        <v>651</v>
      </c>
      <c r="H12" s="99">
        <f>+Enero!H12+Febrero!H12+'Marzo '!H12+'Abril '!H12+'Mayo '!H12+Junio!H12+Julio!H12+Agosto!H12+Septiembre!H12+'Octubre '!H12+Noviembre!H12+'Diciembre '!H12</f>
        <v>579</v>
      </c>
      <c r="I12" s="99">
        <f>+Enero!I12+Febrero!I12+'Marzo '!I12+'Abril '!I12+'Mayo '!I12+Junio!I12+Julio!I12+Agosto!I12+Septiembre!I12+'Octubre '!I12+Noviembre!I12+'Diciembre '!I12</f>
        <v>485</v>
      </c>
      <c r="J12" s="99">
        <f>+Enero!J12+Febrero!J12+'Marzo '!J12+'Abril '!J12+'Mayo '!J12+Junio!J12+Julio!J12+Agosto!J12+Septiembre!J12+'Octubre '!J12+Noviembre!J12+'Diciembre '!J12</f>
        <v>333</v>
      </c>
      <c r="K12" s="99">
        <f>+Enero!K12+Febrero!K12+'Marzo '!K12+'Abril '!K12+'Mayo '!K12+Junio!K12+Julio!K12+Agosto!K12+Septiembre!K12+'Octubre '!K12+Noviembre!K12+'Diciembre '!K12</f>
        <v>190</v>
      </c>
      <c r="L12" s="99">
        <f>+Enero!L12+Febrero!L12+'Marzo '!L12+'Abril '!L12+'Mayo '!L12+Junio!L12+Julio!L12+Agosto!L12+Septiembre!L12+'Octubre '!L12+Noviembre!L12+'Diciembre '!L12</f>
        <v>89</v>
      </c>
      <c r="M12" s="99">
        <f>+Enero!M12+Febrero!M12+'Marzo '!M12+'Abril '!M12+'Mayo '!M12+Junio!M12+Julio!M12+Agosto!M12+Septiembre!M12+'Octubre '!M12+Noviembre!M12+'Diciembre '!M12</f>
        <v>48</v>
      </c>
      <c r="N12" s="99">
        <f>+Enero!N12+Febrero!N12+'Marzo '!N12+'Abril '!N12+'Mayo '!N12+Junio!N12+Julio!N12+Agosto!N12+Septiembre!N12+'Octubre '!N12+Noviembre!N12+'Diciembre '!N12</f>
        <v>32</v>
      </c>
      <c r="O12" s="99">
        <f>+Enero!O12+Febrero!O12+'Marzo '!O12+'Abril '!O12+'Mayo '!O12+Junio!O12+Julio!O12+Agosto!O12+Septiembre!O12+'Octubre '!O12+Noviembre!O12+'Diciembre '!O12</f>
        <v>22</v>
      </c>
      <c r="P12" s="99">
        <f>+Enero!P12+Febrero!P12+'Marzo '!P12+'Abril '!P12+'Mayo '!P12+Junio!P12+Julio!P12+Agosto!P12+Septiembre!P12+'Octubre '!P12+Noviembre!P12+'Diciembre '!P12</f>
        <v>26</v>
      </c>
      <c r="Q12" s="99">
        <f>+Enero!Q12+Febrero!Q12+'Marzo '!Q12+'Abril '!Q12+'Mayo '!Q12+Junio!Q12+Julio!Q12+Agosto!Q12+Septiembre!Q12+'Octubre '!Q12+Noviembre!Q12+'Diciembre '!Q12</f>
        <v>21</v>
      </c>
      <c r="R12" s="99">
        <f>+Enero!R12+Febrero!R12+'Marzo '!R12+'Abril '!R12+'Mayo '!R12+Junio!R12+Julio!R12+Agosto!R12+Septiembre!R12+'Octubre '!R12+Noviembre!R12+'Diciembre '!R12</f>
        <v>7</v>
      </c>
      <c r="S12" s="100">
        <f>+Enero!S12+Febrero!S12+'Marzo '!S12+'Abril '!S12+'Mayo '!S12+Junio!S12+Julio!S12+Agosto!S12+Septiembre!S12+'Octubre '!S12+Noviembre!S12+'Diciembre '!S12</f>
        <v>12</v>
      </c>
      <c r="T12" s="117">
        <f>+Enero!T12+Febrero!T12+'Marzo '!T12+'Abril '!T12+'Mayo '!T12+Junio!T12+Julio!T12+Agosto!T12+Septiembre!T12+'Octubre '!T12+Noviembre!T12+'Diciembre '!T12</f>
        <v>0</v>
      </c>
      <c r="U12" s="101">
        <f>+Enero!U12+Febrero!U12+'Marzo '!U12+'Abril '!U12+'Mayo '!U12+Junio!U12+Julio!U12+Agosto!U12+Septiembre!U12+'Octubre '!U12+Noviembre!U12+'Diciembre '!U12</f>
        <v>2915</v>
      </c>
      <c r="V12" s="147">
        <f>+Enero!V12+Febrero!V12+'Marzo '!V12+'Abril '!V12+'Mayo '!V12+Junio!V12+Julio!V12+Agosto!V12+Septiembre!V12+'Octubre '!V12+Noviembre!V12+'Diciembre '!V12</f>
        <v>2874</v>
      </c>
      <c r="W12" s="117">
        <f>+Enero!W12+Febrero!W12+'Marzo '!W12+'Abril '!W12+'Mayo '!W12+Junio!W12+Julio!W12+Agosto!W12+Septiembre!W12+'Octubre '!W12+Noviembre!W12+'Diciembre '!W12</f>
        <v>0</v>
      </c>
      <c r="X12" s="118">
        <f>+Enero!X12+Febrero!X12+'Marzo '!X12+'Abril '!X12+'Mayo '!X12+Junio!X12+Julio!X12+Agosto!X12+Septiembre!X12+'Octubre '!X12+Noviembre!X12+'Diciembre '!X12</f>
        <v>0</v>
      </c>
      <c r="Y12" s="118">
        <f>+Enero!Y12+Febrero!Y12+'Marzo '!Y12+'Abril '!Y12+'Mayo '!Y12+Junio!Y12+Julio!Y12+Agosto!Y12+Septiembre!Y12+'Octubre '!Y12+Noviembre!Y12+'Diciembre '!Y12</f>
        <v>0</v>
      </c>
      <c r="Z12" s="119">
        <f>+Enero!Z12+Febrero!Z12+'Marzo '!Z12+'Abril '!Z12+'Mayo '!Z12+Junio!Z12+Julio!Z12+Agosto!Z12+Septiembre!Z12+'Octubre '!Z12+Noviembre!Z12+'Diciembre '!Z12</f>
        <v>0</v>
      </c>
      <c r="AA12" s="119">
        <f>+Enero!AA12+Febrero!AA12+'Marzo '!AA12+'Abril '!AA12+'Mayo '!AA12+Junio!AA12+Julio!AA12+Agosto!AA12+Septiembre!AA12+'Octubre '!AA12+Noviembre!AA12+'Diciembre '!AA12</f>
        <v>0</v>
      </c>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203"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178</v>
      </c>
      <c r="C15" s="107">
        <f>+Enero!C15+Febrero!C15+'Marzo '!C15+'Abril '!C15+'Mayo '!C15+Junio!C15+Julio!C15+Agosto!C15+Septiembre!C15+'Octubre '!C15+Noviembre!C15+'Diciembre '!C15</f>
        <v>5</v>
      </c>
      <c r="D15" s="108">
        <f>+Enero!D15+Febrero!D15+'Marzo '!D15+'Abril '!D15+'Mayo '!D15+Junio!D15+Julio!D15+Agosto!D15+Septiembre!D15+'Octubre '!D15+Noviembre!D15+'Diciembre '!D15</f>
        <v>2</v>
      </c>
      <c r="E15" s="108">
        <f>+Enero!E15+Febrero!E15+'Marzo '!E15+'Abril '!E15+'Mayo '!E15+Junio!E15+Julio!E15+Agosto!E15+Septiembre!E15+'Octubre '!E15+Noviembre!E15+'Diciembre '!E15</f>
        <v>2</v>
      </c>
      <c r="F15" s="108">
        <f>+Enero!F15+Febrero!F15+'Marzo '!F15+'Abril '!F15+'Mayo '!F15+Junio!F15+Julio!F15+Agosto!F15+Septiembre!F15+'Octubre '!F15+Noviembre!F15+'Diciembre '!F15</f>
        <v>6</v>
      </c>
      <c r="G15" s="108">
        <f>+Enero!G15+Febrero!G15+'Marzo '!G15+'Abril '!G15+'Mayo '!G15+Junio!G15+Julio!G15+Agosto!G15+Septiembre!G15+'Octubre '!G15+Noviembre!G15+'Diciembre '!G15</f>
        <v>2</v>
      </c>
      <c r="H15" s="108">
        <f>+Enero!H15+Febrero!H15+'Marzo '!H15+'Abril '!H15+'Mayo '!H15+Junio!H15+Julio!H15+Agosto!H15+Septiembre!H15+'Octubre '!H15+Noviembre!H15+'Diciembre '!H15</f>
        <v>8</v>
      </c>
      <c r="I15" s="108">
        <f>+Enero!I15+Febrero!I15+'Marzo '!I15+'Abril '!I15+'Mayo '!I15+Junio!I15+Julio!I15+Agosto!I15+Septiembre!I15+'Octubre '!I15+Noviembre!I15+'Diciembre '!I15</f>
        <v>3</v>
      </c>
      <c r="J15" s="108">
        <f>+Enero!J15+Febrero!J15+'Marzo '!J15+'Abril '!J15+'Mayo '!J15+Junio!J15+Julio!J15+Agosto!J15+Septiembre!J15+'Octubre '!J15+Noviembre!J15+'Diciembre '!J15</f>
        <v>4</v>
      </c>
      <c r="K15" s="108">
        <f>+Enero!K15+Febrero!K15+'Marzo '!K15+'Abril '!K15+'Mayo '!K15+Junio!K15+Julio!K15+Agosto!K15+Septiembre!K15+'Octubre '!K15+Noviembre!K15+'Diciembre '!K15</f>
        <v>6</v>
      </c>
      <c r="L15" s="108">
        <f>+Enero!L15+Febrero!L15+'Marzo '!L15+'Abril '!L15+'Mayo '!L15+Junio!L15+Julio!L15+Agosto!L15+Septiembre!L15+'Octubre '!L15+Noviembre!L15+'Diciembre '!L15</f>
        <v>6</v>
      </c>
      <c r="M15" s="108">
        <f>+Enero!M15+Febrero!M15+'Marzo '!M15+'Abril '!M15+'Mayo '!M15+Junio!M15+Julio!M15+Agosto!M15+Septiembre!M15+'Octubre '!M15+Noviembre!M15+'Diciembre '!M15</f>
        <v>16</v>
      </c>
      <c r="N15" s="108">
        <f>+Enero!N15+Febrero!N15+'Marzo '!N15+'Abril '!N15+'Mayo '!N15+Junio!N15+Julio!N15+Agosto!N15+Septiembre!N15+'Octubre '!N15+Noviembre!N15+'Diciembre '!N15</f>
        <v>14</v>
      </c>
      <c r="O15" s="108">
        <f>+Enero!O15+Febrero!O15+'Marzo '!O15+'Abril '!O15+'Mayo '!O15+Junio!O15+Julio!O15+Agosto!O15+Septiembre!O15+'Octubre '!O15+Noviembre!O15+'Diciembre '!O15</f>
        <v>13</v>
      </c>
      <c r="P15" s="108">
        <f>+Enero!P15+Febrero!P15+'Marzo '!P15+'Abril '!P15+'Mayo '!P15+Junio!P15+Julio!P15+Agosto!P15+Septiembre!P15+'Octubre '!P15+Noviembre!P15+'Diciembre '!P15</f>
        <v>18</v>
      </c>
      <c r="Q15" s="108">
        <f>+Enero!Q15+Febrero!Q15+'Marzo '!Q15+'Abril '!Q15+'Mayo '!Q15+Junio!Q15+Julio!Q15+Agosto!Q15+Septiembre!Q15+'Octubre '!Q15+Noviembre!Q15+'Diciembre '!Q15</f>
        <v>24</v>
      </c>
      <c r="R15" s="108">
        <f>+Enero!R15+Febrero!R15+'Marzo '!R15+'Abril '!R15+'Mayo '!R15+Junio!R15+Julio!R15+Agosto!R15+Septiembre!R15+'Octubre '!R15+Noviembre!R15+'Diciembre '!R15</f>
        <v>21</v>
      </c>
      <c r="S15" s="125">
        <f>+Enero!S15+Febrero!S15+'Marzo '!S15+'Abril '!S15+'Mayo '!S15+Junio!S15+Julio!S15+Agosto!S15+Septiembre!S15+'Octubre '!S15+Noviembre!S15+'Diciembre '!S15</f>
        <v>28</v>
      </c>
      <c r="U15" s="2"/>
      <c r="V15" s="2"/>
      <c r="W15" s="2"/>
      <c r="X15" s="2"/>
      <c r="Y15" s="2"/>
      <c r="Z15" s="1"/>
      <c r="AA15" s="1"/>
      <c r="AB15" s="1"/>
      <c r="AC15" s="1"/>
      <c r="AD15" s="1"/>
      <c r="AE15" s="1"/>
      <c r="AL15" s="1"/>
      <c r="BL15" s="213"/>
      <c r="BP15" s="1"/>
      <c r="BQ15" s="74" t="str">
        <f>IF(SUM($B$10:$B$12)=0," ",(IF(AND($B$21&gt;0,(SUM($B$10:$B$12)&gt;0))," ","No olvide registrar el número de categorizaciones correspondientes a la seccion A.1")))</f>
        <v xml:space="preserve"> </v>
      </c>
      <c r="BR15" s="1"/>
      <c r="BS15" s="1"/>
      <c r="BT15" s="156"/>
      <c r="BU15" s="1"/>
      <c r="CA15" s="213"/>
    </row>
    <row r="16" spans="1:79" s="3" customFormat="1" ht="15.75" customHeight="1" x14ac:dyDescent="0.15">
      <c r="A16" s="76" t="s">
        <v>40</v>
      </c>
      <c r="B16" s="103">
        <f t="shared" si="0"/>
        <v>1166</v>
      </c>
      <c r="C16" s="95">
        <f>+Enero!C16+Febrero!C16+'Marzo '!C16+'Abril '!C16+'Mayo '!C16+Junio!C16+Julio!C16+Agosto!C16+Septiembre!C16+'Octubre '!C16+Noviembre!C16+'Diciembre '!C16</f>
        <v>101</v>
      </c>
      <c r="D16" s="96">
        <f>+Enero!D16+Febrero!D16+'Marzo '!D16+'Abril '!D16+'Mayo '!D16+Junio!D16+Julio!D16+Agosto!D16+Septiembre!D16+'Octubre '!D16+Noviembre!D16+'Diciembre '!D16</f>
        <v>12</v>
      </c>
      <c r="E16" s="96">
        <f>+Enero!E16+Febrero!E16+'Marzo '!E16+'Abril '!E16+'Mayo '!E16+Junio!E16+Julio!E16+Agosto!E16+Septiembre!E16+'Octubre '!E16+Noviembre!E16+'Diciembre '!E16</f>
        <v>16</v>
      </c>
      <c r="F16" s="96">
        <f>+Enero!F16+Febrero!F16+'Marzo '!F16+'Abril '!F16+'Mayo '!F16+Junio!F16+Julio!F16+Agosto!F16+Septiembre!F16+'Octubre '!F16+Noviembre!F16+'Diciembre '!F16</f>
        <v>19</v>
      </c>
      <c r="G16" s="96">
        <f>+Enero!G16+Febrero!G16+'Marzo '!G16+'Abril '!G16+'Mayo '!G16+Junio!G16+Julio!G16+Agosto!G16+Septiembre!G16+'Octubre '!G16+Noviembre!G16+'Diciembre '!G16</f>
        <v>30</v>
      </c>
      <c r="H16" s="96">
        <f>+Enero!H16+Febrero!H16+'Marzo '!H16+'Abril '!H16+'Mayo '!H16+Junio!H16+Julio!H16+Agosto!H16+Septiembre!H16+'Octubre '!H16+Noviembre!H16+'Diciembre '!H16</f>
        <v>29</v>
      </c>
      <c r="I16" s="96">
        <f>+Enero!I16+Febrero!I16+'Marzo '!I16+'Abril '!I16+'Mayo '!I16+Junio!I16+Julio!I16+Agosto!I16+Septiembre!I16+'Octubre '!I16+Noviembre!I16+'Diciembre '!I16</f>
        <v>29</v>
      </c>
      <c r="J16" s="96">
        <f>+Enero!J16+Febrero!J16+'Marzo '!J16+'Abril '!J16+'Mayo '!J16+Junio!J16+Julio!J16+Agosto!J16+Septiembre!J16+'Octubre '!J16+Noviembre!J16+'Diciembre '!J16</f>
        <v>31</v>
      </c>
      <c r="K16" s="96">
        <f>+Enero!K16+Febrero!K16+'Marzo '!K16+'Abril '!K16+'Mayo '!K16+Junio!K16+Julio!K16+Agosto!K16+Septiembre!K16+'Octubre '!K16+Noviembre!K16+'Diciembre '!K16</f>
        <v>36</v>
      </c>
      <c r="L16" s="96">
        <f>+Enero!L16+Febrero!L16+'Marzo '!L16+'Abril '!L16+'Mayo '!L16+Junio!L16+Julio!L16+Agosto!L16+Septiembre!L16+'Octubre '!L16+Noviembre!L16+'Diciembre '!L16</f>
        <v>52</v>
      </c>
      <c r="M16" s="96">
        <f>+Enero!M16+Febrero!M16+'Marzo '!M16+'Abril '!M16+'Mayo '!M16+Junio!M16+Julio!M16+Agosto!M16+Septiembre!M16+'Octubre '!M16+Noviembre!M16+'Diciembre '!M16</f>
        <v>65</v>
      </c>
      <c r="N16" s="96">
        <f>+Enero!N16+Febrero!N16+'Marzo '!N16+'Abril '!N16+'Mayo '!N16+Junio!N16+Julio!N16+Agosto!N16+Septiembre!N16+'Octubre '!N16+Noviembre!N16+'Diciembre '!N16</f>
        <v>70</v>
      </c>
      <c r="O16" s="96">
        <f>+Enero!O16+Febrero!O16+'Marzo '!O16+'Abril '!O16+'Mayo '!O16+Junio!O16+Julio!O16+Agosto!O16+Septiembre!O16+'Octubre '!O16+Noviembre!O16+'Diciembre '!O16</f>
        <v>99</v>
      </c>
      <c r="P16" s="96">
        <f>+Enero!P16+Febrero!P16+'Marzo '!P16+'Abril '!P16+'Mayo '!P16+Junio!P16+Julio!P16+Agosto!P16+Septiembre!P16+'Octubre '!P16+Noviembre!P16+'Diciembre '!P16</f>
        <v>82</v>
      </c>
      <c r="Q16" s="96">
        <f>+Enero!Q16+Febrero!Q16+'Marzo '!Q16+'Abril '!Q16+'Mayo '!Q16+Junio!Q16+Julio!Q16+Agosto!Q16+Septiembre!Q16+'Octubre '!Q16+Noviembre!Q16+'Diciembre '!Q16</f>
        <v>129</v>
      </c>
      <c r="R16" s="96">
        <f>+Enero!R16+Febrero!R16+'Marzo '!R16+'Abril '!R16+'Mayo '!R16+Junio!R16+Julio!R16+Agosto!R16+Septiembre!R16+'Octubre '!R16+Noviembre!R16+'Diciembre '!R16</f>
        <v>119</v>
      </c>
      <c r="S16" s="91">
        <f>+Enero!S16+Febrero!S16+'Marzo '!S16+'Abril '!S16+'Mayo '!S16+Junio!S16+Julio!S16+Agosto!S16+Septiembre!S16+'Octubre '!S16+Noviembre!S16+'Diciembre '!S16</f>
        <v>247</v>
      </c>
      <c r="T16" s="171" t="str">
        <f>+BQ16</f>
        <v xml:space="preserve">El nº de atenciones Sección A.1 debe ser igual al nº de categorizaciones </v>
      </c>
      <c r="U16" s="2"/>
      <c r="V16" s="2"/>
      <c r="W16" s="2"/>
      <c r="X16" s="2"/>
      <c r="Y16" s="2"/>
      <c r="Z16" s="1"/>
      <c r="AA16" s="1"/>
      <c r="AB16" s="1"/>
      <c r="AC16" s="1"/>
      <c r="AD16" s="1"/>
      <c r="AE16" s="1"/>
      <c r="AL16" s="1"/>
      <c r="BL16" s="213"/>
      <c r="BP16" s="1"/>
      <c r="BQ16" s="74" t="str">
        <f>IF(SUM($B$10:$B$12)=0," ",(IF(AND((SUM($B$10:$B$12)=$B$21))," ","El nº de atenciones Sección A.1 debe ser igual al nº de categorizaciones ")))</f>
        <v xml:space="preserve">El nº de atenciones Sección A.1 debe ser igual al nº de categorizaciones </v>
      </c>
      <c r="BR16" s="1"/>
      <c r="BS16" s="1"/>
      <c r="BT16" s="156"/>
      <c r="BU16" s="1"/>
      <c r="CA16" s="213"/>
    </row>
    <row r="17" spans="1:79" s="3" customFormat="1" ht="15.75" customHeight="1" x14ac:dyDescent="0.15">
      <c r="A17" s="76" t="s">
        <v>41</v>
      </c>
      <c r="B17" s="103">
        <f t="shared" si="0"/>
        <v>40081</v>
      </c>
      <c r="C17" s="95">
        <f>+Enero!C17+Febrero!C17+'Marzo '!C17+'Abril '!C17+'Mayo '!C17+Junio!C17+Julio!C17+Agosto!C17+Septiembre!C17+'Octubre '!C17+Noviembre!C17+'Diciembre '!C17</f>
        <v>7514</v>
      </c>
      <c r="D17" s="96">
        <f>+Enero!D17+Febrero!D17+'Marzo '!D17+'Abril '!D17+'Mayo '!D17+Junio!D17+Julio!D17+Agosto!D17+Septiembre!D17+'Octubre '!D17+Noviembre!D17+'Diciembre '!D17</f>
        <v>2345</v>
      </c>
      <c r="E17" s="96">
        <f>+Enero!E17+Febrero!E17+'Marzo '!E17+'Abril '!E17+'Mayo '!E17+Junio!E17+Julio!E17+Agosto!E17+Septiembre!E17+'Octubre '!E17+Noviembre!E17+'Diciembre '!E17</f>
        <v>1739</v>
      </c>
      <c r="F17" s="96">
        <f>+Enero!F17+Febrero!F17+'Marzo '!F17+'Abril '!F17+'Mayo '!F17+Junio!F17+Julio!F17+Agosto!F17+Septiembre!F17+'Octubre '!F17+Noviembre!F17+'Diciembre '!F17</f>
        <v>2115</v>
      </c>
      <c r="G17" s="96">
        <f>+Enero!G17+Febrero!G17+'Marzo '!G17+'Abril '!G17+'Mayo '!G17+Junio!G17+Julio!G17+Agosto!G17+Septiembre!G17+'Octubre '!G17+Noviembre!G17+'Diciembre '!G17</f>
        <v>2018</v>
      </c>
      <c r="H17" s="96">
        <f>+Enero!H17+Febrero!H17+'Marzo '!H17+'Abril '!H17+'Mayo '!H17+Junio!H17+Julio!H17+Agosto!H17+Septiembre!H17+'Octubre '!H17+Noviembre!H17+'Diciembre '!H17</f>
        <v>1953</v>
      </c>
      <c r="I17" s="96">
        <f>+Enero!I17+Febrero!I17+'Marzo '!I17+'Abril '!I17+'Mayo '!I17+Junio!I17+Julio!I17+Agosto!I17+Septiembre!I17+'Octubre '!I17+Noviembre!I17+'Diciembre '!I17</f>
        <v>1847</v>
      </c>
      <c r="J17" s="96">
        <f>+Enero!J17+Febrero!J17+'Marzo '!J17+'Abril '!J17+'Mayo '!J17+Junio!J17+Julio!J17+Agosto!J17+Septiembre!J17+'Octubre '!J17+Noviembre!J17+'Diciembre '!J17</f>
        <v>1698</v>
      </c>
      <c r="K17" s="96">
        <f>+Enero!K17+Febrero!K17+'Marzo '!K17+'Abril '!K17+'Mayo '!K17+Junio!K17+Julio!K17+Agosto!K17+Septiembre!K17+'Octubre '!K17+Noviembre!K17+'Diciembre '!K17</f>
        <v>1889</v>
      </c>
      <c r="L17" s="96">
        <f>+Enero!L17+Febrero!L17+'Marzo '!L17+'Abril '!L17+'Mayo '!L17+Junio!L17+Julio!L17+Agosto!L17+Septiembre!L17+'Octubre '!L17+Noviembre!L17+'Diciembre '!L17</f>
        <v>1991</v>
      </c>
      <c r="M17" s="96">
        <f>+Enero!M17+Febrero!M17+'Marzo '!M17+'Abril '!M17+'Mayo '!M17+Junio!M17+Julio!M17+Agosto!M17+Septiembre!M17+'Octubre '!M17+Noviembre!M17+'Diciembre '!M17</f>
        <v>2141</v>
      </c>
      <c r="N17" s="96">
        <f>+Enero!N17+Febrero!N17+'Marzo '!N17+'Abril '!N17+'Mayo '!N17+Junio!N17+Julio!N17+Agosto!N17+Septiembre!N17+'Octubre '!N17+Noviembre!N17+'Diciembre '!N17</f>
        <v>1989</v>
      </c>
      <c r="O17" s="96">
        <f>+Enero!O17+Febrero!O17+'Marzo '!O17+'Abril '!O17+'Mayo '!O17+Junio!O17+Julio!O17+Agosto!O17+Septiembre!O17+'Octubre '!O17+Noviembre!O17+'Diciembre '!O17</f>
        <v>1907</v>
      </c>
      <c r="P17" s="96">
        <f>+Enero!P17+Febrero!P17+'Marzo '!P17+'Abril '!P17+'Mayo '!P17+Junio!P17+Julio!P17+Agosto!P17+Septiembre!P17+'Octubre '!P17+Noviembre!P17+'Diciembre '!P17</f>
        <v>2109</v>
      </c>
      <c r="Q17" s="96">
        <f>+Enero!Q17+Febrero!Q17+'Marzo '!Q17+'Abril '!Q17+'Mayo '!Q17+Junio!Q17+Julio!Q17+Agosto!Q17+Septiembre!Q17+'Octubre '!Q17+Noviembre!Q17+'Diciembre '!Q17</f>
        <v>1926</v>
      </c>
      <c r="R17" s="96">
        <f>+Enero!R17+Febrero!R17+'Marzo '!R17+'Abril '!R17+'Mayo '!R17+Junio!R17+Julio!R17+Agosto!R17+Septiembre!R17+'Octubre '!R17+Noviembre!R17+'Diciembre '!R17</f>
        <v>1785</v>
      </c>
      <c r="S17" s="91">
        <f>+Enero!S17+Febrero!S17+'Marzo '!S17+'Abril '!S17+'Mayo '!S17+Junio!S17+Julio!S17+Agosto!S17+Septiembre!S17+'Octubre '!S17+Noviembre!S17+'Diciembre '!S17</f>
        <v>3115</v>
      </c>
      <c r="T17" s="174" t="str">
        <f>+BQ17</f>
        <v xml:space="preserve"> </v>
      </c>
      <c r="U17" s="2"/>
      <c r="V17" s="2"/>
      <c r="W17" s="2"/>
      <c r="X17" s="2"/>
      <c r="Y17" s="2"/>
      <c r="Z17" s="1"/>
      <c r="AA17" s="1"/>
      <c r="AB17" s="1"/>
      <c r="AC17" s="1"/>
      <c r="AD17" s="1"/>
      <c r="AE17" s="1"/>
      <c r="AL17" s="1"/>
      <c r="BL17" s="213"/>
      <c r="BP17" s="1"/>
      <c r="BQ17" s="74" t="str">
        <f>IF($B$25=0," ",(IF(AND((($B$25+$B$26)=$B$21))," ","El nº de atenciones Sección B debe ser igual al nº de categorizaciones ")))</f>
        <v xml:space="preserve"> </v>
      </c>
      <c r="BR17" s="1"/>
      <c r="BS17" s="1"/>
      <c r="BT17" s="156"/>
      <c r="BU17" s="1"/>
      <c r="CA17" s="213"/>
    </row>
    <row r="18" spans="1:79" s="3" customFormat="1" ht="15.75" customHeight="1" x14ac:dyDescent="0.15">
      <c r="A18" s="76" t="s">
        <v>42</v>
      </c>
      <c r="B18" s="103">
        <f t="shared" si="0"/>
        <v>18164</v>
      </c>
      <c r="C18" s="95">
        <f>+Enero!C18+Febrero!C18+'Marzo '!C18+'Abril '!C18+'Mayo '!C18+Junio!C18+Julio!C18+Agosto!C18+Septiembre!C18+'Octubre '!C18+Noviembre!C18+'Diciembre '!C18</f>
        <v>5279</v>
      </c>
      <c r="D18" s="96">
        <f>+Enero!D18+Febrero!D18+'Marzo '!D18+'Abril '!D18+'Mayo '!D18+Junio!D18+Julio!D18+Agosto!D18+Septiembre!D18+'Octubre '!D18+Noviembre!D18+'Diciembre '!D18</f>
        <v>3159</v>
      </c>
      <c r="E18" s="96">
        <f>+Enero!E18+Febrero!E18+'Marzo '!E18+'Abril '!E18+'Mayo '!E18+Junio!E18+Julio!E18+Agosto!E18+Septiembre!E18+'Octubre '!E18+Noviembre!E18+'Diciembre '!E18</f>
        <v>2548</v>
      </c>
      <c r="F18" s="96">
        <f>+Enero!F18+Febrero!F18+'Marzo '!F18+'Abril '!F18+'Mayo '!F18+Junio!F18+Julio!F18+Agosto!F18+Septiembre!F18+'Octubre '!F18+Noviembre!F18+'Diciembre '!F18</f>
        <v>1123</v>
      </c>
      <c r="G18" s="96">
        <f>+Enero!G18+Febrero!G18+'Marzo '!G18+'Abril '!G18+'Mayo '!G18+Junio!G18+Julio!G18+Agosto!G18+Septiembre!G18+'Octubre '!G18+Noviembre!G18+'Diciembre '!G18</f>
        <v>720</v>
      </c>
      <c r="H18" s="96">
        <f>+Enero!H18+Febrero!H18+'Marzo '!H18+'Abril '!H18+'Mayo '!H18+Junio!H18+Julio!H18+Agosto!H18+Septiembre!H18+'Octubre '!H18+Noviembre!H18+'Diciembre '!H18</f>
        <v>683</v>
      </c>
      <c r="I18" s="96">
        <f>+Enero!I18+Febrero!I18+'Marzo '!I18+'Abril '!I18+'Mayo '!I18+Junio!I18+Julio!I18+Agosto!I18+Septiembre!I18+'Octubre '!I18+Noviembre!I18+'Diciembre '!I18</f>
        <v>617</v>
      </c>
      <c r="J18" s="96">
        <f>+Enero!J18+Febrero!J18+'Marzo '!J18+'Abril '!J18+'Mayo '!J18+Junio!J18+Julio!J18+Agosto!J18+Septiembre!J18+'Octubre '!J18+Noviembre!J18+'Diciembre '!J18</f>
        <v>541</v>
      </c>
      <c r="K18" s="96">
        <f>+Enero!K18+Febrero!K18+'Marzo '!K18+'Abril '!K18+'Mayo '!K18+Junio!K18+Julio!K18+Agosto!K18+Septiembre!K18+'Octubre '!K18+Noviembre!K18+'Diciembre '!K18</f>
        <v>553</v>
      </c>
      <c r="L18" s="96">
        <f>+Enero!L18+Febrero!L18+'Marzo '!L18+'Abril '!L18+'Mayo '!L18+Junio!L18+Julio!L18+Agosto!L18+Septiembre!L18+'Octubre '!L18+Noviembre!L18+'Diciembre '!L18</f>
        <v>582</v>
      </c>
      <c r="M18" s="96">
        <f>+Enero!M18+Febrero!M18+'Marzo '!M18+'Abril '!M18+'Mayo '!M18+Junio!M18+Julio!M18+Agosto!M18+Septiembre!M18+'Octubre '!M18+Noviembre!M18+'Diciembre '!M18</f>
        <v>599</v>
      </c>
      <c r="N18" s="96">
        <f>+Enero!N18+Febrero!N18+'Marzo '!N18+'Abril '!N18+'Mayo '!N18+Junio!N18+Julio!N18+Agosto!N18+Septiembre!N18+'Octubre '!N18+Noviembre!N18+'Diciembre '!N18</f>
        <v>453</v>
      </c>
      <c r="O18" s="96">
        <f>+Enero!O18+Febrero!O18+'Marzo '!O18+'Abril '!O18+'Mayo '!O18+Junio!O18+Julio!O18+Agosto!O18+Septiembre!O18+'Octubre '!O18+Noviembre!O18+'Diciembre '!O18</f>
        <v>364</v>
      </c>
      <c r="P18" s="96">
        <f>+Enero!P18+Febrero!P18+'Marzo '!P18+'Abril '!P18+'Mayo '!P18+Junio!P18+Julio!P18+Agosto!P18+Septiembre!P18+'Octubre '!P18+Noviembre!P18+'Diciembre '!P18</f>
        <v>314</v>
      </c>
      <c r="Q18" s="96">
        <f>+Enero!Q18+Febrero!Q18+'Marzo '!Q18+'Abril '!Q18+'Mayo '!Q18+Junio!Q18+Julio!Q18+Agosto!Q18+Septiembre!Q18+'Octubre '!Q18+Noviembre!Q18+'Diciembre '!Q18</f>
        <v>258</v>
      </c>
      <c r="R18" s="96">
        <f>+Enero!R18+Febrero!R18+'Marzo '!R18+'Abril '!R18+'Mayo '!R18+Junio!R18+Julio!R18+Agosto!R18+Septiembre!R18+'Octubre '!R18+Noviembre!R18+'Diciembre '!R18</f>
        <v>196</v>
      </c>
      <c r="S18" s="91">
        <f>+Enero!S18+Febrero!S18+'Marzo '!S18+'Abril '!S18+'Mayo '!S18+Junio!S18+Julio!S18+Agosto!S18+Septiembre!S18+'Octubre '!S18+Noviembre!S18+'Diciembre '!S18</f>
        <v>175</v>
      </c>
      <c r="T18" s="174"/>
      <c r="U18" s="2"/>
      <c r="V18" s="2"/>
      <c r="W18" s="2"/>
      <c r="X18" s="2"/>
      <c r="Y18" s="2"/>
      <c r="Z18" s="1"/>
      <c r="AA18" s="1"/>
      <c r="AB18" s="1"/>
      <c r="AC18" s="1"/>
      <c r="AD18" s="1"/>
      <c r="AE18" s="1"/>
      <c r="AL18" s="1"/>
      <c r="BL18" s="213"/>
      <c r="BP18" s="1"/>
      <c r="BQ18" s="74"/>
      <c r="BR18" s="1"/>
      <c r="BS18" s="1"/>
      <c r="BT18" s="156"/>
      <c r="BU18" s="1"/>
      <c r="CA18" s="213"/>
    </row>
    <row r="19" spans="1:79" s="3" customFormat="1" ht="15.75" customHeight="1" x14ac:dyDescent="0.15">
      <c r="A19" s="77" t="s">
        <v>43</v>
      </c>
      <c r="B19" s="111">
        <f t="shared" si="0"/>
        <v>1160</v>
      </c>
      <c r="C19" s="112">
        <f>+Enero!C19+Febrero!C19+'Marzo '!C19+'Abril '!C19+'Mayo '!C19+Junio!C19+Julio!C19+Agosto!C19+Septiembre!C19+'Octubre '!C19+Noviembre!C19+'Diciembre '!C19</f>
        <v>280</v>
      </c>
      <c r="D19" s="113">
        <f>+Enero!D19+Febrero!D19+'Marzo '!D19+'Abril '!D19+'Mayo '!D19+Junio!D19+Julio!D19+Agosto!D19+Septiembre!D19+'Octubre '!D19+Noviembre!D19+'Diciembre '!D19</f>
        <v>156</v>
      </c>
      <c r="E19" s="113">
        <f>+Enero!E19+Febrero!E19+'Marzo '!E19+'Abril '!E19+'Mayo '!E19+Junio!E19+Julio!E19+Agosto!E19+Septiembre!E19+'Octubre '!E19+Noviembre!E19+'Diciembre '!E19</f>
        <v>144</v>
      </c>
      <c r="F19" s="113">
        <f>+Enero!F19+Febrero!F19+'Marzo '!F19+'Abril '!F19+'Mayo '!F19+Junio!F19+Julio!F19+Agosto!F19+Septiembre!F19+'Octubre '!F19+Noviembre!F19+'Diciembre '!F19</f>
        <v>76</v>
      </c>
      <c r="G19" s="113">
        <f>+Enero!G19+Febrero!G19+'Marzo '!G19+'Abril '!G19+'Mayo '!G19+Junio!G19+Julio!G19+Agosto!G19+Septiembre!G19+'Octubre '!G19+Noviembre!G19+'Diciembre '!G19</f>
        <v>76</v>
      </c>
      <c r="H19" s="113">
        <f>+Enero!H19+Febrero!H19+'Marzo '!H19+'Abril '!H19+'Mayo '!H19+Junio!H19+Julio!H19+Agosto!H19+Septiembre!H19+'Octubre '!H19+Noviembre!H19+'Diciembre '!H19</f>
        <v>56</v>
      </c>
      <c r="I19" s="113">
        <f>+Enero!I19+Febrero!I19+'Marzo '!I19+'Abril '!I19+'Mayo '!I19+Junio!I19+Julio!I19+Agosto!I19+Septiembre!I19+'Octubre '!I19+Noviembre!I19+'Diciembre '!I19</f>
        <v>56</v>
      </c>
      <c r="J19" s="113">
        <f>+Enero!J19+Febrero!J19+'Marzo '!J19+'Abril '!J19+'Mayo '!J19+Junio!J19+Julio!J19+Agosto!J19+Septiembre!J19+'Octubre '!J19+Noviembre!J19+'Diciembre '!J19</f>
        <v>42</v>
      </c>
      <c r="K19" s="113">
        <f>+Enero!K19+Febrero!K19+'Marzo '!K19+'Abril '!K19+'Mayo '!K19+Junio!K19+Julio!K19+Agosto!K19+Septiembre!K19+'Octubre '!K19+Noviembre!K19+'Diciembre '!K19</f>
        <v>48</v>
      </c>
      <c r="L19" s="113">
        <f>+Enero!L19+Febrero!L19+'Marzo '!L19+'Abril '!L19+'Mayo '!L19+Junio!L19+Julio!L19+Agosto!L19+Septiembre!L19+'Octubre '!L19+Noviembre!L19+'Diciembre '!L19</f>
        <v>64</v>
      </c>
      <c r="M19" s="113">
        <f>+Enero!M19+Febrero!M19+'Marzo '!M19+'Abril '!M19+'Mayo '!M19+Junio!M19+Julio!M19+Agosto!M19+Septiembre!M19+'Octubre '!M19+Noviembre!M19+'Diciembre '!M19</f>
        <v>48</v>
      </c>
      <c r="N19" s="113">
        <f>+Enero!N19+Febrero!N19+'Marzo '!N19+'Abril '!N19+'Mayo '!N19+Junio!N19+Julio!N19+Agosto!N19+Septiembre!N19+'Octubre '!N19+Noviembre!N19+'Diciembre '!N19</f>
        <v>36</v>
      </c>
      <c r="O19" s="113">
        <f>+Enero!O19+Febrero!O19+'Marzo '!O19+'Abril '!O19+'Mayo '!O19+Junio!O19+Julio!O19+Agosto!O19+Septiembre!O19+'Octubre '!O19+Noviembre!O19+'Diciembre '!O19</f>
        <v>31</v>
      </c>
      <c r="P19" s="113">
        <f>+Enero!P19+Febrero!P19+'Marzo '!P19+'Abril '!P19+'Mayo '!P19+Junio!P19+Julio!P19+Agosto!P19+Septiembre!P19+'Octubre '!P19+Noviembre!P19+'Diciembre '!P19</f>
        <v>19</v>
      </c>
      <c r="Q19" s="113">
        <f>+Enero!Q19+Febrero!Q19+'Marzo '!Q19+'Abril '!Q19+'Mayo '!Q19+Junio!Q19+Julio!Q19+Agosto!Q19+Septiembre!Q19+'Octubre '!Q19+Noviembre!Q19+'Diciembre '!Q19</f>
        <v>12</v>
      </c>
      <c r="R19" s="113">
        <f>+Enero!R19+Febrero!R19+'Marzo '!R19+'Abril '!R19+'Mayo '!R19+Junio!R19+Julio!R19+Agosto!R19+Septiembre!R19+'Octubre '!R19+Noviembre!R19+'Diciembre '!R19</f>
        <v>10</v>
      </c>
      <c r="S19" s="92">
        <f>+Enero!S19+Febrero!S19+'Marzo '!S19+'Abril '!S19+'Mayo '!S19+Junio!S19+Julio!S19+Agosto!S19+Septiembre!S19+'Octubre '!S19+Noviembre!S19+'Diciembre '!S19</f>
        <v>6</v>
      </c>
      <c r="T19" s="2"/>
      <c r="U19" s="2"/>
      <c r="V19" s="2"/>
      <c r="W19" s="2"/>
      <c r="X19" s="2"/>
      <c r="Y19" s="2"/>
      <c r="Z19" s="1"/>
      <c r="AA19" s="1"/>
      <c r="AB19" s="1"/>
      <c r="AC19" s="1"/>
      <c r="AD19" s="1"/>
      <c r="AE19" s="1"/>
      <c r="AL19" s="1"/>
      <c r="BL19" s="213"/>
      <c r="BP19" s="1"/>
      <c r="BQ19" s="74" t="str">
        <f>IF(AND([1]NOMBRE!$B$4="Establecimiento de Menor Complejidad (EMENC)",(SUM($C$53:$C$57)&lt;&gt;0),($B$21&lt;&gt;SUM($C$53:$C$57))),"No olvide registrar el nº de categorizaciones en la seccion A.2","")</f>
        <v/>
      </c>
      <c r="BR19" s="1"/>
      <c r="BS19" s="1"/>
      <c r="BT19" s="156"/>
      <c r="BU19" s="1"/>
      <c r="CA19" s="213"/>
    </row>
    <row r="20" spans="1:79" s="3" customFormat="1" ht="15.75" customHeight="1" x14ac:dyDescent="0.15">
      <c r="A20" s="78" t="s">
        <v>44</v>
      </c>
      <c r="B20" s="104">
        <f t="shared" si="0"/>
        <v>20</v>
      </c>
      <c r="C20" s="98">
        <f>+Enero!C20+Febrero!C20+'Marzo '!C20+'Abril '!C20+'Mayo '!C20+Junio!C20+Julio!C20+Agosto!C20+Septiembre!C20+'Octubre '!C20+Noviembre!C20+'Diciembre '!C20</f>
        <v>7</v>
      </c>
      <c r="D20" s="99">
        <f>+Enero!D20+Febrero!D20+'Marzo '!D20+'Abril '!D20+'Mayo '!D20+Junio!D20+Julio!D20+Agosto!D20+Septiembre!D20+'Octubre '!D20+Noviembre!D20+'Diciembre '!D20</f>
        <v>2</v>
      </c>
      <c r="E20" s="99">
        <f>+Enero!E20+Febrero!E20+'Marzo '!E20+'Abril '!E20+'Mayo '!E20+Junio!E20+Julio!E20+Agosto!E20+Septiembre!E20+'Octubre '!E20+Noviembre!E20+'Diciembre '!E20</f>
        <v>0</v>
      </c>
      <c r="F20" s="99">
        <f>+Enero!F20+Febrero!F20+'Marzo '!F20+'Abril '!F20+'Mayo '!F20+Junio!F20+Julio!F20+Agosto!F20+Septiembre!F20+'Octubre '!F20+Noviembre!F20+'Diciembre '!F20</f>
        <v>1</v>
      </c>
      <c r="G20" s="99">
        <f>+Enero!G20+Febrero!G20+'Marzo '!G20+'Abril '!G20+'Mayo '!G20+Junio!G20+Julio!G20+Agosto!G20+Septiembre!G20+'Octubre '!G20+Noviembre!G20+'Diciembre '!G20</f>
        <v>2</v>
      </c>
      <c r="H20" s="99">
        <f>+Enero!H20+Febrero!H20+'Marzo '!H20+'Abril '!H20+'Mayo '!H20+Junio!H20+Julio!H20+Agosto!H20+Septiembre!H20+'Octubre '!H20+Noviembre!H20+'Diciembre '!H20</f>
        <v>0</v>
      </c>
      <c r="I20" s="99">
        <f>+Enero!I20+Febrero!I20+'Marzo '!I20+'Abril '!I20+'Mayo '!I20+Junio!I20+Julio!I20+Agosto!I20+Septiembre!I20+'Octubre '!I20+Noviembre!I20+'Diciembre '!I20</f>
        <v>1</v>
      </c>
      <c r="J20" s="99">
        <f>+Enero!J20+Febrero!J20+'Marzo '!J20+'Abril '!J20+'Mayo '!J20+Junio!J20+Julio!J20+Agosto!J20+Septiembre!J20+'Octubre '!J20+Noviembre!J20+'Diciembre '!J20</f>
        <v>1</v>
      </c>
      <c r="K20" s="99">
        <f>+Enero!K20+Febrero!K20+'Marzo '!K20+'Abril '!K20+'Mayo '!K20+Junio!K20+Julio!K20+Agosto!K20+Septiembre!K20+'Octubre '!K20+Noviembre!K20+'Diciembre '!K20</f>
        <v>0</v>
      </c>
      <c r="L20" s="99">
        <f>+Enero!L20+Febrero!L20+'Marzo '!L20+'Abril '!L20+'Mayo '!L20+Junio!L20+Julio!L20+Agosto!L20+Septiembre!L20+'Octubre '!L20+Noviembre!L20+'Diciembre '!L20</f>
        <v>0</v>
      </c>
      <c r="M20" s="99">
        <f>+Enero!M20+Febrero!M20+'Marzo '!M20+'Abril '!M20+'Mayo '!M20+Junio!M20+Julio!M20+Agosto!M20+Septiembre!M20+'Octubre '!M20+Noviembre!M20+'Diciembre '!M20</f>
        <v>1</v>
      </c>
      <c r="N20" s="99">
        <f>+Enero!N20+Febrero!N20+'Marzo '!N20+'Abril '!N20+'Mayo '!N20+Junio!N20+Julio!N20+Agosto!N20+Septiembre!N20+'Octubre '!N20+Noviembre!N20+'Diciembre '!N20</f>
        <v>1</v>
      </c>
      <c r="O20" s="99">
        <f>+Enero!O20+Febrero!O20+'Marzo '!O20+'Abril '!O20+'Mayo '!O20+Junio!O20+Julio!O20+Agosto!O20+Septiembre!O20+'Octubre '!O20+Noviembre!O20+'Diciembre '!O20</f>
        <v>0</v>
      </c>
      <c r="P20" s="99">
        <f>+Enero!P20+Febrero!P20+'Marzo '!P20+'Abril '!P20+'Mayo '!P20+Junio!P20+Julio!P20+Agosto!P20+Septiembre!P20+'Octubre '!P20+Noviembre!P20+'Diciembre '!P20</f>
        <v>1</v>
      </c>
      <c r="Q20" s="99">
        <f>+Enero!Q20+Febrero!Q20+'Marzo '!Q20+'Abril '!Q20+'Mayo '!Q20+Junio!Q20+Julio!Q20+Agosto!Q20+Septiembre!Q20+'Octubre '!Q20+Noviembre!Q20+'Diciembre '!Q20</f>
        <v>2</v>
      </c>
      <c r="R20" s="99">
        <f>+Enero!R20+Febrero!R20+'Marzo '!R20+'Abril '!R20+'Mayo '!R20+Junio!R20+Julio!R20+Agosto!R20+Septiembre!R20+'Octubre '!R20+Noviembre!R20+'Diciembre '!R20</f>
        <v>0</v>
      </c>
      <c r="S20" s="101">
        <f>+Enero!S20+Febrero!S20+'Marzo '!S20+'Abril '!S20+'Mayo '!S20+Junio!S20+Julio!S20+Agosto!S20+Septiembre!S20+'Octubre '!S20+Noviembre!S20+'Diciembre '!S20</f>
        <v>1</v>
      </c>
      <c r="T20" s="2"/>
      <c r="U20" s="2"/>
      <c r="V20" s="2"/>
      <c r="W20" s="2"/>
      <c r="X20" s="2"/>
      <c r="Y20" s="2"/>
      <c r="Z20" s="1"/>
      <c r="AA20" s="1"/>
      <c r="AB20" s="1"/>
      <c r="AC20" s="1"/>
      <c r="AD20" s="1"/>
      <c r="AE20" s="1"/>
      <c r="AL20" s="1"/>
      <c r="BL20" s="213"/>
      <c r="BP20" s="1"/>
      <c r="BQ20" s="74"/>
      <c r="BR20" s="1"/>
      <c r="BS20" s="1"/>
      <c r="BT20" s="156"/>
      <c r="BU20" s="1"/>
      <c r="CA20" s="213"/>
    </row>
    <row r="21" spans="1:79" s="3" customFormat="1" ht="15.75" customHeight="1" x14ac:dyDescent="0.15">
      <c r="A21" s="22" t="s">
        <v>45</v>
      </c>
      <c r="B21" s="120">
        <f t="shared" si="0"/>
        <v>60769</v>
      </c>
      <c r="C21" s="121">
        <f>SUM(C15:C20)</f>
        <v>13186</v>
      </c>
      <c r="D21" s="122">
        <f>SUM(D15:D20)</f>
        <v>5676</v>
      </c>
      <c r="E21" s="122">
        <f>SUM(E15:E20)</f>
        <v>4449</v>
      </c>
      <c r="F21" s="122">
        <f t="shared" ref="F21:S21" si="1">SUM(F15:F20)</f>
        <v>3340</v>
      </c>
      <c r="G21" s="122">
        <f t="shared" si="1"/>
        <v>2848</v>
      </c>
      <c r="H21" s="122">
        <f t="shared" si="1"/>
        <v>2729</v>
      </c>
      <c r="I21" s="122">
        <f t="shared" si="1"/>
        <v>2553</v>
      </c>
      <c r="J21" s="122">
        <f t="shared" si="1"/>
        <v>2317</v>
      </c>
      <c r="K21" s="122">
        <f t="shared" si="1"/>
        <v>2532</v>
      </c>
      <c r="L21" s="122">
        <f t="shared" si="1"/>
        <v>2695</v>
      </c>
      <c r="M21" s="122">
        <f t="shared" si="1"/>
        <v>2870</v>
      </c>
      <c r="N21" s="122">
        <f t="shared" si="1"/>
        <v>2563</v>
      </c>
      <c r="O21" s="122">
        <f t="shared" si="1"/>
        <v>2414</v>
      </c>
      <c r="P21" s="122">
        <f t="shared" si="1"/>
        <v>2543</v>
      </c>
      <c r="Q21" s="122">
        <f t="shared" si="1"/>
        <v>2351</v>
      </c>
      <c r="R21" s="122">
        <f t="shared" si="1"/>
        <v>2131</v>
      </c>
      <c r="S21" s="123">
        <f t="shared" si="1"/>
        <v>3572</v>
      </c>
      <c r="T21" s="174" t="str">
        <f>+BQ21&amp;BP21</f>
        <v/>
      </c>
      <c r="U21" s="2"/>
      <c r="V21" s="2"/>
      <c r="W21" s="2"/>
      <c r="Y21" s="2"/>
      <c r="Z21" s="1"/>
      <c r="AA21" s="1"/>
      <c r="AB21" s="6"/>
      <c r="AC21" s="1"/>
      <c r="AD21" s="1"/>
      <c r="AE21" s="1"/>
      <c r="AL21" s="1"/>
      <c r="BL21" s="213"/>
      <c r="BP21" s="74"/>
      <c r="BQ21" s="74" t="str">
        <f>IF($B21&lt;&gt;SUM($C21:$S21),"NO ALTERE LAS FÓRMULAS, la suma de las edades NO es igual al Total. ","")</f>
        <v/>
      </c>
      <c r="BR21" s="19"/>
      <c r="BS21" s="19"/>
      <c r="BT21" s="156"/>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56"/>
      <c r="J27" s="56"/>
      <c r="K27" s="56"/>
      <c r="L27" s="56"/>
      <c r="M27" s="56"/>
      <c r="N27" s="56"/>
      <c r="O27" s="56"/>
      <c r="P27" s="42"/>
      <c r="Q27" s="42"/>
      <c r="R27" s="42"/>
      <c r="S27" s="42"/>
      <c r="T27" s="2"/>
      <c r="U27" s="2"/>
      <c r="V27" s="2"/>
      <c r="W27" s="2"/>
      <c r="X27" s="2"/>
      <c r="Y27" s="2"/>
      <c r="BL27" s="213"/>
      <c r="CA27" s="213"/>
    </row>
    <row r="28" spans="1:79" s="3" customFormat="1" ht="33" customHeight="1" x14ac:dyDescent="0.15">
      <c r="A28" s="44" t="s">
        <v>55</v>
      </c>
      <c r="B28" s="203" t="s">
        <v>4</v>
      </c>
      <c r="C28" s="203" t="s">
        <v>56</v>
      </c>
      <c r="D28" s="203" t="s">
        <v>57</v>
      </c>
      <c r="E28" s="203"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6282</v>
      </c>
      <c r="C29" s="87">
        <f>+Enero!C29+Febrero!C29+'Marzo '!C29+'Abril '!C29+'Mayo '!C29+Junio!C29+Julio!C29+Agosto!C29+Septiembre!C29+'Octubre '!C29+Noviembre!C29+'Diciembre '!C29</f>
        <v>5802</v>
      </c>
      <c r="D29" s="87">
        <f>+Enero!D29+Febrero!D29+'Marzo '!D29+'Abril '!D29+'Mayo '!D29+Junio!D29+Julio!D29+Agosto!D29+Septiembre!D29+'Octubre '!D29+Noviembre!D29+'Diciembre '!D29</f>
        <v>480</v>
      </c>
      <c r="E29" s="87">
        <f>+Enero!E29+Febrero!E29+'Marzo '!E29+'Abril '!E29+'Mayo '!E29+Junio!E29+Julio!E29+Agosto!E29+Septiembre!E29+'Octubre '!E29+Noviembre!E29+'Diciembre '!E29</f>
        <v>0</v>
      </c>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74"/>
      <c r="BQ29" s="1"/>
      <c r="BR29" s="1"/>
      <c r="BS29" s="1"/>
      <c r="BT29" s="156"/>
      <c r="BU29" s="1"/>
      <c r="CA29" s="213"/>
    </row>
    <row r="30" spans="1:79" s="3" customFormat="1" ht="15.75" customHeight="1" x14ac:dyDescent="0.15">
      <c r="A30" s="61" t="s">
        <v>61</v>
      </c>
      <c r="B30" s="94">
        <f t="shared" ref="B30:B41" si="2">SUM(C30:E30)</f>
        <v>0</v>
      </c>
      <c r="C30" s="88">
        <f>+Enero!C30+Febrero!C30+'Marzo '!C30+'Abril '!C30+'Mayo '!C30+Junio!C30+Julio!C30+Agosto!C30+Septiembre!C30+'Octubre '!C30+Noviembre!C30+'Diciembre '!C30</f>
        <v>0</v>
      </c>
      <c r="D30" s="88">
        <f>+Enero!D30+Febrero!D30+'Marzo '!D30+'Abril '!D30+'Mayo '!D30+Junio!D30+Julio!D30+Agosto!D30+Septiembre!D30+'Octubre '!D30+Noviembre!D30+'Diciembre '!D30</f>
        <v>0</v>
      </c>
      <c r="E30" s="88">
        <f>+Enero!E30+Febrero!E30+'Marzo '!E30+'Abril '!E30+'Mayo '!E30+Junio!E30+Julio!E30+Agosto!E30+Septiembre!E30+'Octubre '!E30+Noviembre!E30+'Diciembre '!E30</f>
        <v>0</v>
      </c>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74"/>
      <c r="BQ30" s="1"/>
      <c r="BR30" s="1"/>
      <c r="BS30" s="1"/>
      <c r="BT30" s="156"/>
      <c r="BU30" s="1"/>
      <c r="CA30" s="213"/>
    </row>
    <row r="31" spans="1:79" s="3" customFormat="1" ht="15.75" customHeight="1" x14ac:dyDescent="0.15">
      <c r="A31" s="61" t="s">
        <v>62</v>
      </c>
      <c r="B31" s="94">
        <f t="shared" si="2"/>
        <v>0</v>
      </c>
      <c r="C31" s="88">
        <f>+Enero!C31+Febrero!C31+'Marzo '!C31+'Abril '!C31+'Mayo '!C31+Junio!C31+Julio!C31+Agosto!C31+Septiembre!C31+'Octubre '!C31+Noviembre!C31+'Diciembre '!C31</f>
        <v>0</v>
      </c>
      <c r="D31" s="88">
        <f>+Enero!D31+Febrero!D31+'Marzo '!D31+'Abril '!D31+'Mayo '!D31+Junio!D31+Julio!D31+Agosto!D31+Septiembre!D31+'Octubre '!D31+Noviembre!D31+'Diciembre '!D31</f>
        <v>0</v>
      </c>
      <c r="E31" s="88">
        <f>+Enero!E31+Febrero!E31+'Marzo '!E31+'Abril '!E31+'Mayo '!E31+Junio!E31+Julio!E31+Agosto!E31+Septiembre!E31+'Octubre '!E31+Noviembre!E31+'Diciembre '!E31</f>
        <v>0</v>
      </c>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74"/>
      <c r="BQ31" s="1"/>
      <c r="BR31" s="1"/>
      <c r="BS31" s="1"/>
      <c r="BT31" s="156"/>
      <c r="BU31" s="1"/>
      <c r="CA31" s="213"/>
    </row>
    <row r="32" spans="1:79" s="3" customFormat="1" ht="15.75" customHeight="1" x14ac:dyDescent="0.15">
      <c r="A32" s="61" t="s">
        <v>63</v>
      </c>
      <c r="B32" s="94">
        <f t="shared" si="2"/>
        <v>5102</v>
      </c>
      <c r="C32" s="88">
        <f>+Enero!C32+Febrero!C32+'Marzo '!C32+'Abril '!C32+'Mayo '!C32+Junio!C32+Julio!C32+Agosto!C32+Septiembre!C32+'Octubre '!C32+Noviembre!C32+'Diciembre '!C32</f>
        <v>5099</v>
      </c>
      <c r="D32" s="88">
        <f>+Enero!D32+Febrero!D32+'Marzo '!D32+'Abril '!D32+'Mayo '!D32+Junio!D32+Julio!D32+Agosto!D32+Septiembre!D32+'Octubre '!D32+Noviembre!D32+'Diciembre '!D32</f>
        <v>3</v>
      </c>
      <c r="E32" s="88">
        <f>+Enero!E32+Febrero!E32+'Marzo '!E32+'Abril '!E32+'Mayo '!E32+Junio!E32+Julio!E32+Agosto!E32+Septiembre!E32+'Octubre '!E32+Noviembre!E32+'Diciembre '!E32</f>
        <v>0</v>
      </c>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74"/>
      <c r="BQ32" s="1"/>
      <c r="BR32" s="1"/>
      <c r="BS32" s="1"/>
      <c r="BT32" s="156"/>
      <c r="BU32" s="1"/>
      <c r="CA32" s="213"/>
    </row>
    <row r="33" spans="1:79" s="3" customFormat="1" ht="15.75" customHeight="1" x14ac:dyDescent="0.15">
      <c r="A33" s="61" t="s">
        <v>64</v>
      </c>
      <c r="B33" s="94">
        <f t="shared" si="2"/>
        <v>0</v>
      </c>
      <c r="C33" s="88">
        <f>+Enero!C33+Febrero!C33+'Marzo '!C33+'Abril '!C33+'Mayo '!C33+Junio!C33+Julio!C33+Agosto!C33+Septiembre!C33+'Octubre '!C33+Noviembre!C33+'Diciembre '!C33</f>
        <v>0</v>
      </c>
      <c r="D33" s="88">
        <f>+Enero!D33+Febrero!D33+'Marzo '!D33+'Abril '!D33+'Mayo '!D33+Junio!D33+Julio!D33+Agosto!D33+Septiembre!D33+'Octubre '!D33+Noviembre!D33+'Diciembre '!D33</f>
        <v>0</v>
      </c>
      <c r="E33" s="88">
        <f>+Enero!E33+Febrero!E33+'Marzo '!E33+'Abril '!E33+'Mayo '!E33+Junio!E33+Julio!E33+Agosto!E33+Septiembre!E33+'Octubre '!E33+Noviembre!E33+'Diciembre '!E33</f>
        <v>0</v>
      </c>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74"/>
      <c r="BQ33" s="1"/>
      <c r="BR33" s="1"/>
      <c r="BS33" s="1"/>
      <c r="BT33" s="156"/>
      <c r="BU33" s="1"/>
      <c r="CA33" s="213"/>
    </row>
    <row r="34" spans="1:79" s="3" customFormat="1" ht="15.75" customHeight="1" x14ac:dyDescent="0.15">
      <c r="A34" s="61" t="s">
        <v>65</v>
      </c>
      <c r="B34" s="94">
        <f t="shared" si="2"/>
        <v>0</v>
      </c>
      <c r="C34" s="88">
        <f>+Enero!C34+Febrero!C34+'Marzo '!C34+'Abril '!C34+'Mayo '!C34+Junio!C34+Julio!C34+Agosto!C34+Septiembre!C34+'Octubre '!C34+Noviembre!C34+'Diciembre '!C34</f>
        <v>0</v>
      </c>
      <c r="D34" s="88">
        <f>+Enero!D34+Febrero!D34+'Marzo '!D34+'Abril '!D34+'Mayo '!D34+Junio!D34+Julio!D34+Agosto!D34+Septiembre!D34+'Octubre '!D34+Noviembre!D34+'Diciembre '!D34</f>
        <v>0</v>
      </c>
      <c r="E34" s="88">
        <f>+Enero!E34+Febrero!E34+'Marzo '!E34+'Abril '!E34+'Mayo '!E34+Junio!E34+Julio!E34+Agosto!E34+Septiembre!E34+'Octubre '!E34+Noviembre!E34+'Diciembre '!E34</f>
        <v>0</v>
      </c>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74"/>
      <c r="BQ34" s="1"/>
      <c r="BR34" s="1"/>
      <c r="BS34" s="1"/>
      <c r="BT34" s="156"/>
      <c r="BU34" s="1"/>
      <c r="CA34" s="213"/>
    </row>
    <row r="35" spans="1:79" s="3" customFormat="1" ht="15.75" customHeight="1" x14ac:dyDescent="0.15">
      <c r="A35" s="61" t="s">
        <v>66</v>
      </c>
      <c r="B35" s="94">
        <f t="shared" si="2"/>
        <v>3283</v>
      </c>
      <c r="C35" s="88">
        <f>+Enero!C35+Febrero!C35+'Marzo '!C35+'Abril '!C35+'Mayo '!C35+Junio!C35+Julio!C35+Agosto!C35+Septiembre!C35+'Octubre '!C35+Noviembre!C35+'Diciembre '!C35</f>
        <v>3277</v>
      </c>
      <c r="D35" s="88">
        <f>+Enero!D35+Febrero!D35+'Marzo '!D35+'Abril '!D35+'Mayo '!D35+Junio!D35+Julio!D35+Agosto!D35+Septiembre!D35+'Octubre '!D35+Noviembre!D35+'Diciembre '!D35</f>
        <v>6</v>
      </c>
      <c r="E35" s="88">
        <f>+Enero!E35+Febrero!E35+'Marzo '!E35+'Abril '!E35+'Mayo '!E35+Junio!E35+Julio!E35+Agosto!E35+Septiembre!E35+'Octubre '!E35+Noviembre!E35+'Diciembre '!E35</f>
        <v>0</v>
      </c>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74"/>
      <c r="BQ35" s="1"/>
      <c r="BR35" s="1"/>
      <c r="BS35" s="1"/>
      <c r="BT35" s="156"/>
      <c r="BU35" s="1"/>
      <c r="BV35" s="1"/>
      <c r="BW35" s="1"/>
      <c r="CA35" s="213"/>
    </row>
    <row r="36" spans="1:79" s="3" customFormat="1" ht="15.75" customHeight="1" x14ac:dyDescent="0.15">
      <c r="A36" s="61" t="s">
        <v>67</v>
      </c>
      <c r="B36" s="94">
        <f t="shared" si="2"/>
        <v>30</v>
      </c>
      <c r="C36" s="88">
        <f>+Enero!C36+Febrero!C36+'Marzo '!C36+'Abril '!C36+'Mayo '!C36+Junio!C36+Julio!C36+Agosto!C36+Septiembre!C36+'Octubre '!C36+Noviembre!C36+'Diciembre '!C36</f>
        <v>2</v>
      </c>
      <c r="D36" s="88">
        <f>+Enero!D36+Febrero!D36+'Marzo '!D36+'Abril '!D36+'Mayo '!D36+Junio!D36+Julio!D36+Agosto!D36+Septiembre!D36+'Octubre '!D36+Noviembre!D36+'Diciembre '!D36</f>
        <v>28</v>
      </c>
      <c r="E36" s="88">
        <f>+Enero!E36+Febrero!E36+'Marzo '!E36+'Abril '!E36+'Mayo '!E36+Junio!E36+Julio!E36+Agosto!E36+Septiembre!E36+'Octubre '!E36+Noviembre!E36+'Diciembre '!E36</f>
        <v>0</v>
      </c>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74"/>
      <c r="BQ36" s="1"/>
      <c r="BR36" s="1"/>
      <c r="BS36" s="1"/>
      <c r="BT36" s="156"/>
      <c r="BU36" s="1"/>
      <c r="CA36" s="213"/>
    </row>
    <row r="37" spans="1:79" s="3" customFormat="1" ht="15.75" customHeight="1" x14ac:dyDescent="0.15">
      <c r="A37" s="61" t="s">
        <v>68</v>
      </c>
      <c r="B37" s="94">
        <f t="shared" si="2"/>
        <v>0</v>
      </c>
      <c r="C37" s="88">
        <f>+Enero!C37+Febrero!C37+'Marzo '!C37+'Abril '!C37+'Mayo '!C37+Junio!C37+Julio!C37+Agosto!C37+Septiembre!C37+'Octubre '!C37+Noviembre!C37+'Diciembre '!C37</f>
        <v>0</v>
      </c>
      <c r="D37" s="88">
        <f>+Enero!D37+Febrero!D37+'Marzo '!D37+'Abril '!D37+'Mayo '!D37+Junio!D37+Julio!D37+Agosto!D37+Septiembre!D37+'Octubre '!D37+Noviembre!D37+'Diciembre '!D37</f>
        <v>0</v>
      </c>
      <c r="E37" s="88">
        <f>+Enero!E37+Febrero!E37+'Marzo '!E37+'Abril '!E37+'Mayo '!E37+Junio!E37+Julio!E37+Agosto!E37+Septiembre!E37+'Octubre '!E37+Noviembre!E37+'Diciembre '!E37</f>
        <v>0</v>
      </c>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74"/>
      <c r="BQ37" s="1"/>
      <c r="BR37" s="1"/>
      <c r="BS37" s="1"/>
      <c r="BT37" s="156"/>
      <c r="BU37" s="1"/>
      <c r="CA37" s="213"/>
    </row>
    <row r="38" spans="1:79" s="3" customFormat="1" ht="15.75" customHeight="1" x14ac:dyDescent="0.15">
      <c r="A38" s="61" t="s">
        <v>69</v>
      </c>
      <c r="B38" s="94">
        <f t="shared" si="2"/>
        <v>0</v>
      </c>
      <c r="C38" s="88">
        <f>+Enero!C38+Febrero!C38+'Marzo '!C38+'Abril '!C38+'Mayo '!C38+Junio!C38+Julio!C38+Agosto!C38+Septiembre!C38+'Octubre '!C38+Noviembre!C38+'Diciembre '!C38</f>
        <v>0</v>
      </c>
      <c r="D38" s="88">
        <f>+Enero!D38+Febrero!D38+'Marzo '!D38+'Abril '!D38+'Mayo '!D38+Junio!D38+Julio!D38+Agosto!D38+Septiembre!D38+'Octubre '!D38+Noviembre!D38+'Diciembre '!D38</f>
        <v>0</v>
      </c>
      <c r="E38" s="88">
        <f>+Enero!E38+Febrero!E38+'Marzo '!E38+'Abril '!E38+'Mayo '!E38+Junio!E38+Julio!E38+Agosto!E38+Septiembre!E38+'Octubre '!E38+Noviembre!E38+'Diciembre '!E38</f>
        <v>0</v>
      </c>
      <c r="F38" s="5"/>
      <c r="G38" s="55"/>
      <c r="H38" s="55"/>
      <c r="I38" s="6"/>
      <c r="J38" s="6"/>
      <c r="K38" s="6"/>
      <c r="L38" s="6"/>
      <c r="M38" s="6"/>
      <c r="N38" s="6"/>
      <c r="O38" s="6"/>
      <c r="P38" s="6"/>
      <c r="Q38" s="6"/>
      <c r="R38" s="2"/>
      <c r="S38" s="2"/>
      <c r="T38" s="2"/>
      <c r="U38" s="2"/>
      <c r="V38" s="2"/>
      <c r="W38" s="2"/>
      <c r="X38" s="1"/>
      <c r="Y38" s="1"/>
      <c r="Z38" s="1"/>
      <c r="AA38" s="1"/>
      <c r="AB38" s="1"/>
      <c r="AC38" s="1"/>
      <c r="AJ38" s="1"/>
      <c r="BL38" s="213"/>
      <c r="BP38" s="74"/>
      <c r="BT38" s="156"/>
      <c r="CA38" s="213"/>
    </row>
    <row r="39" spans="1:79" s="3" customFormat="1" ht="24" customHeight="1" x14ac:dyDescent="0.15">
      <c r="A39" s="61" t="s">
        <v>70</v>
      </c>
      <c r="B39" s="94">
        <f t="shared" si="2"/>
        <v>0</v>
      </c>
      <c r="C39" s="88">
        <f>+Enero!C39+Febrero!C39+'Marzo '!C39+'Abril '!C39+'Mayo '!C39+Junio!C39+Julio!C39+Agosto!C39+Septiembre!C39+'Octubre '!C39+Noviembre!C39+'Diciembre '!C39</f>
        <v>0</v>
      </c>
      <c r="D39" s="88">
        <f>+Enero!D39+Febrero!D39+'Marzo '!D39+'Abril '!D39+'Mayo '!D39+Junio!D39+Julio!D39+Agosto!D39+Septiembre!D39+'Octubre '!D39+Noviembre!D39+'Diciembre '!D39</f>
        <v>0</v>
      </c>
      <c r="E39" s="88">
        <f>+Enero!E39+Febrero!E39+'Marzo '!E39+'Abril '!E39+'Mayo '!E39+Junio!E39+Julio!E39+Agosto!E39+Septiembre!E39+'Octubre '!E39+Noviembre!E39+'Diciembre '!E39</f>
        <v>0</v>
      </c>
      <c r="F39" s="5"/>
      <c r="G39" s="55"/>
      <c r="H39" s="55"/>
      <c r="I39" s="6"/>
      <c r="J39" s="6"/>
      <c r="K39" s="6"/>
      <c r="L39" s="6"/>
      <c r="M39" s="6"/>
      <c r="N39" s="6"/>
      <c r="O39" s="6"/>
      <c r="P39" s="6"/>
      <c r="Q39" s="6"/>
      <c r="R39" s="2"/>
      <c r="S39" s="2"/>
      <c r="T39" s="2"/>
      <c r="U39" s="2"/>
      <c r="V39" s="2"/>
      <c r="W39" s="2"/>
      <c r="X39" s="1"/>
      <c r="Y39" s="1"/>
      <c r="Z39" s="1"/>
      <c r="AA39" s="1"/>
      <c r="AB39" s="1"/>
      <c r="AC39" s="1"/>
      <c r="AJ39" s="1"/>
      <c r="BL39" s="213"/>
      <c r="BP39" s="74"/>
      <c r="BT39" s="156"/>
      <c r="CA39" s="213"/>
    </row>
    <row r="40" spans="1:79" s="3" customFormat="1" ht="16.5" customHeight="1" x14ac:dyDescent="0.15">
      <c r="A40" s="168" t="s">
        <v>71</v>
      </c>
      <c r="B40" s="94">
        <f t="shared" si="2"/>
        <v>694</v>
      </c>
      <c r="C40" s="89">
        <f>+Enero!C40+Febrero!C40+'Marzo '!C40+'Abril '!C40+'Mayo '!C40+Junio!C40+Julio!C40+Agosto!C40+Septiembre!C40+'Octubre '!C40+Noviembre!C40+'Diciembre '!C40</f>
        <v>549</v>
      </c>
      <c r="D40" s="89">
        <f>+Enero!D40+Febrero!D40+'Marzo '!D40+'Abril '!D40+'Mayo '!D40+Junio!D40+Julio!D40+Agosto!D40+Septiembre!D40+'Octubre '!D40+Noviembre!D40+'Diciembre '!D40</f>
        <v>145</v>
      </c>
      <c r="E40" s="89">
        <f>+Enero!E40+Febrero!E40+'Marzo '!E40+'Abril '!E40+'Mayo '!E40+Junio!E40+Julio!E40+Agosto!E40+Septiembre!E40+'Octubre '!E40+Noviembre!E40+'Diciembre '!E40</f>
        <v>0</v>
      </c>
      <c r="F40" s="5"/>
      <c r="G40" s="55"/>
      <c r="H40" s="55"/>
      <c r="I40" s="6"/>
      <c r="J40" s="6"/>
      <c r="K40" s="6"/>
      <c r="L40" s="6"/>
      <c r="M40" s="6"/>
      <c r="N40" s="6"/>
      <c r="O40" s="6"/>
      <c r="P40" s="6"/>
      <c r="Q40" s="6"/>
      <c r="R40" s="2"/>
      <c r="S40" s="2"/>
      <c r="T40" s="2"/>
      <c r="U40" s="2"/>
      <c r="V40" s="2"/>
      <c r="W40" s="2"/>
      <c r="X40" s="1"/>
      <c r="Y40" s="1"/>
      <c r="Z40" s="1"/>
      <c r="AA40" s="1"/>
      <c r="AB40" s="1"/>
      <c r="AC40" s="1"/>
      <c r="AJ40" s="1"/>
      <c r="BL40" s="213"/>
      <c r="BP40" s="74"/>
      <c r="BT40" s="156"/>
      <c r="CA40" s="213"/>
    </row>
    <row r="41" spans="1:79" s="3" customFormat="1" ht="16.5" customHeight="1" x14ac:dyDescent="0.15">
      <c r="A41" s="61" t="s">
        <v>72</v>
      </c>
      <c r="B41" s="94">
        <f t="shared" si="2"/>
        <v>111</v>
      </c>
      <c r="C41" s="138">
        <f>+Enero!C41+Febrero!C41+'Marzo '!C41+'Abril '!C41+'Mayo '!C41+Junio!C41+Julio!C41+Agosto!C41+Septiembre!C41+'Octubre '!C41+Noviembre!C41+'Diciembre '!C41</f>
        <v>111</v>
      </c>
      <c r="D41" s="138">
        <f>+Enero!D41+Febrero!D41+'Marzo '!D41+'Abril '!D41+'Mayo '!D41+Junio!D41+Julio!D41+Agosto!D41+Septiembre!D41+'Octubre '!D41+Noviembre!D41+'Diciembre '!D41</f>
        <v>0</v>
      </c>
      <c r="E41" s="138">
        <f>+Enero!E41+Febrero!E41+'Marzo '!E41+'Abril '!E41+'Mayo '!E41+Junio!E41+Julio!E41+Agosto!E41+Septiembre!E41+'Octubre '!E41+Noviembre!E41+'Diciembre '!E41</f>
        <v>0</v>
      </c>
      <c r="F41" s="5"/>
      <c r="G41" s="55"/>
      <c r="H41" s="55"/>
      <c r="I41" s="6"/>
      <c r="J41" s="6"/>
      <c r="K41" s="6"/>
      <c r="L41" s="6"/>
      <c r="M41" s="6"/>
      <c r="N41" s="6"/>
      <c r="O41" s="6"/>
      <c r="P41" s="6"/>
      <c r="Q41" s="6"/>
      <c r="R41" s="2"/>
      <c r="S41" s="2"/>
      <c r="T41" s="2"/>
      <c r="U41" s="2"/>
      <c r="V41" s="2"/>
      <c r="W41" s="2"/>
      <c r="X41" s="1"/>
      <c r="Y41" s="1"/>
      <c r="Z41" s="1"/>
      <c r="AA41" s="1"/>
      <c r="AB41" s="1"/>
      <c r="AC41" s="1"/>
      <c r="AJ41" s="1"/>
      <c r="BL41" s="213"/>
      <c r="BP41" s="74"/>
      <c r="BT41" s="156"/>
      <c r="CA41" s="213"/>
    </row>
    <row r="42" spans="1:79" s="3" customFormat="1" ht="15.75" customHeight="1" x14ac:dyDescent="0.15">
      <c r="A42" s="22" t="s">
        <v>45</v>
      </c>
      <c r="B42" s="120">
        <f>+SUM(C42:E42)</f>
        <v>15502</v>
      </c>
      <c r="C42" s="120">
        <f>+SUM(C29:C41)</f>
        <v>14840</v>
      </c>
      <c r="D42" s="120">
        <f>+SUM(D29:D41)</f>
        <v>662</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P42" s="1"/>
      <c r="BQ42" s="74"/>
      <c r="BT42" s="1"/>
      <c r="BU42" s="156"/>
      <c r="CA42" s="213"/>
    </row>
    <row r="43" spans="1:79" s="1" customFormat="1" ht="30" customHeight="1" x14ac:dyDescent="0.2">
      <c r="A43" s="209"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203"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+Enero!C68+Febrero!C68+'Marzo '!C68+'Abril '!C68+'Mayo '!C68+Junio!C68+Julio!C68+Agosto!C68+Septiembre!C68+'Octubre '!C68+Noviembre!C68+'Diciembre '!C68</f>
        <v>10967</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f>+Enero!C69+Febrero!C69+'Marzo '!C69+'Abril '!C69+'Mayo '!C69+Junio!C69+Julio!C69+Agosto!C69+Septiembre!C69+'Octubre '!C69+Noviembre!C69+'Diciembre '!C69</f>
        <v>9878</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206" t="s">
        <v>85</v>
      </c>
      <c r="C70" s="85">
        <f>+Enero!C70+Febrero!C70+'Marzo '!C70+'Abril '!C70+'Mayo '!C70+Junio!C70+Julio!C70+Agosto!C70+Septiembre!C70+'Octubre '!C70+Noviembre!C70+'Diciembre '!C70</f>
        <v>498</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208" t="s">
        <v>86</v>
      </c>
      <c r="C71" s="149">
        <f>+Enero!C71+Febrero!C71+'Marzo '!C71+'Abril '!C71+'Mayo '!C71+Junio!C71+Julio!C71+Agosto!C71+Septiembre!C71+'Octubre '!C71+Noviembre!C71+'Diciembre '!C71</f>
        <v>101</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f>+Enero!C72+Febrero!C72+'Marzo '!C72+'Abril '!C72+'Mayo '!C72+Junio!C72+Julio!C72+Agosto!C72+Septiembre!C72+'Octubre '!C72+Noviembre!C72+'Diciembre '!C72</f>
        <v>183</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f>+Enero!C73+Febrero!C73+'Marzo '!C73+'Abril '!C73+'Mayo '!C73+Junio!C73+Julio!C73+Agosto!C73+Septiembre!C73+'Octubre '!C73+Noviembre!C73+'Diciembre '!C73</f>
        <v>67</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f>+Enero!C74+Febrero!C74+'Marzo '!C74+'Abril '!C74+'Mayo '!C74+Junio!C74+Julio!C74+Agosto!C74+Septiembre!C74+'Octubre '!C74+Noviembre!C74+'Diciembre '!C74</f>
        <v>212</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f>+Enero!C75+Febrero!C75+'Marzo '!C75+'Abril '!C75+'Mayo '!C75+Junio!C75+Julio!C75+Agosto!C75+Septiembre!C75+'Octubre '!C75+Noviembre!C75+'Diciembre '!C75</f>
        <v>19</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f>+Enero!C76+Febrero!C76+'Marzo '!C76+'Abril '!C76+'Mayo '!C76+Junio!C76+Julio!C76+Agosto!C76+Septiembre!C76+'Octubre '!C76+Noviembre!C76+'Diciembre '!C76</f>
        <v>9</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199" t="s">
        <v>179</v>
      </c>
      <c r="Z79" s="219" t="s">
        <v>180</v>
      </c>
      <c r="AA79" s="220" t="s">
        <v>181</v>
      </c>
      <c r="AB79" s="218" t="s">
        <v>182</v>
      </c>
      <c r="AC79" s="199" t="s">
        <v>183</v>
      </c>
      <c r="AD79" s="199"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100</v>
      </c>
      <c r="D80" s="186">
        <f>+Enero!D80+Febrero!D80+'Marzo '!D80+'Abril '!D80+'Mayo '!D80+Junio!D80+Julio!D80+Agosto!D80+Septiembre!D80+'Octubre '!D80+Noviembre!D80+'Diciembre '!D80</f>
        <v>6</v>
      </c>
      <c r="E80" s="178">
        <f>+Enero!E80+Febrero!E80+'Marzo '!E80+'Abril '!E80+'Mayo '!E80+Junio!E80+Julio!E80+Agosto!E80+Septiembre!E80+'Octubre '!E80+Noviembre!E80+'Diciembre '!E80</f>
        <v>5</v>
      </c>
      <c r="F80" s="175">
        <f>+Enero!F80+Febrero!F80+'Marzo '!F80+'Abril '!F80+'Mayo '!F80+Junio!F80+Julio!F80+Agosto!F80+Septiembre!F80+'Octubre '!F80+Noviembre!F80+'Diciembre '!F80</f>
        <v>4</v>
      </c>
      <c r="G80" s="177">
        <f>+Enero!G80+Febrero!G80+'Marzo '!G80+'Abril '!G80+'Mayo '!G80+Junio!G80+Julio!G80+Agosto!G80+Septiembre!G80+'Octubre '!G80+Noviembre!G80+'Diciembre '!G80</f>
        <v>4</v>
      </c>
      <c r="H80" s="186">
        <f>+Enero!H80+Febrero!H80+'Marzo '!H80+'Abril '!H80+'Mayo '!H80+Junio!H80+Julio!H80+Agosto!H80+Septiembre!H80+'Octubre '!H80+Noviembre!H80+'Diciembre '!H80</f>
        <v>6</v>
      </c>
      <c r="I80" s="178">
        <f>+Enero!I80+Febrero!I80+'Marzo '!I80+'Abril '!I80+'Mayo '!I80+Junio!I80+Julio!I80+Agosto!I80+Septiembre!I80+'Octubre '!I80+Noviembre!I80+'Diciembre '!I80</f>
        <v>12</v>
      </c>
      <c r="J80" s="175">
        <f>+Enero!J80+Febrero!J80+'Marzo '!J80+'Abril '!J80+'Mayo '!J80+Junio!J80+Julio!J80+Agosto!J80+Septiembre!J80+'Octubre '!J80+Noviembre!J80+'Diciembre '!J80</f>
        <v>5</v>
      </c>
      <c r="K80" s="177">
        <f>+Enero!K80+Febrero!K80+'Marzo '!K80+'Abril '!K80+'Mayo '!K80+Junio!K80+Julio!K80+Agosto!K80+Septiembre!K80+'Octubre '!K80+Noviembre!K80+'Diciembre '!K80</f>
        <v>17</v>
      </c>
      <c r="L80" s="186">
        <f>+Enero!L80+Febrero!L80+'Marzo '!L80+'Abril '!L80+'Mayo '!L80+Junio!L80+Julio!L80+Agosto!L80+Septiembre!L80+'Octubre '!L80+Noviembre!L80+'Diciembre '!L80</f>
        <v>11</v>
      </c>
      <c r="M80" s="178">
        <f>+Enero!M80+Febrero!M80+'Marzo '!M80+'Abril '!M80+'Mayo '!M80+Junio!M80+Julio!M80+Agosto!M80+Septiembre!M80+'Octubre '!M80+Noviembre!M80+'Diciembre '!M80</f>
        <v>11</v>
      </c>
      <c r="N80" s="175">
        <f>+Enero!N80+Febrero!N80+'Marzo '!N80+'Abril '!N80+'Mayo '!N80+Junio!N80+Julio!N80+Agosto!N80+Septiembre!N80+'Octubre '!N80+Noviembre!N80+'Diciembre '!N80</f>
        <v>2</v>
      </c>
      <c r="O80" s="177">
        <f>+Enero!O80+Febrero!O80+'Marzo '!O80+'Abril '!O80+'Mayo '!O80+Junio!O80+Julio!O80+Agosto!O80+Septiembre!O80+'Octubre '!O80+Noviembre!O80+'Diciembre '!O80</f>
        <v>6</v>
      </c>
      <c r="P80" s="186">
        <f>+Enero!P80+Febrero!P80+'Marzo '!P80+'Abril '!P80+'Mayo '!P80+Junio!P80+Julio!P80+Agosto!P80+Septiembre!P80+'Octubre '!P80+Noviembre!P80+'Diciembre '!P80</f>
        <v>2</v>
      </c>
      <c r="Q80" s="178">
        <f>+Enero!Q80+Febrero!Q80+'Marzo '!Q80+'Abril '!Q80+'Mayo '!Q80+Junio!Q80+Julio!Q80+Agosto!Q80+Septiembre!Q80+'Octubre '!Q80+Noviembre!Q80+'Diciembre '!Q80</f>
        <v>2</v>
      </c>
      <c r="R80" s="175">
        <f>+Enero!R80+Febrero!R80+'Marzo '!R80+'Abril '!R80+'Mayo '!R80+Junio!R80+Julio!R80+Agosto!R80+Septiembre!R80+'Octubre '!R80+Noviembre!R80+'Diciembre '!R80</f>
        <v>1</v>
      </c>
      <c r="S80" s="177">
        <f>+Enero!S80+Febrero!S80+'Marzo '!S80+'Abril '!S80+'Mayo '!S80+Junio!S80+Julio!S80+Agosto!S80+Septiembre!S80+'Octubre '!S80+Noviembre!S80+'Diciembre '!S80</f>
        <v>0</v>
      </c>
      <c r="T80" s="186">
        <f>+Enero!T80+Febrero!T80+'Marzo '!T80+'Abril '!T80+'Mayo '!T80+Junio!T80+Julio!T80+Agosto!T80+Septiembre!T80+'Octubre '!T80+Noviembre!T80+'Diciembre '!T80</f>
        <v>0</v>
      </c>
      <c r="U80" s="221">
        <f>+Enero!U80+Febrero!U80+'Marzo '!U80+'Abril '!U80+'Mayo '!U80+Junio!U80+Julio!U80+Agosto!U80+Septiembre!U80+'Octubre '!U80+Noviembre!U80+'Diciembre '!U80</f>
        <v>0</v>
      </c>
      <c r="V80" s="222">
        <f>+Enero!V80+Febrero!V80+'Marzo '!V80+'Abril '!V80+'Mayo '!V80+Junio!V80+Julio!V80+Agosto!V80+Septiembre!V80+'Octubre '!V80+Noviembre!V80+'Diciembre '!V80</f>
        <v>6</v>
      </c>
      <c r="W80" s="223">
        <f>+Enero!W80+Febrero!W80+'Marzo '!W80+'Abril '!W80+'Mayo '!W80+Junio!W80+Julio!W80+Agosto!W80+Septiembre!W80+'Octubre '!W80+Noviembre!W80+'Diciembre '!W80</f>
        <v>42</v>
      </c>
      <c r="X80" s="176">
        <f>+Enero!X80+Febrero!X80+'Marzo '!X80+'Abril '!X80+'Mayo '!X80+Junio!X80+Julio!X80+Agosto!X80+Septiembre!X80+'Octubre '!X80+Noviembre!X80+'Diciembre '!X80</f>
        <v>55</v>
      </c>
      <c r="Y80" s="178">
        <f>+Enero!Y80+Febrero!Y80+'Marzo '!Y80+'Abril '!Y80+'Mayo '!Y80+Junio!Y80+Julio!Y80+Agosto!Y80+Septiembre!Y80+'Octubre '!Y80+Noviembre!Y80+'Diciembre '!Y80</f>
        <v>3</v>
      </c>
      <c r="Z80" s="115">
        <f>+Enero!Z80+Febrero!Z80+'Marzo '!Z80+'Abril '!Z80+'Mayo '!Z80+Junio!Z80+Julio!Z80+Agosto!Z80+Septiembre!Z80+'Octubre '!Z80+Noviembre!Z80+'Diciembre '!Z80</f>
        <v>0</v>
      </c>
      <c r="AA80" s="223">
        <f>+Enero!AA80+Febrero!AA80+'Marzo '!AA80+'Abril '!AA80+'Mayo '!AA80+Junio!AA80+Julio!AA80+Agosto!AA80+Septiembre!AA80+'Octubre '!AA80+Noviembre!AA80+'Diciembre '!AA80</f>
        <v>20</v>
      </c>
      <c r="AB80" s="176">
        <f>+Enero!AB80+Febrero!AB80+'Marzo '!AB80+'Abril '!AB80+'Mayo '!AB80+Junio!AB80+Julio!AB80+Agosto!AB80+Septiembre!AB80+'Octubre '!AB80+Noviembre!AB80+'Diciembre '!AB80</f>
        <v>72</v>
      </c>
      <c r="AC80" s="176">
        <f>+Enero!AC80+Febrero!AC80+'Marzo '!AC80+'Abril '!AC80+'Mayo '!AC80+Junio!AC80+Julio!AC80+Agosto!AC80+Septiembre!AC80+'Octubre '!AC80+Noviembre!AC80+'Diciembre '!AC80</f>
        <v>0</v>
      </c>
      <c r="AD80" s="177">
        <f>+Enero!AD80+Febrero!AD80+'Marzo '!AD80+'Abril '!AD80+'Mayo '!AD80+Junio!AD80+Julio!AD80+Agosto!AD80+Septiembre!AD80+'Octubre '!AD80+Noviembre!AD80+'Diciembre '!AD80</f>
        <v>8</v>
      </c>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717</v>
      </c>
      <c r="D81" s="191">
        <f>+Enero!D81+Febrero!D81+'Marzo '!D81+'Abril '!D81+'Mayo '!D81+Junio!D81+Julio!D81+Agosto!D81+Septiembre!D81+'Octubre '!D81+Noviembre!D81+'Diciembre '!D81</f>
        <v>18</v>
      </c>
      <c r="E81" s="192">
        <f>+Enero!E81+Febrero!E81+'Marzo '!E81+'Abril '!E81+'Mayo '!E81+Junio!E81+Julio!E81+Agosto!E81+Septiembre!E81+'Octubre '!E81+Noviembre!E81+'Diciembre '!E81</f>
        <v>17</v>
      </c>
      <c r="F81" s="182">
        <f>+Enero!F81+Febrero!F81+'Marzo '!F81+'Abril '!F81+'Mayo '!F81+Junio!F81+Julio!F81+Agosto!F81+Septiembre!F81+'Octubre '!F81+Noviembre!F81+'Diciembre '!F81</f>
        <v>44</v>
      </c>
      <c r="G81" s="184">
        <f>+Enero!G81+Febrero!G81+'Marzo '!G81+'Abril '!G81+'Mayo '!G81+Junio!G81+Julio!G81+Agosto!G81+Septiembre!G81+'Octubre '!G81+Noviembre!G81+'Diciembre '!G81</f>
        <v>44</v>
      </c>
      <c r="H81" s="191">
        <f>+Enero!H81+Febrero!H81+'Marzo '!H81+'Abril '!H81+'Mayo '!H81+Junio!H81+Julio!H81+Agosto!H81+Septiembre!H81+'Octubre '!H81+Noviembre!H81+'Diciembre '!H81</f>
        <v>81</v>
      </c>
      <c r="I81" s="192">
        <f>+Enero!I81+Febrero!I81+'Marzo '!I81+'Abril '!I81+'Mayo '!I81+Junio!I81+Julio!I81+Agosto!I81+Septiembre!I81+'Octubre '!I81+Noviembre!I81+'Diciembre '!I81</f>
        <v>47</v>
      </c>
      <c r="J81" s="182">
        <f>+Enero!J81+Febrero!J81+'Marzo '!J81+'Abril '!J81+'Mayo '!J81+Junio!J81+Julio!J81+Agosto!J81+Septiembre!J81+'Octubre '!J81+Noviembre!J81+'Diciembre '!J81</f>
        <v>129</v>
      </c>
      <c r="K81" s="184">
        <f>+Enero!K81+Febrero!K81+'Marzo '!K81+'Abril '!K81+'Mayo '!K81+Junio!K81+Julio!K81+Agosto!K81+Septiembre!K81+'Octubre '!K81+Noviembre!K81+'Diciembre '!K81</f>
        <v>77</v>
      </c>
      <c r="L81" s="191">
        <f>+Enero!L81+Febrero!L81+'Marzo '!L81+'Abril '!L81+'Mayo '!L81+Junio!L81+Julio!L81+Agosto!L81+Septiembre!L81+'Octubre '!L81+Noviembre!L81+'Diciembre '!L81</f>
        <v>82</v>
      </c>
      <c r="M81" s="192">
        <f>+Enero!M81+Febrero!M81+'Marzo '!M81+'Abril '!M81+'Mayo '!M81+Junio!M81+Julio!M81+Agosto!M81+Septiembre!M81+'Octubre '!M81+Noviembre!M81+'Diciembre '!M81</f>
        <v>46</v>
      </c>
      <c r="N81" s="182">
        <f>+Enero!N81+Febrero!N81+'Marzo '!N81+'Abril '!N81+'Mayo '!N81+Junio!N81+Julio!N81+Agosto!N81+Septiembre!N81+'Octubre '!N81+Noviembre!N81+'Diciembre '!N81</f>
        <v>45</v>
      </c>
      <c r="O81" s="184">
        <f>+Enero!O81+Febrero!O81+'Marzo '!O81+'Abril '!O81+'Mayo '!O81+Junio!O81+Julio!O81+Agosto!O81+Septiembre!O81+'Octubre '!O81+Noviembre!O81+'Diciembre '!O81</f>
        <v>28</v>
      </c>
      <c r="P81" s="191">
        <f>+Enero!P81+Febrero!P81+'Marzo '!P81+'Abril '!P81+'Mayo '!P81+Junio!P81+Julio!P81+Agosto!P81+Septiembre!P81+'Octubre '!P81+Noviembre!P81+'Diciembre '!P81</f>
        <v>24</v>
      </c>
      <c r="Q81" s="192">
        <f>+Enero!Q81+Febrero!Q81+'Marzo '!Q81+'Abril '!Q81+'Mayo '!Q81+Junio!Q81+Julio!Q81+Agosto!Q81+Septiembre!Q81+'Octubre '!Q81+Noviembre!Q81+'Diciembre '!Q81</f>
        <v>8</v>
      </c>
      <c r="R81" s="182">
        <f>+Enero!R81+Febrero!R81+'Marzo '!R81+'Abril '!R81+'Mayo '!R81+Junio!R81+Julio!R81+Agosto!R81+Septiembre!R81+'Octubre '!R81+Noviembre!R81+'Diciembre '!R81</f>
        <v>8</v>
      </c>
      <c r="S81" s="184">
        <f>+Enero!S81+Febrero!S81+'Marzo '!S81+'Abril '!S81+'Mayo '!S81+Junio!S81+Julio!S81+Agosto!S81+Septiembre!S81+'Octubre '!S81+Noviembre!S81+'Diciembre '!S81</f>
        <v>7</v>
      </c>
      <c r="T81" s="191">
        <f>+Enero!T81+Febrero!T81+'Marzo '!T81+'Abril '!T81+'Mayo '!T81+Junio!T81+Julio!T81+Agosto!T81+Septiembre!T81+'Octubre '!T81+Noviembre!T81+'Diciembre '!T81</f>
        <v>3</v>
      </c>
      <c r="U81" s="224">
        <f>+Enero!U81+Febrero!U81+'Marzo '!U81+'Abril '!U81+'Mayo '!U81+Junio!U81+Julio!U81+Agosto!U81+Septiembre!U81+'Octubre '!U81+Noviembre!U81+'Diciembre '!U81</f>
        <v>2</v>
      </c>
      <c r="V81" s="225">
        <f>+Enero!V81+Febrero!V81+'Marzo '!V81+'Abril '!V81+'Mayo '!V81+Junio!V81+Julio!V81+Agosto!V81+Septiembre!V81+'Octubre '!V81+Noviembre!V81+'Diciembre '!V81</f>
        <v>7</v>
      </c>
      <c r="W81" s="226">
        <f>+Enero!W81+Febrero!W81+'Marzo '!W81+'Abril '!W81+'Mayo '!W81+Junio!W81+Julio!W81+Agosto!W81+Septiembre!W81+'Octubre '!W81+Noviembre!W81+'Diciembre '!W81</f>
        <v>82</v>
      </c>
      <c r="X81" s="227">
        <f>+Enero!X81+Febrero!X81+'Marzo '!X81+'Abril '!X81+'Mayo '!X81+Junio!X81+Julio!X81+Agosto!X81+Septiembre!X81+'Octubre '!X81+Noviembre!X81+'Diciembre '!X81</f>
        <v>47</v>
      </c>
      <c r="Y81" s="228">
        <f>+Enero!Y81+Febrero!Y81+'Marzo '!Y81+'Abril '!Y81+'Mayo '!Y81+Junio!Y81+Julio!Y81+Agosto!Y81+Septiembre!Y81+'Octubre '!Y81+Noviembre!Y81+'Diciembre '!Y81</f>
        <v>191</v>
      </c>
      <c r="Z81" s="229">
        <f>+Enero!Z81+Febrero!Z81+'Marzo '!Z81+'Abril '!Z81+'Mayo '!Z81+Junio!Z81+Julio!Z81+Agosto!Z81+Septiembre!Z81+'Octubre '!Z81+Noviembre!Z81+'Diciembre '!Z81</f>
        <v>397</v>
      </c>
      <c r="AA81" s="228">
        <f>+Enero!AA81+Febrero!AA81+'Marzo '!AA81+'Abril '!AA81+'Mayo '!AA81+Junio!AA81+Julio!AA81+Agosto!AA81+Septiembre!AA81+'Octubre '!AA81+Noviembre!AA81+'Diciembre '!AA81</f>
        <v>123</v>
      </c>
      <c r="AB81" s="228">
        <f>+Enero!AB81+Febrero!AB81+'Marzo '!AB81+'Abril '!AB81+'Mayo '!AB81+Junio!AB81+Julio!AB81+Agosto!AB81+Septiembre!AB81+'Octubre '!AB81+Noviembre!AB81+'Diciembre '!AB81</f>
        <v>505</v>
      </c>
      <c r="AC81" s="228">
        <f>+Enero!AC81+Febrero!AC81+'Marzo '!AC81+'Abril '!AC81+'Mayo '!AC81+Junio!AC81+Julio!AC81+Agosto!AC81+Septiembre!AC81+'Octubre '!AC81+Noviembre!AC81+'Diciembre '!AC81</f>
        <v>3</v>
      </c>
      <c r="AD81" s="228">
        <f>+Enero!AD81+Febrero!AD81+'Marzo '!AD81+'Abril '!AD81+'Mayo '!AD81+Junio!AD81+Julio!AD81+Agosto!AD81+Septiembre!AD81+'Octubre '!AD81+Noviembre!AD81+'Diciembre '!AD81</f>
        <v>86</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200"/>
      <c r="B84" s="201"/>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10</v>
      </c>
      <c r="D85" s="106">
        <f>+Enero!D85+Febrero!D85+'Marzo '!D85+'Abril '!D85+'Mayo '!D85+Junio!D85+Julio!D85+Agosto!D85+Septiembre!D85+'Octubre '!D85+Noviembre!D85+'Diciembre '!D85</f>
        <v>0</v>
      </c>
      <c r="E85" s="106">
        <f>+Enero!E85+Febrero!E85+'Marzo '!E85+'Abril '!E85+'Mayo '!E85+Junio!E85+Julio!E85+Agosto!E85+Septiembre!E85+'Octubre '!E85+Noviembre!E85+'Diciembre '!E85</f>
        <v>0</v>
      </c>
      <c r="F85" s="108">
        <f>+Enero!F85+Febrero!F85+'Marzo '!F85+'Abril '!F85+'Mayo '!F85+Junio!F85+Julio!F85+Agosto!F85+Septiembre!F85+'Octubre '!F85+Noviembre!F85+'Diciembre '!F85</f>
        <v>2</v>
      </c>
      <c r="G85" s="108">
        <f>+Enero!G85+Febrero!G85+'Marzo '!G85+'Abril '!G85+'Mayo '!G85+Junio!G85+Julio!G85+Agosto!G85+Septiembre!G85+'Octubre '!G85+Noviembre!G85+'Diciembre '!G85</f>
        <v>1</v>
      </c>
      <c r="H85" s="108">
        <f>+Enero!H85+Febrero!H85+'Marzo '!H85+'Abril '!H85+'Mayo '!H85+Junio!H85+Julio!H85+Agosto!H85+Septiembre!H85+'Octubre '!H85+Noviembre!H85+'Diciembre '!H85</f>
        <v>3</v>
      </c>
      <c r="I85" s="108">
        <f>+Enero!I85+Febrero!I85+'Marzo '!I85+'Abril '!I85+'Mayo '!I85+Junio!I85+Julio!I85+Agosto!I85+Septiembre!I85+'Octubre '!I85+Noviembre!I85+'Diciembre '!I85</f>
        <v>1</v>
      </c>
      <c r="J85" s="108">
        <f>+Enero!J85+Febrero!J85+'Marzo '!J85+'Abril '!J85+'Mayo '!J85+Junio!J85+Julio!J85+Agosto!J85+Septiembre!J85+'Octubre '!J85+Noviembre!J85+'Diciembre '!J85</f>
        <v>0</v>
      </c>
      <c r="K85" s="108">
        <f>+Enero!K85+Febrero!K85+'Marzo '!K85+'Abril '!K85+'Mayo '!K85+Junio!K85+Julio!K85+Agosto!K85+Septiembre!K85+'Octubre '!K85+Noviembre!K85+'Diciembre '!K85</f>
        <v>3</v>
      </c>
      <c r="L85" s="106">
        <f>+Enero!L85+Febrero!L85+'Marzo '!L85+'Abril '!L85+'Mayo '!L85+Junio!L85+Julio!L85+Agosto!L85+Septiembre!L85+'Octubre '!L85+Noviembre!L85+'Diciembre '!L85</f>
        <v>0</v>
      </c>
      <c r="M85" s="146">
        <f>+Enero!M85+Febrero!M85+'Marzo '!M85+'Abril '!M85+'Mayo '!M85+Junio!M85+Julio!M85+Agosto!M85+Septiembre!M85+'Octubre '!M85+Noviembre!M85+'Diciembre '!M85</f>
        <v>0</v>
      </c>
      <c r="N85" s="115">
        <f>+Enero!N85+Febrero!N85+'Marzo '!N85+'Abril '!N85+'Mayo '!N85+Junio!N85+Julio!N85+Agosto!N85+Septiembre!N85+'Octubre '!N85+Noviembre!N85+'Diciembre '!N85</f>
        <v>0</v>
      </c>
      <c r="O85" s="125">
        <f>+Enero!O85+Febrero!O85+'Marzo '!O85+'Abril '!O85+'Mayo '!O85+Junio!O85+Julio!O85+Agosto!O85+Septiembre!O85+'Octubre '!O85+Noviembre!O85+'Diciembre '!O85</f>
        <v>10</v>
      </c>
      <c r="P85" s="87">
        <f>+Enero!P85+Febrero!P85+'Marzo '!P85+'Abril '!P85+'Mayo '!P85+Junio!P85+Julio!P85+Agosto!P85+Septiembre!P85+'Octubre '!P85+Noviembre!P85+'Diciembre '!P85</f>
        <v>10</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25</v>
      </c>
      <c r="D86" s="118">
        <f>+Enero!D86+Febrero!D86+'Marzo '!D86+'Abril '!D86+'Mayo '!D86+Junio!D86+Julio!D86+Agosto!D86+Septiembre!D86+'Octubre '!D86+Noviembre!D86+'Diciembre '!D86</f>
        <v>0</v>
      </c>
      <c r="E86" s="118">
        <f>+Enero!E86+Febrero!E86+'Marzo '!E86+'Abril '!E86+'Mayo '!E86+Junio!E86+Julio!E86+Agosto!E86+Septiembre!E86+'Octubre '!E86+Noviembre!E86+'Diciembre '!E86</f>
        <v>0</v>
      </c>
      <c r="F86" s="132">
        <f>+Enero!F86+Febrero!F86+'Marzo '!F86+'Abril '!F86+'Mayo '!F86+Junio!F86+Julio!F86+Agosto!F86+Septiembre!F86+'Octubre '!F86+Noviembre!F86+'Diciembre '!F86</f>
        <v>1</v>
      </c>
      <c r="G86" s="99">
        <f>+Enero!G86+Febrero!G86+'Marzo '!G86+'Abril '!G86+'Mayo '!G86+Junio!G86+Julio!G86+Agosto!G86+Septiembre!G86+'Octubre '!G86+Noviembre!G86+'Diciembre '!G86</f>
        <v>3</v>
      </c>
      <c r="H86" s="99">
        <f>+Enero!H86+Febrero!H86+'Marzo '!H86+'Abril '!H86+'Mayo '!H86+Junio!H86+Julio!H86+Agosto!H86+Septiembre!H86+'Octubre '!H86+Noviembre!H86+'Diciembre '!H86</f>
        <v>3</v>
      </c>
      <c r="I86" s="99">
        <f>+Enero!I86+Febrero!I86+'Marzo '!I86+'Abril '!I86+'Mayo '!I86+Junio!I86+Julio!I86+Agosto!I86+Septiembre!I86+'Octubre '!I86+Noviembre!I86+'Diciembre '!I86</f>
        <v>3</v>
      </c>
      <c r="J86" s="99">
        <f>+Enero!J86+Febrero!J86+'Marzo '!J86+'Abril '!J86+'Mayo '!J86+Junio!J86+Julio!J86+Agosto!J86+Septiembre!J86+'Octubre '!J86+Noviembre!J86+'Diciembre '!J86</f>
        <v>5</v>
      </c>
      <c r="K86" s="99">
        <f>+Enero!K86+Febrero!K86+'Marzo '!K86+'Abril '!K86+'Mayo '!K86+Junio!K86+Julio!K86+Agosto!K86+Septiembre!K86+'Octubre '!K86+Noviembre!K86+'Diciembre '!K86</f>
        <v>10</v>
      </c>
      <c r="L86" s="118">
        <f>+Enero!L86+Febrero!L86+'Marzo '!L86+'Abril '!L86+'Mayo '!L86+Junio!L86+Julio!L86+Agosto!L86+Septiembre!L86+'Octubre '!L86+Noviembre!L86+'Diciembre '!L86</f>
        <v>0</v>
      </c>
      <c r="M86" s="119">
        <f>+Enero!M86+Febrero!M86+'Marzo '!M86+'Abril '!M86+'Mayo '!M86+Junio!M86+Julio!M86+Agosto!M86+Septiembre!M86+'Octubre '!M86+Noviembre!M86+'Diciembre '!M86</f>
        <v>0</v>
      </c>
      <c r="N86" s="118">
        <f>+Enero!N86+Febrero!N86+'Marzo '!N86+'Abril '!N86+'Mayo '!N86+Junio!N86+Julio!N86+Agosto!N86+Septiembre!N86+'Octubre '!N86+Noviembre!N86+'Diciembre '!N86</f>
        <v>0</v>
      </c>
      <c r="O86" s="101">
        <f>+Enero!O86+Febrero!O86+'Marzo '!O86+'Abril '!O86+'Mayo '!O86+Junio!O86+Julio!O86+Agosto!O86+Septiembre!O86+'Octubre '!O86+Noviembre!O86+'Diciembre '!O86</f>
        <v>25</v>
      </c>
      <c r="P86" s="90">
        <f>+Enero!P86+Febrero!P86+'Marzo '!P86+'Abril '!P86+'Mayo '!P86+Junio!P86+Julio!P86+Agosto!P86+Septiembre!P86+'Octubre '!P86+Noviembre!P86+'Diciembre '!P86</f>
        <v>25</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f>+Enero!B90+Febrero!B90+'Marzo '!B90+'Abril '!B90+'Mayo '!B90+Junio!B90+Julio!B90+Agosto!B90+Septiembre!B90+'Octubre '!B90+Noviembre!B90+'Diciembre '!B90</f>
        <v>26</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f>+Enero!B91+Febrero!B91+'Marzo '!B91+'Abril '!B91+'Mayo '!B91+Junio!B91+Julio!B91+Agosto!B91+Septiembre!B91+'Octubre '!B91+Noviembre!B91+'Diciembre '!B91</f>
        <v>3</v>
      </c>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f>+Enero!B92+Febrero!B92+'Marzo '!B92+'Abril '!B92+'Mayo '!B92+Junio!B92+Julio!B92+Agosto!B92+Septiembre!B92+'Octubre '!B92+Noviembre!B92+'Diciembre '!B92</f>
        <v>165</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f>+Enero!B93+Febrero!B93+'Marzo '!B93+'Abril '!B93+'Mayo '!B93+Junio!B93+Julio!B93+Agosto!B93+Septiembre!B93+'Octubre '!B93+Noviembre!B93+'Diciembre '!B93</f>
        <v>62</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f>+Enero!B94+Febrero!B94+'Marzo '!B94+'Abril '!B94+'Mayo '!B94+Junio!B94+Julio!B94+Agosto!B94+Septiembre!B94+'Octubre '!B94+Noviembre!B94+'Diciembre '!B94</f>
        <v>1</v>
      </c>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f>+Enero!B95+Febrero!B95+'Marzo '!B95+'Abril '!B95+'Mayo '!B95+Junio!B95+Julio!B95+Agosto!B95+Septiembre!B95+'Octubre '!B95+Noviembre!B95+'Diciembre '!B95</f>
        <v>7</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f>+Enero!B96+Febrero!B96+'Marzo '!B96+'Abril '!B96+'Mayo '!B96+Junio!B96+Julio!B96+Agosto!B96+Septiembre!B96+'Octubre '!B96+Noviembre!B96+'Diciembre '!B96</f>
        <v>14</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f>+Enero!B97+Febrero!B97+'Marzo '!B97+'Abril '!B97+'Mayo '!B97+Junio!B97+Julio!B97+Agosto!B97+Septiembre!B97+'Octubre '!B97+Noviembre!B97+'Diciembre '!B97</f>
        <v>11</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f>+Enero!B98+Febrero!B98+'Marzo '!B98+'Abril '!B98+'Mayo '!B98+Junio!B98+Julio!B98+Agosto!B98+Septiembre!B98+'Octubre '!B98+Noviembre!B98+'Diciembre '!B98</f>
        <v>13</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f>+Enero!B99+Febrero!B99+'Marzo '!B99+'Abril '!B99+'Mayo '!B99+Junio!B99+Julio!B99+Agosto!B99+Septiembre!B99+'Octubre '!B99+Noviembre!B99+'Diciembre '!B99</f>
        <v>150</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f>+Enero!B100+Febrero!B100+'Marzo '!B100+'Abril '!B100+'Mayo '!B100+Junio!B100+Julio!B100+Agosto!B100+Septiembre!B100+'Octubre '!B100+Noviembre!B100+'Diciembre '!B100</f>
        <v>1007</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f>+Enero!B101+Febrero!B101+'Marzo '!B101+'Abril '!B101+'Mayo '!B101+Junio!B101+Julio!B101+Agosto!B101+Septiembre!B101+'Octubre '!B101+Noviembre!B101+'Diciembre '!B101</f>
        <v>329</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1788</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202"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203" t="s">
        <v>117</v>
      </c>
      <c r="B105" s="491" t="s">
        <v>118</v>
      </c>
      <c r="C105" s="492"/>
      <c r="D105" s="493"/>
      <c r="E105" s="137">
        <f>+Enero!E105+Febrero!E105+'Marzo '!E105+'Abril '!E105+'Mayo '!E105+Junio!E105+Julio!E105+Agosto!E105+Septiembre!E105+'Octubre '!E105+Noviembre!E105+'Diciembre '!E105</f>
        <v>0</v>
      </c>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202" t="s">
        <v>45</v>
      </c>
      <c r="F107" s="203" t="s">
        <v>7</v>
      </c>
      <c r="G107" s="203"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f>+Enero!E108+Febrero!E108+'Marzo '!E108+'Abril '!E108+'Mayo '!E108+Junio!E108+Julio!E108+Agosto!E108+Septiembre!E108+'Octubre '!E108+Noviembre!E108+'Diciembre '!E108</f>
        <v>0</v>
      </c>
      <c r="F108" s="87">
        <f>+Enero!F108+Febrero!F108+'Marzo '!F108+'Abril '!F108+'Mayo '!F108+Junio!F108+Julio!F108+Agosto!F108+Septiembre!F108+'Octubre '!F108+Noviembre!F108+'Diciembre '!F108</f>
        <v>0</v>
      </c>
      <c r="G108" s="87">
        <f>+Enero!G108+Febrero!G108+'Marzo '!G108+'Abril '!G108+'Mayo '!G108+Junio!G108+Julio!G108+Agosto!G108+Septiembre!G108+'Octubre '!G108+Noviembre!G108+'Diciembre '!G108</f>
        <v>0</v>
      </c>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f>+Enero!E109+Febrero!E109+'Marzo '!E109+'Abril '!E109+'Mayo '!E109+Junio!E109+Julio!E109+Agosto!E109+Septiembre!E109+'Octubre '!E109+Noviembre!E109+'Diciembre '!E109</f>
        <v>0</v>
      </c>
      <c r="F109" s="138">
        <f>+Enero!F109+Febrero!F109+'Marzo '!F109+'Abril '!F109+'Mayo '!F109+Junio!F109+Julio!F109+Agosto!F109+Septiembre!F109+'Octubre '!F109+Noviembre!F109+'Diciembre '!F109</f>
        <v>0</v>
      </c>
      <c r="G109" s="138">
        <f>+Enero!G109+Febrero!G109+'Marzo '!G109+'Abril '!G109+'Mayo '!G109+Junio!G109+Julio!G109+Agosto!G109+Septiembre!G109+'Octubre '!G109+Noviembre!G109+'Diciembre '!G109</f>
        <v>0</v>
      </c>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f>+Enero!E110+Febrero!E110+'Marzo '!E110+'Abril '!E110+'Mayo '!E110+Junio!E110+Julio!E110+Agosto!E110+Septiembre!E110+'Octubre '!E110+Noviembre!E110+'Diciembre '!E110</f>
        <v>0</v>
      </c>
      <c r="F110" s="89">
        <f>+Enero!F110+Febrero!F110+'Marzo '!F110+'Abril '!F110+'Mayo '!F110+Junio!F110+Julio!F110+Agosto!F110+Septiembre!F110+'Octubre '!F110+Noviembre!F110+'Diciembre '!F110</f>
        <v>0</v>
      </c>
      <c r="G110" s="89">
        <f>+Enero!G110+Febrero!G110+'Marzo '!G110+'Abril '!G110+'Mayo '!G110+Junio!G110+Julio!G110+Agosto!G110+Septiembre!G110+'Octubre '!G110+Noviembre!G110+'Diciembre '!G110</f>
        <v>0</v>
      </c>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f>+Enero!E111+Febrero!E111+'Marzo '!E111+'Abril '!E111+'Mayo '!E111+Junio!E111+Julio!E111+Agosto!E111+Septiembre!E111+'Octubre '!E111+Noviembre!E111+'Diciembre '!E111</f>
        <v>0</v>
      </c>
      <c r="F111" s="87">
        <f>+Enero!F111+Febrero!F111+'Marzo '!F111+'Abril '!F111+'Mayo '!F111+Junio!F111+Julio!F111+Agosto!F111+Septiembre!F111+'Octubre '!F111+Noviembre!F111+'Diciembre '!F111</f>
        <v>0</v>
      </c>
      <c r="G111" s="87">
        <f>+Enero!G111+Febrero!G111+'Marzo '!G111+'Abril '!G111+'Mayo '!G111+Junio!G111+Julio!G111+Agosto!G111+Septiembre!G111+'Octubre '!G111+Noviembre!G111+'Diciembre '!G111</f>
        <v>0</v>
      </c>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f>+Enero!E112+Febrero!E112+'Marzo '!E112+'Abril '!E112+'Mayo '!E112+Junio!E112+Julio!E112+Agosto!E112+Septiembre!E112+'Octubre '!E112+Noviembre!E112+'Diciembre '!E112</f>
        <v>1844</v>
      </c>
      <c r="F112" s="88">
        <f>+Enero!F112+Febrero!F112+'Marzo '!F112+'Abril '!F112+'Mayo '!F112+Junio!F112+Julio!F112+Agosto!F112+Septiembre!F112+'Octubre '!F112+Noviembre!F112+'Diciembre '!F112</f>
        <v>1844</v>
      </c>
      <c r="G112" s="88">
        <f>+Enero!G112+Febrero!G112+'Marzo '!G112+'Abril '!G112+'Mayo '!G112+Junio!G112+Julio!G112+Agosto!G112+Septiembre!G112+'Octubre '!G112+Noviembre!G112+'Diciembre '!G112</f>
        <v>0</v>
      </c>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f>+Enero!E113+Febrero!E113+'Marzo '!E113+'Abril '!E113+'Mayo '!E113+Junio!E113+Julio!E113+Agosto!E113+Septiembre!E113+'Octubre '!E113+Noviembre!E113+'Diciembre '!E113</f>
        <v>0</v>
      </c>
      <c r="F113" s="90">
        <f>+Enero!F113+Febrero!F113+'Marzo '!F113+'Abril '!F113+'Mayo '!F113+Junio!F113+Julio!F113+Agosto!F113+Septiembre!F113+'Octubre '!F113+Noviembre!F113+'Diciembre '!F113</f>
        <v>0</v>
      </c>
      <c r="G113" s="90">
        <f>+Enero!G113+Febrero!G113+'Marzo '!G113+'Abril '!G113+'Mayo '!G113+Junio!G113+Julio!G113+Agosto!G113+Septiembre!G113+'Octubre '!G113+Noviembre!G113+'Diciembre '!G113</f>
        <v>0</v>
      </c>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f>+Enero!E114+Febrero!E114+'Marzo '!E114+'Abril '!E114+'Mayo '!E114+Junio!E114+Julio!E114+Agosto!E114+Septiembre!E114+'Octubre '!E114+Noviembre!E114+'Diciembre '!E114</f>
        <v>0</v>
      </c>
      <c r="F114" s="87">
        <f>+Enero!F114+Febrero!F114+'Marzo '!F114+'Abril '!F114+'Mayo '!F114+Junio!F114+Julio!F114+Agosto!F114+Septiembre!F114+'Octubre '!F114+Noviembre!F114+'Diciembre '!F114</f>
        <v>0</v>
      </c>
      <c r="G114" s="87">
        <f>+Enero!G114+Febrero!G114+'Marzo '!G114+'Abril '!G114+'Mayo '!G114+Junio!G114+Julio!G114+Agosto!G114+Septiembre!G114+'Octubre '!G114+Noviembre!G114+'Diciembre '!G114</f>
        <v>0</v>
      </c>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f>+Enero!E115+Febrero!E115+'Marzo '!E115+'Abril '!E115+'Mayo '!E115+Junio!E115+Julio!E115+Agosto!E115+Septiembre!E115+'Octubre '!E115+Noviembre!E115+'Diciembre '!E115</f>
        <v>2132</v>
      </c>
      <c r="F115" s="88">
        <f>+Enero!F115+Febrero!F115+'Marzo '!F115+'Abril '!F115+'Mayo '!F115+Junio!F115+Julio!F115+Agosto!F115+Septiembre!F115+'Octubre '!F115+Noviembre!F115+'Diciembre '!F115</f>
        <v>2132</v>
      </c>
      <c r="G115" s="88">
        <f>+Enero!G115+Febrero!G115+'Marzo '!G115+'Abril '!G115+'Mayo '!G115+Junio!G115+Julio!G115+Agosto!G115+Septiembre!G115+'Octubre '!G115+Noviembre!G115+'Diciembre '!G115</f>
        <v>0</v>
      </c>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f>+Enero!E116+Febrero!E116+'Marzo '!E116+'Abril '!E116+'Mayo '!E116+Junio!E116+Julio!E116+Agosto!E116+Septiembre!E116+'Octubre '!E116+Noviembre!E116+'Diciembre '!E116</f>
        <v>0</v>
      </c>
      <c r="F116" s="89">
        <f>+Enero!F116+Febrero!F116+'Marzo '!F116+'Abril '!F116+'Mayo '!F116+Junio!F116+Julio!F116+Agosto!F116+Septiembre!F116+'Octubre '!F116+Noviembre!F116+'Diciembre '!F116</f>
        <v>0</v>
      </c>
      <c r="G116" s="89">
        <f>+Enero!G116+Febrero!G116+'Marzo '!G116+'Abril '!G116+'Mayo '!G116+Junio!G116+Julio!G116+Agosto!G116+Septiembre!G116+'Octubre '!G116+Noviembre!G116+'Diciembre '!G116</f>
        <v>0</v>
      </c>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f>+Enero!E117+Febrero!E117+'Marzo '!E117+'Abril '!E117+'Mayo '!E117+Junio!E117+Julio!E117+Agosto!E117+Septiembre!E117+'Octubre '!E117+Noviembre!E117+'Diciembre '!E117</f>
        <v>0</v>
      </c>
      <c r="F117" s="90">
        <f>+Enero!F117+Febrero!F117+'Marzo '!F117+'Abril '!F117+'Mayo '!F117+Junio!F117+Julio!F117+Agosto!F117+Septiembre!F117+'Octubre '!F117+Noviembre!F117+'Diciembre '!F117</f>
        <v>0</v>
      </c>
      <c r="G117" s="90">
        <f>+Enero!G117+Febrero!G117+'Marzo '!G117+'Abril '!G117+'Mayo '!G117+Junio!G117+Julio!G117+Agosto!G117+Septiembre!G117+'Octubre '!G117+Noviembre!G117+'Diciembre '!G117</f>
        <v>0</v>
      </c>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56"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203" t="s">
        <v>4</v>
      </c>
      <c r="D119" s="203" t="s">
        <v>7</v>
      </c>
      <c r="E119" s="203"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204" t="s">
        <v>136</v>
      </c>
      <c r="C120" s="138">
        <f>+Enero!C120+Febrero!C120+'Marzo '!C120+'Abril '!C120+'Mayo '!C120+Junio!C120+Julio!C120+Agosto!C120+Septiembre!C120+'Octubre '!C120+Noviembre!C120+'Diciembre '!C120</f>
        <v>2185</v>
      </c>
      <c r="D120" s="152">
        <f>+Enero!D120+Febrero!D120+'Marzo '!D120+'Abril '!D120+'Mayo '!D120+Junio!D120+Julio!D120+Agosto!D120+Septiembre!D120+'Octubre '!D120+Noviembre!D120+'Diciembre '!D120</f>
        <v>2185</v>
      </c>
      <c r="E120" s="152">
        <f>+Enero!E120+Febrero!E120+'Marzo '!E120+'Abril '!E120+'Mayo '!E120+Junio!E120+Julio!E120+Agosto!E120+Septiembre!E120+'Octubre '!E120+Noviembre!E120+'Diciembre '!E120</f>
        <v>0</v>
      </c>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172" t="str">
        <f t="shared" ref="BR120:BR125" si="10">IF(AND(C120&lt;&gt;0,D120=0),"No olvide los benefciarios","")</f>
        <v/>
      </c>
      <c r="BS120" s="74"/>
      <c r="BT120" s="156">
        <f t="shared" ref="BT120:BT125" si="11">IF($C120&lt;D120,1,0)</f>
        <v>0</v>
      </c>
      <c r="BU120" s="156">
        <f t="shared" ref="BU120:BU125" si="12">IF(AND(C120&lt;&gt;0,D120=0),1,0)</f>
        <v>0</v>
      </c>
      <c r="BV120" s="74"/>
      <c r="BW120" s="35"/>
      <c r="CA120" s="213"/>
    </row>
    <row r="121" spans="1:79" s="3" customFormat="1" ht="15.75" customHeight="1" x14ac:dyDescent="0.2">
      <c r="A121" s="432"/>
      <c r="B121" s="31" t="s">
        <v>137</v>
      </c>
      <c r="C121" s="88">
        <f>+Enero!C121+Febrero!C121+'Marzo '!C121+'Abril '!C121+'Mayo '!C121+Junio!C121+Julio!C121+Agosto!C121+Septiembre!C121+'Octubre '!C121+Noviembre!C121+'Diciembre '!C121</f>
        <v>1791</v>
      </c>
      <c r="D121" s="109">
        <f>+Enero!D121+Febrero!D121+'Marzo '!D121+'Abril '!D121+'Mayo '!D121+Junio!D121+Julio!D121+Agosto!D121+Septiembre!D121+'Octubre '!D121+Noviembre!D121+'Diciembre '!D121</f>
        <v>1791</v>
      </c>
      <c r="E121" s="109">
        <f>+Enero!E121+Febrero!E121+'Marzo '!E121+'Abril '!E121+'Mayo '!E121+Junio!E121+Julio!E121+Agosto!E121+Septiembre!E121+'Octubre '!E121+Noviembre!E121+'Diciembre '!E121</f>
        <v>0</v>
      </c>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172" t="str">
        <f t="shared" si="10"/>
        <v/>
      </c>
      <c r="BS121" s="35"/>
      <c r="BT121" s="156">
        <f t="shared" si="11"/>
        <v>0</v>
      </c>
      <c r="BU121" s="156">
        <f t="shared" si="12"/>
        <v>0</v>
      </c>
      <c r="BV121" s="35"/>
      <c r="BW121" s="35"/>
      <c r="CA121" s="213"/>
    </row>
    <row r="122" spans="1:79" s="3" customFormat="1" ht="15.75" customHeight="1" x14ac:dyDescent="0.2">
      <c r="A122" s="433"/>
      <c r="B122" s="72" t="s">
        <v>138</v>
      </c>
      <c r="C122" s="90">
        <f>+Enero!C122+Febrero!C122+'Marzo '!C122+'Abril '!C122+'Mayo '!C122+Junio!C122+Julio!C122+Agosto!C122+Septiembre!C122+'Octubre '!C122+Noviembre!C122+'Diciembre '!C122</f>
        <v>0</v>
      </c>
      <c r="D122" s="128">
        <f>+Enero!D122+Febrero!D122+'Marzo '!D122+'Abril '!D122+'Mayo '!D122+Junio!D122+Julio!D122+Agosto!D122+Septiembre!D122+'Octubre '!D122+Noviembre!D122+'Diciembre '!D122</f>
        <v>0</v>
      </c>
      <c r="E122" s="128">
        <f>+Enero!E122+Febrero!E122+'Marzo '!E122+'Abril '!E122+'Mayo '!E122+Junio!E122+Julio!E122+Agosto!E122+Septiembre!E122+'Octubre '!E122+Noviembre!E122+'Diciembre '!E122</f>
        <v>0</v>
      </c>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172" t="str">
        <f t="shared" si="10"/>
        <v/>
      </c>
      <c r="BS122" s="35"/>
      <c r="BT122" s="156">
        <f t="shared" si="11"/>
        <v>0</v>
      </c>
      <c r="BU122" s="156">
        <f t="shared" si="12"/>
        <v>0</v>
      </c>
      <c r="BV122" s="35"/>
      <c r="BW122" s="35"/>
      <c r="CA122" s="213"/>
    </row>
    <row r="123" spans="1:79" s="3" customFormat="1" ht="15.75" customHeight="1" x14ac:dyDescent="0.2">
      <c r="A123" s="431" t="s">
        <v>139</v>
      </c>
      <c r="B123" s="204" t="s">
        <v>140</v>
      </c>
      <c r="C123" s="138">
        <f>+Enero!C123+Febrero!C123+'Marzo '!C123+'Abril '!C123+'Mayo '!C123+Junio!C123+Julio!C123+Agosto!C123+Septiembre!C123+'Octubre '!C123+Noviembre!C123+'Diciembre '!C123</f>
        <v>0</v>
      </c>
      <c r="D123" s="152">
        <f>+Enero!D123+Febrero!D123+'Marzo '!D123+'Abril '!D123+'Mayo '!D123+Junio!D123+Julio!D123+Agosto!D123+Septiembre!D123+'Octubre '!D123+Noviembre!D123+'Diciembre '!D123</f>
        <v>0</v>
      </c>
      <c r="E123" s="152">
        <f>+Enero!E123+Febrero!E123+'Marzo '!E123+'Abril '!E123+'Mayo '!E123+Junio!E123+Julio!E123+Agosto!E123+Septiembre!E123+'Octubre '!E123+Noviembre!E123+'Diciembre '!E123</f>
        <v>0</v>
      </c>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172" t="str">
        <f t="shared" si="10"/>
        <v/>
      </c>
      <c r="BS123" s="35"/>
      <c r="BT123" s="156">
        <f t="shared" si="11"/>
        <v>0</v>
      </c>
      <c r="BU123" s="156">
        <f t="shared" si="12"/>
        <v>0</v>
      </c>
      <c r="BV123" s="35"/>
      <c r="BW123" s="35"/>
      <c r="CA123" s="213"/>
    </row>
    <row r="124" spans="1:79" s="3" customFormat="1" x14ac:dyDescent="0.2">
      <c r="A124" s="432"/>
      <c r="B124" s="31" t="s">
        <v>141</v>
      </c>
      <c r="C124" s="88">
        <f>+Enero!C124+Febrero!C124+'Marzo '!C124+'Abril '!C124+'Mayo '!C124+Junio!C124+Julio!C124+Agosto!C124+Septiembre!C124+'Octubre '!C124+Noviembre!C124+'Diciembre '!C124</f>
        <v>0</v>
      </c>
      <c r="D124" s="109">
        <f>+Enero!D124+Febrero!D124+'Marzo '!D124+'Abril '!D124+'Mayo '!D124+Junio!D124+Julio!D124+Agosto!D124+Septiembre!D124+'Octubre '!D124+Noviembre!D124+'Diciembre '!D124</f>
        <v>0</v>
      </c>
      <c r="E124" s="109">
        <f>+Enero!E124+Febrero!E124+'Marzo '!E124+'Abril '!E124+'Mayo '!E124+Junio!E124+Julio!E124+Agosto!E124+Septiembre!E124+'Octubre '!E124+Noviembre!E124+'Diciembre '!E124</f>
        <v>0</v>
      </c>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172" t="str">
        <f t="shared" si="10"/>
        <v/>
      </c>
      <c r="BS124" s="35"/>
      <c r="BT124" s="156">
        <f t="shared" si="11"/>
        <v>0</v>
      </c>
      <c r="BU124" s="156">
        <f t="shared" si="12"/>
        <v>0</v>
      </c>
      <c r="BV124" s="35"/>
      <c r="BW124" s="35"/>
      <c r="CA124" s="213"/>
    </row>
    <row r="125" spans="1:79" s="3" customFormat="1" x14ac:dyDescent="0.2">
      <c r="A125" s="433"/>
      <c r="B125" s="32" t="s">
        <v>142</v>
      </c>
      <c r="C125" s="90">
        <f>+Enero!C125+Febrero!C125+'Marzo '!C125+'Abril '!C125+'Mayo '!C125+Junio!C125+Julio!C125+Agosto!C125+Septiembre!C125+'Octubre '!C125+Noviembre!C125+'Diciembre '!C125</f>
        <v>0</v>
      </c>
      <c r="D125" s="128">
        <f>+Enero!D125+Febrero!D125+'Marzo '!D125+'Abril '!D125+'Mayo '!D125+Junio!D125+Julio!D125+Agosto!D125+Septiembre!D125+'Octubre '!D125+Noviembre!D125+'Diciembre '!D125</f>
        <v>0</v>
      </c>
      <c r="E125" s="128">
        <f>+Enero!E125+Febrero!E125+'Marzo '!E125+'Abril '!E125+'Mayo '!E125+Junio!E125+Julio!E125+Agosto!E125+Septiembre!E125+'Octubre '!E125+Noviembre!E125+'Diciembre '!E125</f>
        <v>0</v>
      </c>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172" t="str">
        <f t="shared" si="10"/>
        <v/>
      </c>
      <c r="BS125" s="35"/>
      <c r="BT125" s="156">
        <f t="shared" si="11"/>
        <v>0</v>
      </c>
      <c r="BU125" s="156">
        <f t="shared" si="12"/>
        <v>0</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f>+Enero!C129+Febrero!C129+'Marzo '!C129+'Abril '!C129+'Mayo '!C129+Junio!C129+Julio!C129+Agosto!C129+Septiembre!C129+'Octubre '!C129+Noviembre!C129+'Diciembre '!C129</f>
        <v>0</v>
      </c>
      <c r="D129" s="176">
        <f>+Enero!D129+Febrero!D129+'Marzo '!D129+'Abril '!D129+'Mayo '!D129+Junio!D129+Julio!D129+Agosto!D129+Septiembre!D129+'Octubre '!D129+Noviembre!D129+'Diciembre '!D129</f>
        <v>0</v>
      </c>
      <c r="E129" s="176">
        <f>+Enero!E129+Febrero!E129+'Marzo '!E129+'Abril '!E129+'Mayo '!E129+Junio!E129+Julio!E129+Agosto!E129+Septiembre!E129+'Octubre '!E129+Noviembre!E129+'Diciembre '!E129</f>
        <v>0</v>
      </c>
      <c r="F129" s="176">
        <f>+Enero!F129+Febrero!F129+'Marzo '!F129+'Abril '!F129+'Mayo '!F129+Junio!F129+Julio!F129+Agosto!F129+Septiembre!F129+'Octubre '!F129+Noviembre!F129+'Diciembre '!F129</f>
        <v>0</v>
      </c>
      <c r="G129" s="176">
        <f>+Enero!G129+Febrero!G129+'Marzo '!G129+'Abril '!G129+'Mayo '!G129+Junio!G129+Julio!G129+Agosto!G129+Septiembre!G129+'Octubre '!G129+Noviembre!G129+'Diciembre '!G129</f>
        <v>0</v>
      </c>
      <c r="H129" s="178">
        <f>+Enero!H129+Febrero!H129+'Marzo '!H129+'Abril '!H129+'Mayo '!H129+Junio!H129+Julio!H129+Agosto!H129+Septiembre!H129+'Octubre '!H129+Noviembre!H129+'Diciembre '!H129</f>
        <v>0</v>
      </c>
      <c r="I129" s="178">
        <f>+Enero!I129+Febrero!I129+'Marzo '!I129+'Abril '!I129+'Mayo '!I129+Junio!I129+Julio!I129+Agosto!I129+Septiembre!I129+'Octubre '!I129+Noviembre!I129+'Diciembre '!I129</f>
        <v>0</v>
      </c>
      <c r="J129" s="178">
        <f>+Enero!J129+Febrero!J129+'Marzo '!J129+'Abril '!J129+'Mayo '!J129+Junio!J129+Julio!J129+Agosto!J129+Septiembre!J129+'Octubre '!J129+Noviembre!J129+'Diciembre '!J129</f>
        <v>0</v>
      </c>
      <c r="K129" s="178">
        <f>+Enero!K129+Febrero!K129+'Marzo '!K129+'Abril '!K129+'Mayo '!K129+Junio!K129+Julio!K129+Agosto!K129+Septiembre!K129+'Octubre '!K129+Noviembre!K129+'Diciembre '!K129</f>
        <v>0</v>
      </c>
      <c r="L129" s="178">
        <f>+Enero!L129+Febrero!L129+'Marzo '!L129+'Abril '!L129+'Mayo '!L129+Junio!L129+Julio!L129+Agosto!L129+Septiembre!L129+'Octubre '!L129+Noviembre!L129+'Diciembre '!L129</f>
        <v>0</v>
      </c>
      <c r="M129" s="178">
        <f>+Enero!M129+Febrero!M129+'Marzo '!M129+'Abril '!M129+'Mayo '!M129+Junio!M129+Julio!M129+Agosto!M129+Septiembre!M129+'Octubre '!M129+Noviembre!M129+'Diciembre '!M129</f>
        <v>0</v>
      </c>
      <c r="N129" s="178">
        <f>+Enero!N129+Febrero!N129+'Marzo '!N129+'Abril '!N129+'Mayo '!N129+Junio!N129+Julio!N129+Agosto!N129+Septiembre!N129+'Octubre '!N129+Noviembre!N129+'Diciembre '!N129</f>
        <v>0</v>
      </c>
      <c r="O129" s="178">
        <f>+Enero!O129+Febrero!O129+'Marzo '!O129+'Abril '!O129+'Mayo '!O129+Junio!O129+Julio!O129+Agosto!O129+Septiembre!O129+'Octubre '!O129+Noviembre!O129+'Diciembre '!O129</f>
        <v>0</v>
      </c>
      <c r="P129" s="178">
        <f>+Enero!P129+Febrero!P129+'Marzo '!P129+'Abril '!P129+'Mayo '!P129+Junio!P129+Julio!P129+Agosto!P129+Septiembre!P129+'Octubre '!P129+Noviembre!P129+'Diciembre '!P129</f>
        <v>0</v>
      </c>
      <c r="Q129" s="178">
        <f>+Enero!Q129+Febrero!Q129+'Marzo '!Q129+'Abril '!Q129+'Mayo '!Q129+Junio!Q129+Julio!Q129+Agosto!Q129+Septiembre!Q129+'Octubre '!Q129+Noviembre!Q129+'Diciembre '!Q129</f>
        <v>0</v>
      </c>
      <c r="R129" s="178">
        <f>+Enero!R129+Febrero!R129+'Marzo '!R129+'Abril '!R129+'Mayo '!R129+Junio!R129+Julio!R129+Agosto!R129+Septiembre!R129+'Octubre '!R129+Noviembre!R129+'Diciembre '!R129</f>
        <v>0</v>
      </c>
      <c r="S129" s="178">
        <f>+Enero!S129+Febrero!S129+'Marzo '!S129+'Abril '!S129+'Mayo '!S129+Junio!S129+Julio!S129+Agosto!S129+Septiembre!S129+'Octubre '!S129+Noviembre!S129+'Diciembre '!S129</f>
        <v>0</v>
      </c>
      <c r="T129" s="175">
        <f>+Enero!T129+Febrero!T129+'Marzo '!T129+'Abril '!T129+'Mayo '!T129+Junio!T129+Julio!T129+Agosto!T129+Septiembre!T129+'Octubre '!T129+Noviembre!T129+'Diciembre '!T129</f>
        <v>0</v>
      </c>
      <c r="U129" s="178">
        <f>+Enero!U129+Febrero!U129+'Marzo '!U129+'Abril '!U129+'Mayo '!U129+Junio!U129+Julio!U129+Agosto!U129+Septiembre!U129+'Octubre '!U129+Noviembre!U129+'Diciembre '!U129</f>
        <v>0</v>
      </c>
      <c r="V129" s="193">
        <f>+Enero!V129+Febrero!V129+'Marzo '!V129+'Abril '!V129+'Mayo '!V129+Junio!V129+Julio!V129+Agosto!V129+Septiembre!V129+'Octubre '!V129+Noviembre!V129+'Diciembre '!V129</f>
        <v>0</v>
      </c>
      <c r="W129" s="177">
        <f>+Enero!W129+Febrero!W129+'Marzo '!W129+'Abril '!W129+'Mayo '!W129+Junio!W129+Julio!W129+Agosto!W129+Septiembre!W129+'Octubre '!W129+Noviembre!W129+'Diciembre '!W129</f>
        <v>0</v>
      </c>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f>+Enero!C130+Febrero!C130+'Marzo '!C130+'Abril '!C130+'Mayo '!C130+Junio!C130+Julio!C130+Agosto!C130+Septiembre!C130+'Octubre '!C130+Noviembre!C130+'Diciembre '!C130</f>
        <v>0</v>
      </c>
      <c r="D130" s="185">
        <f>+Enero!D130+Febrero!D130+'Marzo '!D130+'Abril '!D130+'Mayo '!D130+Junio!D130+Julio!D130+Agosto!D130+Septiembre!D130+'Octubre '!D130+Noviembre!D130+'Diciembre '!D130</f>
        <v>0</v>
      </c>
      <c r="E130" s="185">
        <f>+Enero!E130+Febrero!E130+'Marzo '!E130+'Abril '!E130+'Mayo '!E130+Junio!E130+Julio!E130+Agosto!E130+Septiembre!E130+'Octubre '!E130+Noviembre!E130+'Diciembre '!E130</f>
        <v>0</v>
      </c>
      <c r="F130" s="185">
        <f>+Enero!F130+Febrero!F130+'Marzo '!F130+'Abril '!F130+'Mayo '!F130+Junio!F130+Julio!F130+Agosto!F130+Septiembre!F130+'Octubre '!F130+Noviembre!F130+'Diciembre '!F130</f>
        <v>0</v>
      </c>
      <c r="G130" s="185">
        <f>+Enero!G130+Febrero!G130+'Marzo '!G130+'Abril '!G130+'Mayo '!G130+Junio!G130+Julio!G130+Agosto!G130+Septiembre!G130+'Octubre '!G130+Noviembre!G130+'Diciembre '!G130</f>
        <v>0</v>
      </c>
      <c r="H130" s="195">
        <f>+Enero!H130+Febrero!H130+'Marzo '!H130+'Abril '!H130+'Mayo '!H130+Junio!H130+Julio!H130+Agosto!H130+Septiembre!H130+'Octubre '!H130+Noviembre!H130+'Diciembre '!H130</f>
        <v>0</v>
      </c>
      <c r="I130" s="195">
        <f>+Enero!I130+Febrero!I130+'Marzo '!I130+'Abril '!I130+'Mayo '!I130+Junio!I130+Julio!I130+Agosto!I130+Septiembre!I130+'Octubre '!I130+Noviembre!I130+'Diciembre '!I130</f>
        <v>0</v>
      </c>
      <c r="J130" s="195">
        <f>+Enero!J130+Febrero!J130+'Marzo '!J130+'Abril '!J130+'Mayo '!J130+Junio!J130+Julio!J130+Agosto!J130+Septiembre!J130+'Octubre '!J130+Noviembre!J130+'Diciembre '!J130</f>
        <v>0</v>
      </c>
      <c r="K130" s="195">
        <f>+Enero!K130+Febrero!K130+'Marzo '!K130+'Abril '!K130+'Mayo '!K130+Junio!K130+Julio!K130+Agosto!K130+Septiembre!K130+'Octubre '!K130+Noviembre!K130+'Diciembre '!K130</f>
        <v>0</v>
      </c>
      <c r="L130" s="195">
        <f>+Enero!L130+Febrero!L130+'Marzo '!L130+'Abril '!L130+'Mayo '!L130+Junio!L130+Julio!L130+Agosto!L130+Septiembre!L130+'Octubre '!L130+Noviembre!L130+'Diciembre '!L130</f>
        <v>0</v>
      </c>
      <c r="M130" s="195">
        <f>+Enero!M130+Febrero!M130+'Marzo '!M130+'Abril '!M130+'Mayo '!M130+Junio!M130+Julio!M130+Agosto!M130+Septiembre!M130+'Octubre '!M130+Noviembre!M130+'Diciembre '!M130</f>
        <v>0</v>
      </c>
      <c r="N130" s="195">
        <f>+Enero!N130+Febrero!N130+'Marzo '!N130+'Abril '!N130+'Mayo '!N130+Junio!N130+Julio!N130+Agosto!N130+Septiembre!N130+'Octubre '!N130+Noviembre!N130+'Diciembre '!N130</f>
        <v>0</v>
      </c>
      <c r="O130" s="195">
        <f>+Enero!O130+Febrero!O130+'Marzo '!O130+'Abril '!O130+'Mayo '!O130+Junio!O130+Julio!O130+Agosto!O130+Septiembre!O130+'Octubre '!O130+Noviembre!O130+'Diciembre '!O130</f>
        <v>0</v>
      </c>
      <c r="P130" s="195">
        <f>+Enero!P130+Febrero!P130+'Marzo '!P130+'Abril '!P130+'Mayo '!P130+Junio!P130+Julio!P130+Agosto!P130+Septiembre!P130+'Octubre '!P130+Noviembre!P130+'Diciembre '!P130</f>
        <v>0</v>
      </c>
      <c r="Q130" s="195">
        <f>+Enero!Q130+Febrero!Q130+'Marzo '!Q130+'Abril '!Q130+'Mayo '!Q130+Junio!Q130+Julio!Q130+Agosto!Q130+Septiembre!Q130+'Octubre '!Q130+Noviembre!Q130+'Diciembre '!Q130</f>
        <v>0</v>
      </c>
      <c r="R130" s="195">
        <f>+Enero!R130+Febrero!R130+'Marzo '!R130+'Abril '!R130+'Mayo '!R130+Junio!R130+Julio!R130+Agosto!R130+Septiembre!R130+'Octubre '!R130+Noviembre!R130+'Diciembre '!R130</f>
        <v>0</v>
      </c>
      <c r="S130" s="195">
        <f>+Enero!S130+Febrero!S130+'Marzo '!S130+'Abril '!S130+'Mayo '!S130+Junio!S130+Julio!S130+Agosto!S130+Septiembre!S130+'Octubre '!S130+Noviembre!S130+'Diciembre '!S130</f>
        <v>0</v>
      </c>
      <c r="T130" s="180">
        <f>+Enero!T130+Febrero!T130+'Marzo '!T130+'Abril '!T130+'Mayo '!T130+Junio!T130+Julio!T130+Agosto!T130+Septiembre!T130+'Octubre '!T130+Noviembre!T130+'Diciembre '!T130</f>
        <v>0</v>
      </c>
      <c r="U130" s="195">
        <f>+Enero!U130+Febrero!U130+'Marzo '!U130+'Abril '!U130+'Mayo '!U130+Junio!U130+Julio!U130+Agosto!U130+Septiembre!U130+'Octubre '!U130+Noviembre!U130+'Diciembre '!U130</f>
        <v>0</v>
      </c>
      <c r="V130" s="196">
        <f>+Enero!V130+Febrero!V130+'Marzo '!V130+'Abril '!V130+'Mayo '!V130+Junio!V130+Julio!V130+Agosto!V130+Septiembre!V130+'Octubre '!V130+Noviembre!V130+'Diciembre '!V130</f>
        <v>0</v>
      </c>
      <c r="W130" s="179">
        <f>+Enero!W130+Febrero!W130+'Marzo '!W130+'Abril '!W130+'Mayo '!W130+Junio!W130+Julio!W130+Agosto!W130+Septiembre!W130+'Octubre '!W130+Noviembre!W130+'Diciembre '!W130</f>
        <v>0</v>
      </c>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f>+Enero!C131+Febrero!C131+'Marzo '!C131+'Abril '!C131+'Mayo '!C131+Junio!C131+Julio!C131+Agosto!C131+Septiembre!C131+'Octubre '!C131+Noviembre!C131+'Diciembre '!C131</f>
        <v>0</v>
      </c>
      <c r="D131" s="126">
        <f>+Enero!D131+Febrero!D131+'Marzo '!D131+'Abril '!D131+'Mayo '!D131+Junio!D131+Julio!D131+Agosto!D131+Septiembre!D131+'Octubre '!D131+Noviembre!D131+'Diciembre '!D131</f>
        <v>0</v>
      </c>
      <c r="E131" s="126">
        <f>+Enero!E131+Febrero!E131+'Marzo '!E131+'Abril '!E131+'Mayo '!E131+Junio!E131+Julio!E131+Agosto!E131+Septiembre!E131+'Octubre '!E131+Noviembre!E131+'Diciembre '!E131</f>
        <v>0</v>
      </c>
      <c r="F131" s="126">
        <f>+Enero!F131+Febrero!F131+'Marzo '!F131+'Abril '!F131+'Mayo '!F131+Junio!F131+Julio!F131+Agosto!F131+Septiembre!F131+'Octubre '!F131+Noviembre!F131+'Diciembre '!F131</f>
        <v>0</v>
      </c>
      <c r="G131" s="126">
        <f>+Enero!G131+Febrero!G131+'Marzo '!G131+'Abril '!G131+'Mayo '!G131+Junio!G131+Julio!G131+Agosto!G131+Septiembre!G131+'Octubre '!G131+Noviembre!G131+'Diciembre '!G131</f>
        <v>0</v>
      </c>
      <c r="H131" s="127">
        <f>+Enero!H131+Febrero!H131+'Marzo '!H131+'Abril '!H131+'Mayo '!H131+Junio!H131+Julio!H131+Agosto!H131+Septiembre!H131+'Octubre '!H131+Noviembre!H131+'Diciembre '!H131</f>
        <v>0</v>
      </c>
      <c r="I131" s="127">
        <f>+Enero!I131+Febrero!I131+'Marzo '!I131+'Abril '!I131+'Mayo '!I131+Junio!I131+Julio!I131+Agosto!I131+Septiembre!I131+'Octubre '!I131+Noviembre!I131+'Diciembre '!I131</f>
        <v>0</v>
      </c>
      <c r="J131" s="127">
        <f>+Enero!J131+Febrero!J131+'Marzo '!J131+'Abril '!J131+'Mayo '!J131+Junio!J131+Julio!J131+Agosto!J131+Septiembre!J131+'Octubre '!J131+Noviembre!J131+'Diciembre '!J131</f>
        <v>0</v>
      </c>
      <c r="K131" s="127">
        <f>+Enero!K131+Febrero!K131+'Marzo '!K131+'Abril '!K131+'Mayo '!K131+Junio!K131+Julio!K131+Agosto!K131+Septiembre!K131+'Octubre '!K131+Noviembre!K131+'Diciembre '!K131</f>
        <v>0</v>
      </c>
      <c r="L131" s="127">
        <f>+Enero!L131+Febrero!L131+'Marzo '!L131+'Abril '!L131+'Mayo '!L131+Junio!L131+Julio!L131+Agosto!L131+Septiembre!L131+'Octubre '!L131+Noviembre!L131+'Diciembre '!L131</f>
        <v>0</v>
      </c>
      <c r="M131" s="127">
        <f>+Enero!M131+Febrero!M131+'Marzo '!M131+'Abril '!M131+'Mayo '!M131+Junio!M131+Julio!M131+Agosto!M131+Septiembre!M131+'Octubre '!M131+Noviembre!M131+'Diciembre '!M131</f>
        <v>0</v>
      </c>
      <c r="N131" s="127">
        <f>+Enero!N131+Febrero!N131+'Marzo '!N131+'Abril '!N131+'Mayo '!N131+Junio!N131+Julio!N131+Agosto!N131+Septiembre!N131+'Octubre '!N131+Noviembre!N131+'Diciembre '!N131</f>
        <v>0</v>
      </c>
      <c r="O131" s="127">
        <f>+Enero!O131+Febrero!O131+'Marzo '!O131+'Abril '!O131+'Mayo '!O131+Junio!O131+Julio!O131+Agosto!O131+Septiembre!O131+'Octubre '!O131+Noviembre!O131+'Diciembre '!O131</f>
        <v>0</v>
      </c>
      <c r="P131" s="127">
        <f>+Enero!P131+Febrero!P131+'Marzo '!P131+'Abril '!P131+'Mayo '!P131+Junio!P131+Julio!P131+Agosto!P131+Septiembre!P131+'Octubre '!P131+Noviembre!P131+'Diciembre '!P131</f>
        <v>0</v>
      </c>
      <c r="Q131" s="127">
        <f>+Enero!Q131+Febrero!Q131+'Marzo '!Q131+'Abril '!Q131+'Mayo '!Q131+Junio!Q131+Julio!Q131+Agosto!Q131+Septiembre!Q131+'Octubre '!Q131+Noviembre!Q131+'Diciembre '!Q131</f>
        <v>0</v>
      </c>
      <c r="R131" s="127">
        <f>+Enero!R131+Febrero!R131+'Marzo '!R131+'Abril '!R131+'Mayo '!R131+Junio!R131+Julio!R131+Agosto!R131+Septiembre!R131+'Octubre '!R131+Noviembre!R131+'Diciembre '!R131</f>
        <v>0</v>
      </c>
      <c r="S131" s="127">
        <f>+Enero!S131+Febrero!S131+'Marzo '!S131+'Abril '!S131+'Mayo '!S131+Junio!S131+Julio!S131+Agosto!S131+Septiembre!S131+'Octubre '!S131+Noviembre!S131+'Diciembre '!S131</f>
        <v>0</v>
      </c>
      <c r="T131" s="197">
        <f>+Enero!T131+Febrero!T131+'Marzo '!T131+'Abril '!T131+'Mayo '!T131+Junio!T131+Julio!T131+Agosto!T131+Septiembre!T131+'Octubre '!T131+Noviembre!T131+'Diciembre '!T131</f>
        <v>0</v>
      </c>
      <c r="U131" s="127">
        <f>+Enero!U131+Febrero!U131+'Marzo '!U131+'Abril '!U131+'Mayo '!U131+Junio!U131+Julio!U131+Agosto!U131+Septiembre!U131+'Octubre '!U131+Noviembre!U131+'Diciembre '!U131</f>
        <v>0</v>
      </c>
      <c r="V131" s="198">
        <f>+Enero!V131+Febrero!V131+'Marzo '!V131+'Abril '!V131+'Mayo '!V131+Junio!V131+Julio!V131+Agosto!V131+Septiembre!V131+'Octubre '!V131+Noviembre!V131+'Diciembre '!V131</f>
        <v>0</v>
      </c>
      <c r="W131" s="181">
        <f>+Enero!W131+Febrero!W131+'Marzo '!W131+'Abril '!W131+'Mayo '!W131+Junio!W131+Julio!W131+Agosto!W131+Septiembre!W131+'Octubre '!W131+Noviembre!W131+'Diciembre '!W131</f>
        <v>0</v>
      </c>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203"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205" t="s">
        <v>153</v>
      </c>
      <c r="D136" s="231">
        <f>+Enero!D136+Febrero!D136+'Marzo '!D136+'Abril '!D136+'Mayo '!D136+Junio!D136+Julio!D136+Agosto!D136+Septiembre!D136+'Octubre '!D136+Noviembre!D136+'Diciembre '!D136</f>
        <v>0</v>
      </c>
      <c r="E136" s="39"/>
      <c r="F136" s="39"/>
      <c r="G136" s="39"/>
      <c r="H136" s="39"/>
      <c r="I136" s="39"/>
      <c r="J136" s="39"/>
      <c r="K136" s="39"/>
      <c r="L136" s="39"/>
      <c r="M136" s="39"/>
      <c r="N136" s="39"/>
      <c r="O136" s="158"/>
      <c r="BL136" s="172"/>
      <c r="CA136" s="172"/>
    </row>
    <row r="137" spans="1:79" s="35" customFormat="1" ht="21" x14ac:dyDescent="0.2">
      <c r="A137" s="415"/>
      <c r="B137" s="416"/>
      <c r="C137" s="206" t="s">
        <v>154</v>
      </c>
      <c r="D137" s="232">
        <f>+Enero!D137+Febrero!D137+'Marzo '!D137+'Abril '!D137+'Mayo '!D137+Junio!D137+Julio!D137+Agosto!D137+Septiembre!D137+'Octubre '!D137+Noviembre!D137+'Diciembre '!D137</f>
        <v>0</v>
      </c>
      <c r="E137" s="39"/>
      <c r="F137" s="39"/>
      <c r="G137" s="39"/>
      <c r="H137" s="39"/>
      <c r="M137" s="39"/>
      <c r="N137" s="39"/>
      <c r="O137" s="158"/>
      <c r="BL137" s="172"/>
      <c r="CA137" s="172"/>
    </row>
    <row r="138" spans="1:79" s="35" customFormat="1" ht="21" x14ac:dyDescent="0.2">
      <c r="A138" s="417"/>
      <c r="B138" s="418"/>
      <c r="C138" s="207" t="s">
        <v>155</v>
      </c>
      <c r="D138" s="233">
        <f>+Enero!D138+Febrero!D138+'Marzo '!D138+'Abril '!D138+'Mayo '!D138+Junio!D138+Julio!D138+Agosto!D138+Septiembre!D138+'Octubre '!D138+Noviembre!D138+'Diciembre '!D138</f>
        <v>0</v>
      </c>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f>+Enero!B142+Febrero!B142+'Marzo '!B142+'Abril '!B142+'Mayo '!B142+Junio!B142+Julio!B142+Agosto!B142+Septiembre!B142+'Octubre '!B142+Noviembre!B142+'Diciembre '!B142</f>
        <v>7</v>
      </c>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f>+Enero!B143+Febrero!B143+'Marzo '!B143+'Abril '!B143+'Mayo '!B143+Junio!B143+Julio!B143+Agosto!B143+Septiembre!B143+'Octubre '!B143+Noviembre!B143+'Diciembre '!B143</f>
        <v>27</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13</v>
      </c>
      <c r="E148" s="175">
        <f>+Enero!E148+Febrero!E148+'Marzo '!E148+'Abril '!E148+'Mayo '!E148+Junio!E148+Julio!E148+Agosto!E148+Septiembre!E148+'Octubre '!E148+Noviembre!E148+'Diciembre '!E148</f>
        <v>0</v>
      </c>
      <c r="F148" s="176">
        <f>+Enero!F148+Febrero!F148+'Marzo '!F148+'Abril '!F148+'Mayo '!F148+Junio!F148+Julio!F148+Agosto!F148+Septiembre!F148+'Octubre '!F148+Noviembre!F148+'Diciembre '!F148</f>
        <v>0</v>
      </c>
      <c r="G148" s="176">
        <f>+Enero!G148+Febrero!G148+'Marzo '!G148+'Abril '!G148+'Mayo '!G148+Junio!G148+Julio!G148+Agosto!G148+Septiembre!G148+'Octubre '!G148+Noviembre!G148+'Diciembre '!G148</f>
        <v>0</v>
      </c>
      <c r="H148" s="176">
        <f>+Enero!H148+Febrero!H148+'Marzo '!H148+'Abril '!H148+'Mayo '!H148+Junio!H148+Julio!H148+Agosto!H148+Septiembre!H148+'Octubre '!H148+Noviembre!H148+'Diciembre '!H148</f>
        <v>1</v>
      </c>
      <c r="I148" s="176">
        <f>+Enero!I148+Febrero!I148+'Marzo '!I148+'Abril '!I148+'Mayo '!I148+Junio!I148+Julio!I148+Agosto!I148+Septiembre!I148+'Octubre '!I148+Noviembre!I148+'Diciembre '!I148</f>
        <v>0</v>
      </c>
      <c r="J148" s="176">
        <f>+Enero!J148+Febrero!J148+'Marzo '!J148+'Abril '!J148+'Mayo '!J148+Junio!J148+Julio!J148+Agosto!J148+Septiembre!J148+'Octubre '!J148+Noviembre!J148+'Diciembre '!J148</f>
        <v>2</v>
      </c>
      <c r="K148" s="176">
        <f>+Enero!K148+Febrero!K148+'Marzo '!K148+'Abril '!K148+'Mayo '!K148+Junio!K148+Julio!K148+Agosto!K148+Septiembre!K148+'Octubre '!K148+Noviembre!K148+'Diciembre '!K148</f>
        <v>0</v>
      </c>
      <c r="L148" s="176">
        <f>+Enero!L148+Febrero!L148+'Marzo '!L148+'Abril '!L148+'Mayo '!L148+Junio!L148+Julio!L148+Agosto!L148+Septiembre!L148+'Octubre '!L148+Noviembre!L148+'Diciembre '!L148</f>
        <v>2</v>
      </c>
      <c r="M148" s="176">
        <f>+Enero!M148+Febrero!M148+'Marzo '!M148+'Abril '!M148+'Mayo '!M148+Junio!M148+Julio!M148+Agosto!M148+Septiembre!M148+'Octubre '!M148+Noviembre!M148+'Diciembre '!M148</f>
        <v>0</v>
      </c>
      <c r="N148" s="176">
        <f>+Enero!N148+Febrero!N148+'Marzo '!N148+'Abril '!N148+'Mayo '!N148+Junio!N148+Julio!N148+Agosto!N148+Septiembre!N148+'Octubre '!N148+Noviembre!N148+'Diciembre '!N148</f>
        <v>5</v>
      </c>
      <c r="O148" s="176">
        <f>+Enero!O148+Febrero!O148+'Marzo '!O148+'Abril '!O148+'Mayo '!O148+Junio!O148+Julio!O148+Agosto!O148+Septiembre!O148+'Octubre '!O148+Noviembre!O148+'Diciembre '!O148</f>
        <v>0</v>
      </c>
      <c r="P148" s="176">
        <f>+Enero!P148+Febrero!P148+'Marzo '!P148+'Abril '!P148+'Mayo '!P148+Junio!P148+Julio!P148+Agosto!P148+Septiembre!P148+'Octubre '!P148+Noviembre!P148+'Diciembre '!P148</f>
        <v>2</v>
      </c>
      <c r="Q148" s="176">
        <f>+Enero!Q148+Febrero!Q148+'Marzo '!Q148+'Abril '!Q148+'Mayo '!Q148+Junio!Q148+Julio!Q148+Agosto!Q148+Septiembre!Q148+'Octubre '!Q148+Noviembre!Q148+'Diciembre '!Q148</f>
        <v>0</v>
      </c>
      <c r="R148" s="176">
        <f>+Enero!R148+Febrero!R148+'Marzo '!R148+'Abril '!R148+'Mayo '!R148+Junio!R148+Julio!R148+Agosto!R148+Septiembre!R148+'Octubre '!R148+Noviembre!R148+'Diciembre '!R148</f>
        <v>1</v>
      </c>
      <c r="S148" s="176">
        <f>+Enero!S148+Febrero!S148+'Marzo '!S148+'Abril '!S148+'Mayo '!S148+Junio!S148+Julio!S148+Agosto!S148+Septiembre!S148+'Octubre '!S148+Noviembre!S148+'Diciembre '!S148</f>
        <v>0</v>
      </c>
      <c r="T148" s="178">
        <f>+Enero!T148+Febrero!T148+'Marzo '!T148+'Abril '!T148+'Mayo '!T148+Junio!T148+Julio!T148+Agosto!T148+Septiembre!T148+'Octubre '!T148+Noviembre!T148+'Diciembre '!T148</f>
        <v>0</v>
      </c>
      <c r="U148" s="234">
        <f>+Enero!U148+Febrero!U148+'Marzo '!U148+'Abril '!U148+'Mayo '!U148+Junio!U148+Julio!U148+Agosto!U148+Septiembre!U148+'Octubre '!U148+Noviembre!U148+'Diciembre '!U148</f>
        <v>0</v>
      </c>
      <c r="V148" s="175">
        <f>+Enero!V148+Febrero!V148+'Marzo '!V148+'Abril '!V148+'Mayo '!V148+Junio!V148+Julio!V148+Agosto!V148+Septiembre!V148+'Octubre '!V148+Noviembre!V148+'Diciembre '!V148</f>
        <v>5</v>
      </c>
      <c r="W148" s="176">
        <f>+Enero!W148+Febrero!W148+'Marzo '!W148+'Abril '!W148+'Mayo '!W148+Junio!W148+Julio!W148+Agosto!W148+Septiembre!W148+'Octubre '!W148+Noviembre!W148+'Diciembre '!W148</f>
        <v>7</v>
      </c>
      <c r="X148" s="176">
        <f>+Enero!X148+Febrero!X148+'Marzo '!X148+'Abril '!X148+'Mayo '!X148+Junio!X148+Julio!X148+Agosto!X148+Septiembre!X148+'Octubre '!X148+Noviembre!X148+'Diciembre '!X148</f>
        <v>7</v>
      </c>
      <c r="Y148" s="177">
        <f>+Enero!Y148+Febrero!Y148+'Marzo '!Y148+'Abril '!Y148+'Mayo '!Y148+Junio!Y148+Julio!Y148+Agosto!Y148+Septiembre!Y148+'Octubre '!Y148+Noviembre!Y148+'Diciembre '!Y148</f>
        <v>8</v>
      </c>
      <c r="Z148" s="175">
        <f>+Enero!Z148+Febrero!Z148+'Marzo '!Z148+'Abril '!Z148+'Mayo '!Z148+Junio!Z148+Julio!Z148+Agosto!Z148+Septiembre!Z148+'Octubre '!Z148+Noviembre!Z148+'Diciembre '!Z148</f>
        <v>1</v>
      </c>
      <c r="AA148" s="177">
        <f>+Enero!AA148+Febrero!AA148+'Marzo '!AA148+'Abril '!AA148+'Mayo '!AA148+Junio!AA148+Julio!AA148+Agosto!AA148+Septiembre!AA148+'Octubre '!AA148+Noviembre!AA148+'Diciembre '!AA148</f>
        <v>1</v>
      </c>
      <c r="AB148" s="178">
        <f>+Enero!AB148+Febrero!AB148+'Marzo '!AB148+'Abril '!AB148+'Mayo '!AB148+Junio!AB148+Julio!AB148+Agosto!AB148+Septiembre!AB148+'Octubre '!AB148+Noviembre!AB148+'Diciembre '!AB148</f>
        <v>4</v>
      </c>
      <c r="AC148" s="177">
        <f>+Enero!AC148+Febrero!AC148+'Marzo '!AC148+'Abril '!AC148+'Mayo '!AC148+Junio!AC148+Julio!AC148+Agosto!AC148+Septiembre!AC148+'Octubre '!AC148+Noviembre!AC148+'Diciembre '!AC148</f>
        <v>7</v>
      </c>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2</v>
      </c>
      <c r="E149" s="240">
        <f>+Enero!E149+Febrero!E149+'Marzo '!E149+'Abril '!E149+'Mayo '!E149+Junio!E149+Julio!E149+Agosto!E149+Septiembre!E149+'Octubre '!E149+Noviembre!E149+'Diciembre '!E149</f>
        <v>0</v>
      </c>
      <c r="F149" s="241">
        <f>+Enero!F149+Febrero!F149+'Marzo '!F149+'Abril '!F149+'Mayo '!F149+Junio!F149+Julio!F149+Agosto!F149+Septiembre!F149+'Octubre '!F149+Noviembre!F149+'Diciembre '!F149</f>
        <v>0</v>
      </c>
      <c r="G149" s="241">
        <f>+Enero!G149+Febrero!G149+'Marzo '!G149+'Abril '!G149+'Mayo '!G149+Junio!G149+Julio!G149+Agosto!G149+Septiembre!G149+'Octubre '!G149+Noviembre!G149+'Diciembre '!G149</f>
        <v>0</v>
      </c>
      <c r="H149" s="241">
        <f>+Enero!H149+Febrero!H149+'Marzo '!H149+'Abril '!H149+'Mayo '!H149+Junio!H149+Julio!H149+Agosto!H149+Septiembre!H149+'Octubre '!H149+Noviembre!H149+'Diciembre '!H149</f>
        <v>0</v>
      </c>
      <c r="I149" s="241">
        <f>+Enero!I149+Febrero!I149+'Marzo '!I149+'Abril '!I149+'Mayo '!I149+Junio!I149+Julio!I149+Agosto!I149+Septiembre!I149+'Octubre '!I149+Noviembre!I149+'Diciembre '!I149</f>
        <v>0</v>
      </c>
      <c r="J149" s="241">
        <f>+Enero!J149+Febrero!J149+'Marzo '!J149+'Abril '!J149+'Mayo '!J149+Junio!J149+Julio!J149+Agosto!J149+Septiembre!J149+'Octubre '!J149+Noviembre!J149+'Diciembre '!J149</f>
        <v>1</v>
      </c>
      <c r="K149" s="241">
        <f>+Enero!K149+Febrero!K149+'Marzo '!K149+'Abril '!K149+'Mayo '!K149+Junio!K149+Julio!K149+Agosto!K149+Septiembre!K149+'Octubre '!K149+Noviembre!K149+'Diciembre '!K149</f>
        <v>0</v>
      </c>
      <c r="L149" s="241">
        <f>+Enero!L149+Febrero!L149+'Marzo '!L149+'Abril '!L149+'Mayo '!L149+Junio!L149+Julio!L149+Agosto!L149+Septiembre!L149+'Octubre '!L149+Noviembre!L149+'Diciembre '!L149</f>
        <v>1</v>
      </c>
      <c r="M149" s="241">
        <f>+Enero!M149+Febrero!M149+'Marzo '!M149+'Abril '!M149+'Mayo '!M149+Junio!M149+Julio!M149+Agosto!M149+Septiembre!M149+'Octubre '!M149+Noviembre!M149+'Diciembre '!M149</f>
        <v>0</v>
      </c>
      <c r="N149" s="241">
        <f>+Enero!N149+Febrero!N149+'Marzo '!N149+'Abril '!N149+'Mayo '!N149+Junio!N149+Julio!N149+Agosto!N149+Septiembre!N149+'Octubre '!N149+Noviembre!N149+'Diciembre '!N149</f>
        <v>0</v>
      </c>
      <c r="O149" s="241">
        <f>+Enero!O149+Febrero!O149+'Marzo '!O149+'Abril '!O149+'Mayo '!O149+Junio!O149+Julio!O149+Agosto!O149+Septiembre!O149+'Octubre '!O149+Noviembre!O149+'Diciembre '!O149</f>
        <v>0</v>
      </c>
      <c r="P149" s="241">
        <f>+Enero!P149+Febrero!P149+'Marzo '!P149+'Abril '!P149+'Mayo '!P149+Junio!P149+Julio!P149+Agosto!P149+Septiembre!P149+'Octubre '!P149+Noviembre!P149+'Diciembre '!P149</f>
        <v>0</v>
      </c>
      <c r="Q149" s="241">
        <f>+Enero!Q149+Febrero!Q149+'Marzo '!Q149+'Abril '!Q149+'Mayo '!Q149+Junio!Q149+Julio!Q149+Agosto!Q149+Septiembre!Q149+'Octubre '!Q149+Noviembre!Q149+'Diciembre '!Q149</f>
        <v>0</v>
      </c>
      <c r="R149" s="241">
        <f>+Enero!R149+Febrero!R149+'Marzo '!R149+'Abril '!R149+'Mayo '!R149+Junio!R149+Julio!R149+Agosto!R149+Septiembre!R149+'Octubre '!R149+Noviembre!R149+'Diciembre '!R149</f>
        <v>0</v>
      </c>
      <c r="S149" s="241">
        <f>+Enero!S149+Febrero!S149+'Marzo '!S149+'Abril '!S149+'Mayo '!S149+Junio!S149+Julio!S149+Agosto!S149+Septiembre!S149+'Octubre '!S149+Noviembre!S149+'Diciembre '!S149</f>
        <v>0</v>
      </c>
      <c r="T149" s="242">
        <f>+Enero!T149+Febrero!T149+'Marzo '!T149+'Abril '!T149+'Mayo '!T149+Junio!T149+Julio!T149+Agosto!T149+Septiembre!T149+'Octubre '!T149+Noviembre!T149+'Diciembre '!T149</f>
        <v>0</v>
      </c>
      <c r="U149" s="243">
        <f>+Enero!U149+Febrero!U149+'Marzo '!U149+'Abril '!U149+'Mayo '!U149+Junio!U149+Julio!U149+Agosto!U149+Septiembre!U149+'Octubre '!U149+Noviembre!U149+'Diciembre '!U149</f>
        <v>0</v>
      </c>
      <c r="V149" s="240">
        <f>+Enero!V149+Febrero!V149+'Marzo '!V149+'Abril '!V149+'Mayo '!V149+Junio!V149+Julio!V149+Agosto!V149+Septiembre!V149+'Octubre '!V149+Noviembre!V149+'Diciembre '!V149</f>
        <v>0</v>
      </c>
      <c r="W149" s="241">
        <f>+Enero!W149+Febrero!W149+'Marzo '!W149+'Abril '!W149+'Mayo '!W149+Junio!W149+Julio!W149+Agosto!W149+Septiembre!W149+'Octubre '!W149+Noviembre!W149+'Diciembre '!W149</f>
        <v>2</v>
      </c>
      <c r="X149" s="241">
        <f>+Enero!X149+Febrero!X149+'Marzo '!X149+'Abril '!X149+'Mayo '!X149+Junio!X149+Julio!X149+Agosto!X149+Septiembre!X149+'Octubre '!X149+Noviembre!X149+'Diciembre '!X149</f>
        <v>0</v>
      </c>
      <c r="Y149" s="179">
        <f>+Enero!Y149+Febrero!Y149+'Marzo '!Y149+'Abril '!Y149+'Mayo '!Y149+Junio!Y149+Julio!Y149+Agosto!Y149+Septiembre!Y149+'Octubre '!Y149+Noviembre!Y149+'Diciembre '!Y149</f>
        <v>0</v>
      </c>
      <c r="Z149" s="240">
        <f>+Enero!Z149+Febrero!Z149+'Marzo '!Z149+'Abril '!Z149+'Mayo '!Z149+Junio!Z149+Julio!Z149+Agosto!Z149+Septiembre!Z149+'Octubre '!Z149+Noviembre!Z149+'Diciembre '!Z149</f>
        <v>0</v>
      </c>
      <c r="AA149" s="179">
        <f>+Enero!AA149+Febrero!AA149+'Marzo '!AA149+'Abril '!AA149+'Mayo '!AA149+Junio!AA149+Julio!AA149+Agosto!AA149+Septiembre!AA149+'Octubre '!AA149+Noviembre!AA149+'Diciembre '!AA149</f>
        <v>1</v>
      </c>
      <c r="AB149" s="242">
        <f>+Enero!AB149+Febrero!AB149+'Marzo '!AB149+'Abril '!AB149+'Mayo '!AB149+Junio!AB149+Julio!AB149+Agosto!AB149+Septiembre!AB149+'Octubre '!AB149+Noviembre!AB149+'Diciembre '!AB149</f>
        <v>0</v>
      </c>
      <c r="AC149" s="179">
        <f>+Enero!AC149+Febrero!AC149+'Marzo '!AC149+'Abril '!AC149+'Mayo '!AC149+Junio!AC149+Julio!AC149+Agosto!AC149+Septiembre!AC149+'Octubre '!AC149+Noviembre!AC149+'Diciembre '!AC149</f>
        <v>1</v>
      </c>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f>+Enero!E150+Febrero!E150+'Marzo '!E150+'Abril '!E150+'Mayo '!E150+Junio!E150+Julio!E150+Agosto!E150+Septiembre!E150+'Octubre '!E150+Noviembre!E150+'Diciembre '!E150</f>
        <v>0</v>
      </c>
      <c r="F150" s="245">
        <f>+Enero!F150+Febrero!F150+'Marzo '!F150+'Abril '!F150+'Mayo '!F150+Junio!F150+Julio!F150+Agosto!F150+Septiembre!F150+'Octubre '!F150+Noviembre!F150+'Diciembre '!F150</f>
        <v>0</v>
      </c>
      <c r="G150" s="245">
        <f>+Enero!G150+Febrero!G150+'Marzo '!G150+'Abril '!G150+'Mayo '!G150+Junio!G150+Julio!G150+Agosto!G150+Septiembre!G150+'Octubre '!G150+Noviembre!G150+'Diciembre '!G150</f>
        <v>0</v>
      </c>
      <c r="H150" s="245">
        <f>+Enero!H150+Febrero!H150+'Marzo '!H150+'Abril '!H150+'Mayo '!H150+Junio!H150+Julio!H150+Agosto!H150+Septiembre!H150+'Octubre '!H150+Noviembre!H150+'Diciembre '!H150</f>
        <v>0</v>
      </c>
      <c r="I150" s="245">
        <f>+Enero!I150+Febrero!I150+'Marzo '!I150+'Abril '!I150+'Mayo '!I150+Junio!I150+Julio!I150+Agosto!I150+Septiembre!I150+'Octubre '!I150+Noviembre!I150+'Diciembre '!I150</f>
        <v>0</v>
      </c>
      <c r="J150" s="245">
        <f>+Enero!J150+Febrero!J150+'Marzo '!J150+'Abril '!J150+'Mayo '!J150+Junio!J150+Julio!J150+Agosto!J150+Septiembre!J150+'Octubre '!J150+Noviembre!J150+'Diciembre '!J150</f>
        <v>0</v>
      </c>
      <c r="K150" s="245">
        <f>+Enero!K150+Febrero!K150+'Marzo '!K150+'Abril '!K150+'Mayo '!K150+Junio!K150+Julio!K150+Agosto!K150+Septiembre!K150+'Octubre '!K150+Noviembre!K150+'Diciembre '!K150</f>
        <v>0</v>
      </c>
      <c r="L150" s="245">
        <f>+Enero!L150+Febrero!L150+'Marzo '!L150+'Abril '!L150+'Mayo '!L150+Junio!L150+Julio!L150+Agosto!L150+Septiembre!L150+'Octubre '!L150+Noviembre!L150+'Diciembre '!L150</f>
        <v>0</v>
      </c>
      <c r="M150" s="245">
        <f>+Enero!M150+Febrero!M150+'Marzo '!M150+'Abril '!M150+'Mayo '!M150+Junio!M150+Julio!M150+Agosto!M150+Septiembre!M150+'Octubre '!M150+Noviembre!M150+'Diciembre '!M150</f>
        <v>0</v>
      </c>
      <c r="N150" s="245">
        <f>+Enero!N150+Febrero!N150+'Marzo '!N150+'Abril '!N150+'Mayo '!N150+Junio!N150+Julio!N150+Agosto!N150+Septiembre!N150+'Octubre '!N150+Noviembre!N150+'Diciembre '!N150</f>
        <v>0</v>
      </c>
      <c r="O150" s="245">
        <f>+Enero!O150+Febrero!O150+'Marzo '!O150+'Abril '!O150+'Mayo '!O150+Junio!O150+Julio!O150+Agosto!O150+Septiembre!O150+'Octubre '!O150+Noviembre!O150+'Diciembre '!O150</f>
        <v>0</v>
      </c>
      <c r="P150" s="245">
        <f>+Enero!P150+Febrero!P150+'Marzo '!P150+'Abril '!P150+'Mayo '!P150+Junio!P150+Julio!P150+Agosto!P150+Septiembre!P150+'Octubre '!P150+Noviembre!P150+'Diciembre '!P150</f>
        <v>0</v>
      </c>
      <c r="Q150" s="245">
        <f>+Enero!Q150+Febrero!Q150+'Marzo '!Q150+'Abril '!Q150+'Mayo '!Q150+Junio!Q150+Julio!Q150+Agosto!Q150+Septiembre!Q150+'Octubre '!Q150+Noviembre!Q150+'Diciembre '!Q150</f>
        <v>0</v>
      </c>
      <c r="R150" s="245">
        <f>+Enero!R150+Febrero!R150+'Marzo '!R150+'Abril '!R150+'Mayo '!R150+Junio!R150+Julio!R150+Agosto!R150+Septiembre!R150+'Octubre '!R150+Noviembre!R150+'Diciembre '!R150</f>
        <v>0</v>
      </c>
      <c r="S150" s="245">
        <f>+Enero!S150+Febrero!S150+'Marzo '!S150+'Abril '!S150+'Mayo '!S150+Junio!S150+Julio!S150+Agosto!S150+Septiembre!S150+'Octubre '!S150+Noviembre!S150+'Diciembre '!S150</f>
        <v>0</v>
      </c>
      <c r="T150" s="246">
        <f>+Enero!T150+Febrero!T150+'Marzo '!T150+'Abril '!T150+'Mayo '!T150+Junio!T150+Julio!T150+Agosto!T150+Septiembre!T150+'Octubre '!T150+Noviembre!T150+'Diciembre '!T150</f>
        <v>0</v>
      </c>
      <c r="U150" s="247">
        <f>+Enero!U150+Febrero!U150+'Marzo '!U150+'Abril '!U150+'Mayo '!U150+Junio!U150+Julio!U150+Agosto!U150+Septiembre!U150+'Octubre '!U150+Noviembre!U150+'Diciembre '!U150</f>
        <v>0</v>
      </c>
      <c r="V150" s="244">
        <f>+Enero!V150+Febrero!V150+'Marzo '!V150+'Abril '!V150+'Mayo '!V150+Junio!V150+Julio!V150+Agosto!V150+Septiembre!V150+'Octubre '!V150+Noviembre!V150+'Diciembre '!V150</f>
        <v>0</v>
      </c>
      <c r="W150" s="245">
        <f>+Enero!W150+Febrero!W150+'Marzo '!W150+'Abril '!W150+'Mayo '!W150+Junio!W150+Julio!W150+Agosto!W150+Septiembre!W150+'Octubre '!W150+Noviembre!W150+'Diciembre '!W150</f>
        <v>0</v>
      </c>
      <c r="X150" s="245">
        <f>+Enero!X150+Febrero!X150+'Marzo '!X150+'Abril '!X150+'Mayo '!X150+Junio!X150+Julio!X150+Agosto!X150+Septiembre!X150+'Octubre '!X150+Noviembre!X150+'Diciembre '!X150</f>
        <v>0</v>
      </c>
      <c r="Y150" s="248">
        <f>+Enero!Y150+Febrero!Y150+'Marzo '!Y150+'Abril '!Y150+'Mayo '!Y150+Junio!Y150+Julio!Y150+Agosto!Y150+Septiembre!Y150+'Octubre '!Y150+Noviembre!Y150+'Diciembre '!Y150</f>
        <v>0</v>
      </c>
      <c r="Z150" s="244">
        <f>+Enero!Z150+Febrero!Z150+'Marzo '!Z150+'Abril '!Z150+'Mayo '!Z150+Junio!Z150+Julio!Z150+Agosto!Z150+Septiembre!Z150+'Octubre '!Z150+Noviembre!Z150+'Diciembre '!Z150</f>
        <v>0</v>
      </c>
      <c r="AA150" s="248">
        <f>+Enero!AA150+Febrero!AA150+'Marzo '!AA150+'Abril '!AA150+'Mayo '!AA150+Junio!AA150+Julio!AA150+Agosto!AA150+Septiembre!AA150+'Octubre '!AA150+Noviembre!AA150+'Diciembre '!AA150</f>
        <v>0</v>
      </c>
      <c r="AB150" s="246">
        <f>+Enero!AB150+Febrero!AB150+'Marzo '!AB150+'Abril '!AB150+'Mayo '!AB150+Junio!AB150+Julio!AB150+Agosto!AB150+Septiembre!AB150+'Octubre '!AB150+Noviembre!AB150+'Diciembre '!AB150</f>
        <v>0</v>
      </c>
      <c r="AC150" s="248">
        <f>+Enero!AC150+Febrero!AC150+'Marzo '!AC150+'Abril '!AC150+'Mayo '!AC150+Junio!AC150+Julio!AC150+Agosto!AC150+Septiembre!AC150+'Octubre '!AC150+Noviembre!AC150+'Diciembre '!AC150</f>
        <v>0</v>
      </c>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13</v>
      </c>
      <c r="E151" s="175">
        <f>+Enero!E151+Febrero!E151+'Marzo '!E151+'Abril '!E151+'Mayo '!E151+Junio!E151+Julio!E151+Agosto!E151+Septiembre!E151+'Octubre '!E151+Noviembre!E151+'Diciembre '!E151</f>
        <v>0</v>
      </c>
      <c r="F151" s="176">
        <f>+Enero!F151+Febrero!F151+'Marzo '!F151+'Abril '!F151+'Mayo '!F151+Junio!F151+Julio!F151+Agosto!F151+Septiembre!F151+'Octubre '!F151+Noviembre!F151+'Diciembre '!F151</f>
        <v>2</v>
      </c>
      <c r="G151" s="176">
        <f>+Enero!G151+Febrero!G151+'Marzo '!G151+'Abril '!G151+'Mayo '!G151+Junio!G151+Julio!G151+Agosto!G151+Septiembre!G151+'Octubre '!G151+Noviembre!G151+'Diciembre '!G151</f>
        <v>0</v>
      </c>
      <c r="H151" s="176">
        <f>+Enero!H151+Febrero!H151+'Marzo '!H151+'Abril '!H151+'Mayo '!H151+Junio!H151+Julio!H151+Agosto!H151+Septiembre!H151+'Octubre '!H151+Noviembre!H151+'Diciembre '!H151</f>
        <v>1</v>
      </c>
      <c r="I151" s="176">
        <f>+Enero!I151+Febrero!I151+'Marzo '!I151+'Abril '!I151+'Mayo '!I151+Junio!I151+Julio!I151+Agosto!I151+Septiembre!I151+'Octubre '!I151+Noviembre!I151+'Diciembre '!I151</f>
        <v>0</v>
      </c>
      <c r="J151" s="176">
        <f>+Enero!J151+Febrero!J151+'Marzo '!J151+'Abril '!J151+'Mayo '!J151+Junio!J151+Julio!J151+Agosto!J151+Septiembre!J151+'Octubre '!J151+Noviembre!J151+'Diciembre '!J151</f>
        <v>3</v>
      </c>
      <c r="K151" s="176">
        <f>+Enero!K151+Febrero!K151+'Marzo '!K151+'Abril '!K151+'Mayo '!K151+Junio!K151+Julio!K151+Agosto!K151+Septiembre!K151+'Octubre '!K151+Noviembre!K151+'Diciembre '!K151</f>
        <v>0</v>
      </c>
      <c r="L151" s="176">
        <f>+Enero!L151+Febrero!L151+'Marzo '!L151+'Abril '!L151+'Mayo '!L151+Junio!L151+Julio!L151+Agosto!L151+Septiembre!L151+'Octubre '!L151+Noviembre!L151+'Diciembre '!L151</f>
        <v>1</v>
      </c>
      <c r="M151" s="176">
        <f>+Enero!M151+Febrero!M151+'Marzo '!M151+'Abril '!M151+'Mayo '!M151+Junio!M151+Julio!M151+Agosto!M151+Septiembre!M151+'Octubre '!M151+Noviembre!M151+'Diciembre '!M151</f>
        <v>0</v>
      </c>
      <c r="N151" s="176">
        <f>+Enero!N151+Febrero!N151+'Marzo '!N151+'Abril '!N151+'Mayo '!N151+Junio!N151+Julio!N151+Agosto!N151+Septiembre!N151+'Octubre '!N151+Noviembre!N151+'Diciembre '!N151</f>
        <v>2</v>
      </c>
      <c r="O151" s="176">
        <f>+Enero!O151+Febrero!O151+'Marzo '!O151+'Abril '!O151+'Mayo '!O151+Junio!O151+Julio!O151+Agosto!O151+Septiembre!O151+'Octubre '!O151+Noviembre!O151+'Diciembre '!O151</f>
        <v>0</v>
      </c>
      <c r="P151" s="176">
        <f>+Enero!P151+Febrero!P151+'Marzo '!P151+'Abril '!P151+'Mayo '!P151+Junio!P151+Julio!P151+Agosto!P151+Septiembre!P151+'Octubre '!P151+Noviembre!P151+'Diciembre '!P151</f>
        <v>0</v>
      </c>
      <c r="Q151" s="176">
        <f>+Enero!Q151+Febrero!Q151+'Marzo '!Q151+'Abril '!Q151+'Mayo '!Q151+Junio!Q151+Julio!Q151+Agosto!Q151+Septiembre!Q151+'Octubre '!Q151+Noviembre!Q151+'Diciembre '!Q151</f>
        <v>0</v>
      </c>
      <c r="R151" s="176">
        <f>+Enero!R151+Febrero!R151+'Marzo '!R151+'Abril '!R151+'Mayo '!R151+Junio!R151+Julio!R151+Agosto!R151+Septiembre!R151+'Octubre '!R151+Noviembre!R151+'Diciembre '!R151</f>
        <v>0</v>
      </c>
      <c r="S151" s="176">
        <f>+Enero!S151+Febrero!S151+'Marzo '!S151+'Abril '!S151+'Mayo '!S151+Junio!S151+Julio!S151+Agosto!S151+Septiembre!S151+'Octubre '!S151+Noviembre!S151+'Diciembre '!S151</f>
        <v>0</v>
      </c>
      <c r="T151" s="178">
        <f>+Enero!T151+Febrero!T151+'Marzo '!T151+'Abril '!T151+'Mayo '!T151+Junio!T151+Julio!T151+Agosto!T151+Septiembre!T151+'Octubre '!T151+Noviembre!T151+'Diciembre '!T151</f>
        <v>4</v>
      </c>
      <c r="U151" s="234">
        <f>+Enero!U151+Febrero!U151+'Marzo '!U151+'Abril '!U151+'Mayo '!U151+Junio!U151+Julio!U151+Agosto!U151+Septiembre!U151+'Octubre '!U151+Noviembre!U151+'Diciembre '!U151</f>
        <v>0</v>
      </c>
      <c r="V151" s="175">
        <f>+Enero!V151+Febrero!V151+'Marzo '!V151+'Abril '!V151+'Mayo '!V151+Junio!V151+Julio!V151+Agosto!V151+Septiembre!V151+'Octubre '!V151+Noviembre!V151+'Diciembre '!V151</f>
        <v>1</v>
      </c>
      <c r="W151" s="176">
        <f>+Enero!W151+Febrero!W151+'Marzo '!W151+'Abril '!W151+'Mayo '!W151+Junio!W151+Julio!W151+Agosto!W151+Septiembre!W151+'Octubre '!W151+Noviembre!W151+'Diciembre '!W151</f>
        <v>11</v>
      </c>
      <c r="X151" s="176">
        <f>+Enero!X151+Febrero!X151+'Marzo '!X151+'Abril '!X151+'Mayo '!X151+Junio!X151+Julio!X151+Agosto!X151+Septiembre!X151+'Octubre '!X151+Noviembre!X151+'Diciembre '!X151</f>
        <v>0</v>
      </c>
      <c r="Y151" s="177">
        <f>+Enero!Y151+Febrero!Y151+'Marzo '!Y151+'Abril '!Y151+'Mayo '!Y151+Junio!Y151+Julio!Y151+Agosto!Y151+Septiembre!Y151+'Octubre '!Y151+Noviembre!Y151+'Diciembre '!Y151</f>
        <v>0</v>
      </c>
      <c r="Z151" s="175">
        <f>+Enero!Z151+Febrero!Z151+'Marzo '!Z151+'Abril '!Z151+'Mayo '!Z151+Junio!Z151+Julio!Z151+Agosto!Z151+Septiembre!Z151+'Octubre '!Z151+Noviembre!Z151+'Diciembre '!Z151</f>
        <v>0</v>
      </c>
      <c r="AA151" s="177">
        <f>+Enero!AA151+Febrero!AA151+'Marzo '!AA151+'Abril '!AA151+'Mayo '!AA151+Junio!AA151+Julio!AA151+Agosto!AA151+Septiembre!AA151+'Octubre '!AA151+Noviembre!AA151+'Diciembre '!AA151</f>
        <v>3</v>
      </c>
      <c r="AB151" s="178">
        <f>+Enero!AB151+Febrero!AB151+'Marzo '!AB151+'Abril '!AB151+'Mayo '!AB151+Junio!AB151+Julio!AB151+Agosto!AB151+Septiembre!AB151+'Octubre '!AB151+Noviembre!AB151+'Diciembre '!AB151</f>
        <v>0</v>
      </c>
      <c r="AC151" s="177">
        <f>+Enero!AC151+Febrero!AC151+'Marzo '!AC151+'Abril '!AC151+'Mayo '!AC151+Junio!AC151+Julio!AC151+Agosto!AC151+Septiembre!AC151+'Octubre '!AC151+Noviembre!AC151+'Diciembre '!AC151</f>
        <v>10</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2</v>
      </c>
      <c r="E152" s="240">
        <f>+Enero!E152+Febrero!E152+'Marzo '!E152+'Abril '!E152+'Mayo '!E152+Junio!E152+Julio!E152+Agosto!E152+Septiembre!E152+'Octubre '!E152+Noviembre!E152+'Diciembre '!E152</f>
        <v>0</v>
      </c>
      <c r="F152" s="241">
        <f>+Enero!F152+Febrero!F152+'Marzo '!F152+'Abril '!F152+'Mayo '!F152+Junio!F152+Julio!F152+Agosto!F152+Septiembre!F152+'Octubre '!F152+Noviembre!F152+'Diciembre '!F152</f>
        <v>0</v>
      </c>
      <c r="G152" s="241">
        <f>+Enero!G152+Febrero!G152+'Marzo '!G152+'Abril '!G152+'Mayo '!G152+Junio!G152+Julio!G152+Agosto!G152+Septiembre!G152+'Octubre '!G152+Noviembre!G152+'Diciembre '!G152</f>
        <v>0</v>
      </c>
      <c r="H152" s="241">
        <f>+Enero!H152+Febrero!H152+'Marzo '!H152+'Abril '!H152+'Mayo '!H152+Junio!H152+Julio!H152+Agosto!H152+Septiembre!H152+'Octubre '!H152+Noviembre!H152+'Diciembre '!H152</f>
        <v>1</v>
      </c>
      <c r="I152" s="241">
        <f>+Enero!I152+Febrero!I152+'Marzo '!I152+'Abril '!I152+'Mayo '!I152+Junio!I152+Julio!I152+Agosto!I152+Septiembre!I152+'Octubre '!I152+Noviembre!I152+'Diciembre '!I152</f>
        <v>0</v>
      </c>
      <c r="J152" s="241">
        <f>+Enero!J152+Febrero!J152+'Marzo '!J152+'Abril '!J152+'Mayo '!J152+Junio!J152+Julio!J152+Agosto!J152+Septiembre!J152+'Octubre '!J152+Noviembre!J152+'Diciembre '!J152</f>
        <v>0</v>
      </c>
      <c r="K152" s="241">
        <f>+Enero!K152+Febrero!K152+'Marzo '!K152+'Abril '!K152+'Mayo '!K152+Junio!K152+Julio!K152+Agosto!K152+Septiembre!K152+'Octubre '!K152+Noviembre!K152+'Diciembre '!K152</f>
        <v>0</v>
      </c>
      <c r="L152" s="241">
        <f>+Enero!L152+Febrero!L152+'Marzo '!L152+'Abril '!L152+'Mayo '!L152+Junio!L152+Julio!L152+Agosto!L152+Septiembre!L152+'Octubre '!L152+Noviembre!L152+'Diciembre '!L152</f>
        <v>0</v>
      </c>
      <c r="M152" s="241">
        <f>+Enero!M152+Febrero!M152+'Marzo '!M152+'Abril '!M152+'Mayo '!M152+Junio!M152+Julio!M152+Agosto!M152+Septiembre!M152+'Octubre '!M152+Noviembre!M152+'Diciembre '!M152</f>
        <v>0</v>
      </c>
      <c r="N152" s="241">
        <f>+Enero!N152+Febrero!N152+'Marzo '!N152+'Abril '!N152+'Mayo '!N152+Junio!N152+Julio!N152+Agosto!N152+Septiembre!N152+'Octubre '!N152+Noviembre!N152+'Diciembre '!N152</f>
        <v>0</v>
      </c>
      <c r="O152" s="241">
        <f>+Enero!O152+Febrero!O152+'Marzo '!O152+'Abril '!O152+'Mayo '!O152+Junio!O152+Julio!O152+Agosto!O152+Septiembre!O152+'Octubre '!O152+Noviembre!O152+'Diciembre '!O152</f>
        <v>0</v>
      </c>
      <c r="P152" s="241">
        <f>+Enero!P152+Febrero!P152+'Marzo '!P152+'Abril '!P152+'Mayo '!P152+Junio!P152+Julio!P152+Agosto!P152+Septiembre!P152+'Octubre '!P152+Noviembre!P152+'Diciembre '!P152</f>
        <v>0</v>
      </c>
      <c r="Q152" s="241">
        <f>+Enero!Q152+Febrero!Q152+'Marzo '!Q152+'Abril '!Q152+'Mayo '!Q152+Junio!Q152+Julio!Q152+Agosto!Q152+Septiembre!Q152+'Octubre '!Q152+Noviembre!Q152+'Diciembre '!Q152</f>
        <v>0</v>
      </c>
      <c r="R152" s="241">
        <f>+Enero!R152+Febrero!R152+'Marzo '!R152+'Abril '!R152+'Mayo '!R152+Junio!R152+Julio!R152+Agosto!R152+Septiembre!R152+'Octubre '!R152+Noviembre!R152+'Diciembre '!R152</f>
        <v>0</v>
      </c>
      <c r="S152" s="241">
        <f>+Enero!S152+Febrero!S152+'Marzo '!S152+'Abril '!S152+'Mayo '!S152+Junio!S152+Julio!S152+Agosto!S152+Septiembre!S152+'Octubre '!S152+Noviembre!S152+'Diciembre '!S152</f>
        <v>0</v>
      </c>
      <c r="T152" s="242">
        <f>+Enero!T152+Febrero!T152+'Marzo '!T152+'Abril '!T152+'Mayo '!T152+Junio!T152+Julio!T152+Agosto!T152+Septiembre!T152+'Octubre '!T152+Noviembre!T152+'Diciembre '!T152</f>
        <v>1</v>
      </c>
      <c r="U152" s="243">
        <f>+Enero!U152+Febrero!U152+'Marzo '!U152+'Abril '!U152+'Mayo '!U152+Junio!U152+Julio!U152+Agosto!U152+Septiembre!U152+'Octubre '!U152+Noviembre!U152+'Diciembre '!U152</f>
        <v>0</v>
      </c>
      <c r="V152" s="240">
        <f>+Enero!V152+Febrero!V152+'Marzo '!V152+'Abril '!V152+'Mayo '!V152+Junio!V152+Julio!V152+Agosto!V152+Septiembre!V152+'Octubre '!V152+Noviembre!V152+'Diciembre '!V152</f>
        <v>0</v>
      </c>
      <c r="W152" s="241">
        <f>+Enero!W152+Febrero!W152+'Marzo '!W152+'Abril '!W152+'Mayo '!W152+Junio!W152+Julio!W152+Agosto!W152+Septiembre!W152+'Octubre '!W152+Noviembre!W152+'Diciembre '!W152</f>
        <v>1</v>
      </c>
      <c r="X152" s="241">
        <f>+Enero!X152+Febrero!X152+'Marzo '!X152+'Abril '!X152+'Mayo '!X152+Junio!X152+Julio!X152+Agosto!X152+Septiembre!X152+'Octubre '!X152+Noviembre!X152+'Diciembre '!X152</f>
        <v>0</v>
      </c>
      <c r="Y152" s="179">
        <f>+Enero!Y152+Febrero!Y152+'Marzo '!Y152+'Abril '!Y152+'Mayo '!Y152+Junio!Y152+Julio!Y152+Agosto!Y152+Septiembre!Y152+'Octubre '!Y152+Noviembre!Y152+'Diciembre '!Y152</f>
        <v>0</v>
      </c>
      <c r="Z152" s="240">
        <f>+Enero!Z152+Febrero!Z152+'Marzo '!Z152+'Abril '!Z152+'Mayo '!Z152+Junio!Z152+Julio!Z152+Agosto!Z152+Septiembre!Z152+'Octubre '!Z152+Noviembre!Z152+'Diciembre '!Z152</f>
        <v>0</v>
      </c>
      <c r="AA152" s="179">
        <f>+Enero!AA152+Febrero!AA152+'Marzo '!AA152+'Abril '!AA152+'Mayo '!AA152+Junio!AA152+Julio!AA152+Agosto!AA152+Septiembre!AA152+'Octubre '!AA152+Noviembre!AA152+'Diciembre '!AA152</f>
        <v>0</v>
      </c>
      <c r="AB152" s="242">
        <f>+Enero!AB152+Febrero!AB152+'Marzo '!AB152+'Abril '!AB152+'Mayo '!AB152+Junio!AB152+Julio!AB152+Agosto!AB152+Septiembre!AB152+'Octubre '!AB152+Noviembre!AB152+'Diciembre '!AB152</f>
        <v>0</v>
      </c>
      <c r="AC152" s="179">
        <f>+Enero!AC152+Febrero!AC152+'Marzo '!AC152+'Abril '!AC152+'Mayo '!AC152+Junio!AC152+Julio!AC152+Agosto!AC152+Septiembre!AC152+'Octubre '!AC152+Noviembre!AC152+'Diciembre '!AC152</f>
        <v>2</v>
      </c>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4</v>
      </c>
      <c r="E153" s="249">
        <f>+Enero!E153+Febrero!E153+'Marzo '!E153+'Abril '!E153+'Mayo '!E153+Junio!E153+Julio!E153+Agosto!E153+Septiembre!E153+'Octubre '!E153+Noviembre!E153+'Diciembre '!E153</f>
        <v>0</v>
      </c>
      <c r="F153" s="250">
        <f>+Enero!F153+Febrero!F153+'Marzo '!F153+'Abril '!F153+'Mayo '!F153+Junio!F153+Julio!F153+Agosto!F153+Septiembre!F153+'Octubre '!F153+Noviembre!F153+'Diciembre '!F153</f>
        <v>0</v>
      </c>
      <c r="G153" s="250">
        <f>+Enero!G153+Febrero!G153+'Marzo '!G153+'Abril '!G153+'Mayo '!G153+Junio!G153+Julio!G153+Agosto!G153+Septiembre!G153+'Octubre '!G153+Noviembre!G153+'Diciembre '!G153</f>
        <v>0</v>
      </c>
      <c r="H153" s="250">
        <f>+Enero!H153+Febrero!H153+'Marzo '!H153+'Abril '!H153+'Mayo '!H153+Junio!H153+Julio!H153+Agosto!H153+Septiembre!H153+'Octubre '!H153+Noviembre!H153+'Diciembre '!H153</f>
        <v>2</v>
      </c>
      <c r="I153" s="250">
        <f>+Enero!I153+Febrero!I153+'Marzo '!I153+'Abril '!I153+'Mayo '!I153+Junio!I153+Julio!I153+Agosto!I153+Septiembre!I153+'Octubre '!I153+Noviembre!I153+'Diciembre '!I153</f>
        <v>0</v>
      </c>
      <c r="J153" s="250">
        <f>+Enero!J153+Febrero!J153+'Marzo '!J153+'Abril '!J153+'Mayo '!J153+Junio!J153+Julio!J153+Agosto!J153+Septiembre!J153+'Octubre '!J153+Noviembre!J153+'Diciembre '!J153</f>
        <v>1</v>
      </c>
      <c r="K153" s="250">
        <f>+Enero!K153+Febrero!K153+'Marzo '!K153+'Abril '!K153+'Mayo '!K153+Junio!K153+Julio!K153+Agosto!K153+Septiembre!K153+'Octubre '!K153+Noviembre!K153+'Diciembre '!K153</f>
        <v>0</v>
      </c>
      <c r="L153" s="126">
        <f>+Enero!L153+Febrero!L153+'Marzo '!L153+'Abril '!L153+'Mayo '!L153+Junio!L153+Julio!L153+Agosto!L153+Septiembre!L153+'Octubre '!L153+Noviembre!L153+'Diciembre '!L153</f>
        <v>0</v>
      </c>
      <c r="M153" s="126">
        <f>+Enero!M153+Febrero!M153+'Marzo '!M153+'Abril '!M153+'Mayo '!M153+Junio!M153+Julio!M153+Agosto!M153+Septiembre!M153+'Octubre '!M153+Noviembre!M153+'Diciembre '!M153</f>
        <v>0</v>
      </c>
      <c r="N153" s="126">
        <f>+Enero!N153+Febrero!N153+'Marzo '!N153+'Abril '!N153+'Mayo '!N153+Junio!N153+Julio!N153+Agosto!N153+Septiembre!N153+'Octubre '!N153+Noviembre!N153+'Diciembre '!N153</f>
        <v>0</v>
      </c>
      <c r="O153" s="126">
        <f>+Enero!O153+Febrero!O153+'Marzo '!O153+'Abril '!O153+'Mayo '!O153+Junio!O153+Julio!O153+Agosto!O153+Septiembre!O153+'Octubre '!O153+Noviembre!O153+'Diciembre '!O153</f>
        <v>0</v>
      </c>
      <c r="P153" s="126">
        <f>+Enero!P153+Febrero!P153+'Marzo '!P153+'Abril '!P153+'Mayo '!P153+Junio!P153+Julio!P153+Agosto!P153+Septiembre!P153+'Octubre '!P153+Noviembre!P153+'Diciembre '!P153</f>
        <v>0</v>
      </c>
      <c r="Q153" s="126">
        <f>+Enero!Q153+Febrero!Q153+'Marzo '!Q153+'Abril '!Q153+'Mayo '!Q153+Junio!Q153+Julio!Q153+Agosto!Q153+Septiembre!Q153+'Octubre '!Q153+Noviembre!Q153+'Diciembre '!Q153</f>
        <v>0</v>
      </c>
      <c r="R153" s="126">
        <f>+Enero!R153+Febrero!R153+'Marzo '!R153+'Abril '!R153+'Mayo '!R153+Junio!R153+Julio!R153+Agosto!R153+Septiembre!R153+'Octubre '!R153+Noviembre!R153+'Diciembre '!R153</f>
        <v>1</v>
      </c>
      <c r="S153" s="126">
        <f>+Enero!S153+Febrero!S153+'Marzo '!S153+'Abril '!S153+'Mayo '!S153+Junio!S153+Julio!S153+Agosto!S153+Septiembre!S153+'Octubre '!S153+Noviembre!S153+'Diciembre '!S153</f>
        <v>0</v>
      </c>
      <c r="T153" s="251">
        <f>+Enero!T153+Febrero!T153+'Marzo '!T153+'Abril '!T153+'Mayo '!T153+Junio!T153+Julio!T153+Agosto!T153+Septiembre!T153+'Octubre '!T153+Noviembre!T153+'Diciembre '!T153</f>
        <v>0</v>
      </c>
      <c r="U153" s="252">
        <f>+Enero!U153+Febrero!U153+'Marzo '!U153+'Abril '!U153+'Mayo '!U153+Junio!U153+Julio!U153+Agosto!U153+Septiembre!U153+'Octubre '!U153+Noviembre!U153+'Diciembre '!U153</f>
        <v>0</v>
      </c>
      <c r="V153" s="249">
        <f>+Enero!V153+Febrero!V153+'Marzo '!V153+'Abril '!V153+'Mayo '!V153+Junio!V153+Julio!V153+Agosto!V153+Septiembre!V153+'Octubre '!V153+Noviembre!V153+'Diciembre '!V153</f>
        <v>0</v>
      </c>
      <c r="W153" s="250">
        <f>+Enero!W153+Febrero!W153+'Marzo '!W153+'Abril '!W153+'Mayo '!W153+Junio!W153+Julio!W153+Agosto!W153+Septiembre!W153+'Octubre '!W153+Noviembre!W153+'Diciembre '!W153</f>
        <v>1</v>
      </c>
      <c r="X153" s="250">
        <f>+Enero!X153+Febrero!X153+'Marzo '!X153+'Abril '!X153+'Mayo '!X153+Junio!X153+Julio!X153+Agosto!X153+Septiembre!X153+'Octubre '!X153+Noviembre!X153+'Diciembre '!X153</f>
        <v>0</v>
      </c>
      <c r="Y153" s="253">
        <f>+Enero!Y153+Febrero!Y153+'Marzo '!Y153+'Abril '!Y153+'Mayo '!Y153+Junio!Y153+Julio!Y153+Agosto!Y153+Septiembre!Y153+'Octubre '!Y153+Noviembre!Y153+'Diciembre '!Y153</f>
        <v>0</v>
      </c>
      <c r="Z153" s="249">
        <f>+Enero!Z153+Febrero!Z153+'Marzo '!Z153+'Abril '!Z153+'Mayo '!Z153+Junio!Z153+Julio!Z153+Agosto!Z153+Septiembre!Z153+'Octubre '!Z153+Noviembre!Z153+'Diciembre '!Z153</f>
        <v>0</v>
      </c>
      <c r="AA153" s="253">
        <f>+Enero!AA153+Febrero!AA153+'Marzo '!AA153+'Abril '!AA153+'Mayo '!AA153+Junio!AA153+Julio!AA153+Agosto!AA153+Septiembre!AA153+'Octubre '!AA153+Noviembre!AA153+'Diciembre '!AA153</f>
        <v>0</v>
      </c>
      <c r="AB153" s="251">
        <f>+Enero!AB153+Febrero!AB153+'Marzo '!AB153+'Abril '!AB153+'Mayo '!AB153+Junio!AB153+Julio!AB153+Agosto!AB153+Septiembre!AB153+'Octubre '!AB153+Noviembre!AB153+'Diciembre '!AB153</f>
        <v>1</v>
      </c>
      <c r="AC153" s="253">
        <f>+Enero!AC153+Febrero!AC153+'Marzo '!AC153+'Abril '!AC153+'Mayo '!AC153+Junio!AC153+Julio!AC153+Agosto!AC153+Septiembre!AC153+'Octubre '!AC153+Noviembre!AC153+'Diciembre '!AC153</f>
        <v>3</v>
      </c>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137</v>
      </c>
      <c r="C158" s="182">
        <f>+Enero!C158+Febrero!C158+'Marzo '!C158+'Abril '!C158+'Mayo '!C158+Junio!C158+Julio!C158+Agosto!C158+Septiembre!C158+'Octubre '!C158+Noviembre!C158+'Diciembre '!C158</f>
        <v>0</v>
      </c>
      <c r="D158" s="183">
        <f>+Enero!D158+Febrero!D158+'Marzo '!D158+'Abril '!D158+'Mayo '!D158+Junio!D158+Julio!D158+Agosto!D158+Septiembre!D158+'Octubre '!D158+Noviembre!D158+'Diciembre '!D158</f>
        <v>0</v>
      </c>
      <c r="E158" s="183">
        <f>+Enero!E158+Febrero!E158+'Marzo '!E158+'Abril '!E158+'Mayo '!E158+Junio!E158+Julio!E158+Agosto!E158+Septiembre!E158+'Octubre '!E158+Noviembre!E158+'Diciembre '!E158</f>
        <v>12</v>
      </c>
      <c r="F158" s="183">
        <f>+Enero!F158+Febrero!F158+'Marzo '!F158+'Abril '!F158+'Mayo '!F158+Junio!F158+Julio!F158+Agosto!F158+Septiembre!F158+'Octubre '!F158+Noviembre!F158+'Diciembre '!F158</f>
        <v>33</v>
      </c>
      <c r="G158" s="183">
        <f>+Enero!G158+Febrero!G158+'Marzo '!G158+'Abril '!G158+'Mayo '!G158+Junio!G158+Julio!G158+Agosto!G158+Septiembre!G158+'Octubre '!G158+Noviembre!G158+'Diciembre '!G158</f>
        <v>6</v>
      </c>
      <c r="H158" s="183">
        <f>+Enero!H158+Febrero!H158+'Marzo '!H158+'Abril '!H158+'Mayo '!H158+Junio!H158+Julio!H158+Agosto!H158+Septiembre!H158+'Octubre '!H158+Noviembre!H158+'Diciembre '!H158</f>
        <v>19</v>
      </c>
      <c r="I158" s="183">
        <f>+Enero!I158+Febrero!I158+'Marzo '!I158+'Abril '!I158+'Mayo '!I158+Junio!I158+Julio!I158+Agosto!I158+Septiembre!I158+'Octubre '!I158+Noviembre!I158+'Diciembre '!I158</f>
        <v>12</v>
      </c>
      <c r="J158" s="183">
        <f>+Enero!J158+Febrero!J158+'Marzo '!J158+'Abril '!J158+'Mayo '!J158+Junio!J158+Julio!J158+Agosto!J158+Septiembre!J158+'Octubre '!J158+Noviembre!J158+'Diciembre '!J158</f>
        <v>34</v>
      </c>
      <c r="K158" s="183">
        <f>+Enero!K158+Febrero!K158+'Marzo '!K158+'Abril '!K158+'Mayo '!K158+Junio!K158+Julio!K158+Agosto!K158+Septiembre!K158+'Octubre '!K158+Noviembre!K158+'Diciembre '!K158</f>
        <v>5</v>
      </c>
      <c r="L158" s="183">
        <f>+Enero!L158+Febrero!L158+'Marzo '!L158+'Abril '!L158+'Mayo '!L158+Junio!L158+Julio!L158+Agosto!L158+Septiembre!L158+'Octubre '!L158+Noviembre!L158+'Diciembre '!L158</f>
        <v>9</v>
      </c>
      <c r="M158" s="183">
        <f>+Enero!M158+Febrero!M158+'Marzo '!M158+'Abril '!M158+'Mayo '!M158+Junio!M158+Julio!M158+Agosto!M158+Septiembre!M158+'Octubre '!M158+Noviembre!M158+'Diciembre '!M158</f>
        <v>2</v>
      </c>
      <c r="N158" s="183">
        <f>+Enero!N158+Febrero!N158+'Marzo '!N158+'Abril '!N158+'Mayo '!N158+Junio!N158+Julio!N158+Agosto!N158+Septiembre!N158+'Octubre '!N158+Noviembre!N158+'Diciembre '!N158</f>
        <v>4</v>
      </c>
      <c r="O158" s="183">
        <f>+Enero!O158+Febrero!O158+'Marzo '!O158+'Abril '!O158+'Mayo '!O158+Junio!O158+Julio!O158+Agosto!O158+Septiembre!O158+'Octubre '!O158+Noviembre!O158+'Diciembre '!O158</f>
        <v>0</v>
      </c>
      <c r="P158" s="183">
        <f>+Enero!P158+Febrero!P158+'Marzo '!P158+'Abril '!P158+'Mayo '!P158+Junio!P158+Julio!P158+Agosto!P158+Septiembre!P158+'Octubre '!P158+Noviembre!P158+'Diciembre '!P158</f>
        <v>1</v>
      </c>
      <c r="Q158" s="183">
        <f>+Enero!Q158+Febrero!Q158+'Marzo '!Q158+'Abril '!Q158+'Mayo '!Q158+Junio!Q158+Julio!Q158+Agosto!Q158+Septiembre!Q158+'Octubre '!Q158+Noviembre!Q158+'Diciembre '!Q158</f>
        <v>0</v>
      </c>
      <c r="R158" s="183">
        <f>+Enero!R158+Febrero!R158+'Marzo '!R158+'Abril '!R158+'Mayo '!R158+Junio!R158+Julio!R158+Agosto!R158+Septiembre!R158+'Octubre '!R158+Noviembre!R158+'Diciembre '!R158</f>
        <v>0</v>
      </c>
      <c r="S158" s="192">
        <f>+Enero!S158+Febrero!S158+'Marzo '!S158+'Abril '!S158+'Mayo '!S158+Junio!S158+Julio!S158+Agosto!S158+Septiembre!S158+'Octubre '!S158+Noviembre!S158+'Diciembre '!S158</f>
        <v>0</v>
      </c>
      <c r="T158" s="256">
        <f>+Enero!T158+Febrero!T158+'Marzo '!T158+'Abril '!T158+'Mayo '!T158+Junio!T158+Julio!T158+Agosto!T158+Septiembre!T158+'Octubre '!T158+Noviembre!T158+'Diciembre '!T158</f>
        <v>0</v>
      </c>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641289</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rintOptions horizontalCentered="1" verticalCentered="1"/>
  <pageMargins left="0.70866141732283472" right="0.70866141732283472" top="0.74803149606299213" bottom="0.74803149606299213" header="0.31496062992125984" footer="0.31496062992125984"/>
  <pageSetup paperSize="5" orientation="landscape" r:id="rId1"/>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BQ142 LM142 VI142 AFE142 APA142 AYW142 BIS142 BSO142 CCK142 CMG142 CWC142 DFY142 DPU142 DZQ142 EJM142 ETI142 FDE142 FNA142 FWW142 GGS142 GQO142 HAK142 HKG142 HUC142 IDY142 INU142 IXQ142 JHM142 JRI142 KBE142 KLA142 KUW142 LES142 LOO142 LYK142 MIG142 MSC142 NBY142 NLU142 NVQ142 OFM142 OPI142 OZE142 PJA142 PSW142 QCS142 QMO142 QWK142 RGG142 RQC142 RZY142 SJU142 STQ142 TDM142 TNI142 TXE142 UHA142 UQW142 VAS142 VKO142 VUK142 WEG142 WOC142 WXY142 BQ65678 LM65678 VI65678 AFE65678 APA65678 AYW65678 BIS65678 BSO65678 CCK65678 CMG65678 CWC65678 DFY65678 DPU65678 DZQ65678 EJM65678 ETI65678 FDE65678 FNA65678 FWW65678 GGS65678 GQO65678 HAK65678 HKG65678 HUC65678 IDY65678 INU65678 IXQ65678 JHM65678 JRI65678 KBE65678 KLA65678 KUW65678 LES65678 LOO65678 LYK65678 MIG65678 MSC65678 NBY65678 NLU65678 NVQ65678 OFM65678 OPI65678 OZE65678 PJA65678 PSW65678 QCS65678 QMO65678 QWK65678 RGG65678 RQC65678 RZY65678 SJU65678 STQ65678 TDM65678 TNI65678 TXE65678 UHA65678 UQW65678 VAS65678 VKO65678 VUK65678 WEG65678 WOC65678 WXY65678 BQ131214 LM131214 VI131214 AFE131214 APA131214 AYW131214 BIS131214 BSO131214 CCK131214 CMG131214 CWC131214 DFY131214 DPU131214 DZQ131214 EJM131214 ETI131214 FDE131214 FNA131214 FWW131214 GGS131214 GQO131214 HAK131214 HKG131214 HUC131214 IDY131214 INU131214 IXQ131214 JHM131214 JRI131214 KBE131214 KLA131214 KUW131214 LES131214 LOO131214 LYK131214 MIG131214 MSC131214 NBY131214 NLU131214 NVQ131214 OFM131214 OPI131214 OZE131214 PJA131214 PSW131214 QCS131214 QMO131214 QWK131214 RGG131214 RQC131214 RZY131214 SJU131214 STQ131214 TDM131214 TNI131214 TXE131214 UHA131214 UQW131214 VAS131214 VKO131214 VUK131214 WEG131214 WOC131214 WXY131214 BQ196750 LM196750 VI196750 AFE196750 APA196750 AYW196750 BIS196750 BSO196750 CCK196750 CMG196750 CWC196750 DFY196750 DPU196750 DZQ196750 EJM196750 ETI196750 FDE196750 FNA196750 FWW196750 GGS196750 GQO196750 HAK196750 HKG196750 HUC196750 IDY196750 INU196750 IXQ196750 JHM196750 JRI196750 KBE196750 KLA196750 KUW196750 LES196750 LOO196750 LYK196750 MIG196750 MSC196750 NBY196750 NLU196750 NVQ196750 OFM196750 OPI196750 OZE196750 PJA196750 PSW196750 QCS196750 QMO196750 QWK196750 RGG196750 RQC196750 RZY196750 SJU196750 STQ196750 TDM196750 TNI196750 TXE196750 UHA196750 UQW196750 VAS196750 VKO196750 VUK196750 WEG196750 WOC196750 WXY196750 BQ262286 LM262286 VI262286 AFE262286 APA262286 AYW262286 BIS262286 BSO262286 CCK262286 CMG262286 CWC262286 DFY262286 DPU262286 DZQ262286 EJM262286 ETI262286 FDE262286 FNA262286 FWW262286 GGS262286 GQO262286 HAK262286 HKG262286 HUC262286 IDY262286 INU262286 IXQ262286 JHM262286 JRI262286 KBE262286 KLA262286 KUW262286 LES262286 LOO262286 LYK262286 MIG262286 MSC262286 NBY262286 NLU262286 NVQ262286 OFM262286 OPI262286 OZE262286 PJA262286 PSW262286 QCS262286 QMO262286 QWK262286 RGG262286 RQC262286 RZY262286 SJU262286 STQ262286 TDM262286 TNI262286 TXE262286 UHA262286 UQW262286 VAS262286 VKO262286 VUK262286 WEG262286 WOC262286 WXY262286 BQ327822 LM327822 VI327822 AFE327822 APA327822 AYW327822 BIS327822 BSO327822 CCK327822 CMG327822 CWC327822 DFY327822 DPU327822 DZQ327822 EJM327822 ETI327822 FDE327822 FNA327822 FWW327822 GGS327822 GQO327822 HAK327822 HKG327822 HUC327822 IDY327822 INU327822 IXQ327822 JHM327822 JRI327822 KBE327822 KLA327822 KUW327822 LES327822 LOO327822 LYK327822 MIG327822 MSC327822 NBY327822 NLU327822 NVQ327822 OFM327822 OPI327822 OZE327822 PJA327822 PSW327822 QCS327822 QMO327822 QWK327822 RGG327822 RQC327822 RZY327822 SJU327822 STQ327822 TDM327822 TNI327822 TXE327822 UHA327822 UQW327822 VAS327822 VKO327822 VUK327822 WEG327822 WOC327822 WXY327822 BQ393358 LM393358 VI393358 AFE393358 APA393358 AYW393358 BIS393358 BSO393358 CCK393358 CMG393358 CWC393358 DFY393358 DPU393358 DZQ393358 EJM393358 ETI393358 FDE393358 FNA393358 FWW393358 GGS393358 GQO393358 HAK393358 HKG393358 HUC393358 IDY393358 INU393358 IXQ393358 JHM393358 JRI393358 KBE393358 KLA393358 KUW393358 LES393358 LOO393358 LYK393358 MIG393358 MSC393358 NBY393358 NLU393358 NVQ393358 OFM393358 OPI393358 OZE393358 PJA393358 PSW393358 QCS393358 QMO393358 QWK393358 RGG393358 RQC393358 RZY393358 SJU393358 STQ393358 TDM393358 TNI393358 TXE393358 UHA393358 UQW393358 VAS393358 VKO393358 VUK393358 WEG393358 WOC393358 WXY393358 BQ458894 LM458894 VI458894 AFE458894 APA458894 AYW458894 BIS458894 BSO458894 CCK458894 CMG458894 CWC458894 DFY458894 DPU458894 DZQ458894 EJM458894 ETI458894 FDE458894 FNA458894 FWW458894 GGS458894 GQO458894 HAK458894 HKG458894 HUC458894 IDY458894 INU458894 IXQ458894 JHM458894 JRI458894 KBE458894 KLA458894 KUW458894 LES458894 LOO458894 LYK458894 MIG458894 MSC458894 NBY458894 NLU458894 NVQ458894 OFM458894 OPI458894 OZE458894 PJA458894 PSW458894 QCS458894 QMO458894 QWK458894 RGG458894 RQC458894 RZY458894 SJU458894 STQ458894 TDM458894 TNI458894 TXE458894 UHA458894 UQW458894 VAS458894 VKO458894 VUK458894 WEG458894 WOC458894 WXY458894 BQ524430 LM524430 VI524430 AFE524430 APA524430 AYW524430 BIS524430 BSO524430 CCK524430 CMG524430 CWC524430 DFY524430 DPU524430 DZQ524430 EJM524430 ETI524430 FDE524430 FNA524430 FWW524430 GGS524430 GQO524430 HAK524430 HKG524430 HUC524430 IDY524430 INU524430 IXQ524430 JHM524430 JRI524430 KBE524430 KLA524430 KUW524430 LES524430 LOO524430 LYK524430 MIG524430 MSC524430 NBY524430 NLU524430 NVQ524430 OFM524430 OPI524430 OZE524430 PJA524430 PSW524430 QCS524430 QMO524430 QWK524430 RGG524430 RQC524430 RZY524430 SJU524430 STQ524430 TDM524430 TNI524430 TXE524430 UHA524430 UQW524430 VAS524430 VKO524430 VUK524430 WEG524430 WOC524430 WXY524430 BQ589966 LM589966 VI589966 AFE589966 APA589966 AYW589966 BIS589966 BSO589966 CCK589966 CMG589966 CWC589966 DFY589966 DPU589966 DZQ589966 EJM589966 ETI589966 FDE589966 FNA589966 FWW589966 GGS589966 GQO589966 HAK589966 HKG589966 HUC589966 IDY589966 INU589966 IXQ589966 JHM589966 JRI589966 KBE589966 KLA589966 KUW589966 LES589966 LOO589966 LYK589966 MIG589966 MSC589966 NBY589966 NLU589966 NVQ589966 OFM589966 OPI589966 OZE589966 PJA589966 PSW589966 QCS589966 QMO589966 QWK589966 RGG589966 RQC589966 RZY589966 SJU589966 STQ589966 TDM589966 TNI589966 TXE589966 UHA589966 UQW589966 VAS589966 VKO589966 VUK589966 WEG589966 WOC589966 WXY589966 BQ655502 LM655502 VI655502 AFE655502 APA655502 AYW655502 BIS655502 BSO655502 CCK655502 CMG655502 CWC655502 DFY655502 DPU655502 DZQ655502 EJM655502 ETI655502 FDE655502 FNA655502 FWW655502 GGS655502 GQO655502 HAK655502 HKG655502 HUC655502 IDY655502 INU655502 IXQ655502 JHM655502 JRI655502 KBE655502 KLA655502 KUW655502 LES655502 LOO655502 LYK655502 MIG655502 MSC655502 NBY655502 NLU655502 NVQ655502 OFM655502 OPI655502 OZE655502 PJA655502 PSW655502 QCS655502 QMO655502 QWK655502 RGG655502 RQC655502 RZY655502 SJU655502 STQ655502 TDM655502 TNI655502 TXE655502 UHA655502 UQW655502 VAS655502 VKO655502 VUK655502 WEG655502 WOC655502 WXY655502 BQ721038 LM721038 VI721038 AFE721038 APA721038 AYW721038 BIS721038 BSO721038 CCK721038 CMG721038 CWC721038 DFY721038 DPU721038 DZQ721038 EJM721038 ETI721038 FDE721038 FNA721038 FWW721038 GGS721038 GQO721038 HAK721038 HKG721038 HUC721038 IDY721038 INU721038 IXQ721038 JHM721038 JRI721038 KBE721038 KLA721038 KUW721038 LES721038 LOO721038 LYK721038 MIG721038 MSC721038 NBY721038 NLU721038 NVQ721038 OFM721038 OPI721038 OZE721038 PJA721038 PSW721038 QCS721038 QMO721038 QWK721038 RGG721038 RQC721038 RZY721038 SJU721038 STQ721038 TDM721038 TNI721038 TXE721038 UHA721038 UQW721038 VAS721038 VKO721038 VUK721038 WEG721038 WOC721038 WXY721038 BQ786574 LM786574 VI786574 AFE786574 APA786574 AYW786574 BIS786574 BSO786574 CCK786574 CMG786574 CWC786574 DFY786574 DPU786574 DZQ786574 EJM786574 ETI786574 FDE786574 FNA786574 FWW786574 GGS786574 GQO786574 HAK786574 HKG786574 HUC786574 IDY786574 INU786574 IXQ786574 JHM786574 JRI786574 KBE786574 KLA786574 KUW786574 LES786574 LOO786574 LYK786574 MIG786574 MSC786574 NBY786574 NLU786574 NVQ786574 OFM786574 OPI786574 OZE786574 PJA786574 PSW786574 QCS786574 QMO786574 QWK786574 RGG786574 RQC786574 RZY786574 SJU786574 STQ786574 TDM786574 TNI786574 TXE786574 UHA786574 UQW786574 VAS786574 VKO786574 VUK786574 WEG786574 WOC786574 WXY786574 BQ852110 LM852110 VI852110 AFE852110 APA852110 AYW852110 BIS852110 BSO852110 CCK852110 CMG852110 CWC852110 DFY852110 DPU852110 DZQ852110 EJM852110 ETI852110 FDE852110 FNA852110 FWW852110 GGS852110 GQO852110 HAK852110 HKG852110 HUC852110 IDY852110 INU852110 IXQ852110 JHM852110 JRI852110 KBE852110 KLA852110 KUW852110 LES852110 LOO852110 LYK852110 MIG852110 MSC852110 NBY852110 NLU852110 NVQ852110 OFM852110 OPI852110 OZE852110 PJA852110 PSW852110 QCS852110 QMO852110 QWK852110 RGG852110 RQC852110 RZY852110 SJU852110 STQ852110 TDM852110 TNI852110 TXE852110 UHA852110 UQW852110 VAS852110 VKO852110 VUK852110 WEG852110 WOC852110 WXY852110 BQ917646 LM917646 VI917646 AFE917646 APA917646 AYW917646 BIS917646 BSO917646 CCK917646 CMG917646 CWC917646 DFY917646 DPU917646 DZQ917646 EJM917646 ETI917646 FDE917646 FNA917646 FWW917646 GGS917646 GQO917646 HAK917646 HKG917646 HUC917646 IDY917646 INU917646 IXQ917646 JHM917646 JRI917646 KBE917646 KLA917646 KUW917646 LES917646 LOO917646 LYK917646 MIG917646 MSC917646 NBY917646 NLU917646 NVQ917646 OFM917646 OPI917646 OZE917646 PJA917646 PSW917646 QCS917646 QMO917646 QWK917646 RGG917646 RQC917646 RZY917646 SJU917646 STQ917646 TDM917646 TNI917646 TXE917646 UHA917646 UQW917646 VAS917646 VKO917646 VUK917646 WEG917646 WOC917646 WXY917646 BQ983182 LM983182 VI983182 AFE983182 APA983182 AYW983182 BIS983182 BSO983182 CCK983182 CMG983182 CWC983182 DFY983182 DPU983182 DZQ983182 EJM983182 ETI983182 FDE983182 FNA983182 FWW983182 GGS983182 GQO983182 HAK983182 HKG983182 HUC983182 IDY983182 INU983182 IXQ983182 JHM983182 JRI983182 KBE983182 KLA983182 KUW983182 LES983182 LOO983182 LYK983182 MIG983182 MSC983182 NBY983182 NLU983182 NVQ983182 OFM983182 OPI983182 OZE983182 PJA983182 PSW983182 QCS983182 QMO983182 QWK983182 RGG983182 RQC983182 RZY983182 SJU983182 STQ983182 TDM983182 TNI983182 TXE983182 UHA983182 UQW983182 VAS983182 VKO983182 VUK983182 WEG983182 WOC983182 WXY983182 BT142 LP142 VL142 AFH142 APD142 AYZ142 BIV142 BSR142 CCN142 CMJ142 CWF142 DGB142 DPX142 DZT142 EJP142 ETL142 FDH142 FND142 FWZ142 GGV142 GQR142 HAN142 HKJ142 HUF142 IEB142 INX142 IXT142 JHP142 JRL142 KBH142 KLD142 KUZ142 LEV142 LOR142 LYN142 MIJ142 MSF142 NCB142 NLX142 NVT142 OFP142 OPL142 OZH142 PJD142 PSZ142 QCV142 QMR142 QWN142 RGJ142 RQF142 SAB142 SJX142 STT142 TDP142 TNL142 TXH142 UHD142 UQZ142 VAV142 VKR142 VUN142 WEJ142 WOF142 WYB142 BT65678 LP65678 VL65678 AFH65678 APD65678 AYZ65678 BIV65678 BSR65678 CCN65678 CMJ65678 CWF65678 DGB65678 DPX65678 DZT65678 EJP65678 ETL65678 FDH65678 FND65678 FWZ65678 GGV65678 GQR65678 HAN65678 HKJ65678 HUF65678 IEB65678 INX65678 IXT65678 JHP65678 JRL65678 KBH65678 KLD65678 KUZ65678 LEV65678 LOR65678 LYN65678 MIJ65678 MSF65678 NCB65678 NLX65678 NVT65678 OFP65678 OPL65678 OZH65678 PJD65678 PSZ65678 QCV65678 QMR65678 QWN65678 RGJ65678 RQF65678 SAB65678 SJX65678 STT65678 TDP65678 TNL65678 TXH65678 UHD65678 UQZ65678 VAV65678 VKR65678 VUN65678 WEJ65678 WOF65678 WYB65678 BT131214 LP131214 VL131214 AFH131214 APD131214 AYZ131214 BIV131214 BSR131214 CCN131214 CMJ131214 CWF131214 DGB131214 DPX131214 DZT131214 EJP131214 ETL131214 FDH131214 FND131214 FWZ131214 GGV131214 GQR131214 HAN131214 HKJ131214 HUF131214 IEB131214 INX131214 IXT131214 JHP131214 JRL131214 KBH131214 KLD131214 KUZ131214 LEV131214 LOR131214 LYN131214 MIJ131214 MSF131214 NCB131214 NLX131214 NVT131214 OFP131214 OPL131214 OZH131214 PJD131214 PSZ131214 QCV131214 QMR131214 QWN131214 RGJ131214 RQF131214 SAB131214 SJX131214 STT131214 TDP131214 TNL131214 TXH131214 UHD131214 UQZ131214 VAV131214 VKR131214 VUN131214 WEJ131214 WOF131214 WYB131214 BT196750 LP196750 VL196750 AFH196750 APD196750 AYZ196750 BIV196750 BSR196750 CCN196750 CMJ196750 CWF196750 DGB196750 DPX196750 DZT196750 EJP196750 ETL196750 FDH196750 FND196750 FWZ196750 GGV196750 GQR196750 HAN196750 HKJ196750 HUF196750 IEB196750 INX196750 IXT196750 JHP196750 JRL196750 KBH196750 KLD196750 KUZ196750 LEV196750 LOR196750 LYN196750 MIJ196750 MSF196750 NCB196750 NLX196750 NVT196750 OFP196750 OPL196750 OZH196750 PJD196750 PSZ196750 QCV196750 QMR196750 QWN196750 RGJ196750 RQF196750 SAB196750 SJX196750 STT196750 TDP196750 TNL196750 TXH196750 UHD196750 UQZ196750 VAV196750 VKR196750 VUN196750 WEJ196750 WOF196750 WYB196750 BT262286 LP262286 VL262286 AFH262286 APD262286 AYZ262286 BIV262286 BSR262286 CCN262286 CMJ262286 CWF262286 DGB262286 DPX262286 DZT262286 EJP262286 ETL262286 FDH262286 FND262286 FWZ262286 GGV262286 GQR262286 HAN262286 HKJ262286 HUF262286 IEB262286 INX262286 IXT262286 JHP262286 JRL262286 KBH262286 KLD262286 KUZ262286 LEV262286 LOR262286 LYN262286 MIJ262286 MSF262286 NCB262286 NLX262286 NVT262286 OFP262286 OPL262286 OZH262286 PJD262286 PSZ262286 QCV262286 QMR262286 QWN262286 RGJ262286 RQF262286 SAB262286 SJX262286 STT262286 TDP262286 TNL262286 TXH262286 UHD262286 UQZ262286 VAV262286 VKR262286 VUN262286 WEJ262286 WOF262286 WYB262286 BT327822 LP327822 VL327822 AFH327822 APD327822 AYZ327822 BIV327822 BSR327822 CCN327822 CMJ327822 CWF327822 DGB327822 DPX327822 DZT327822 EJP327822 ETL327822 FDH327822 FND327822 FWZ327822 GGV327822 GQR327822 HAN327822 HKJ327822 HUF327822 IEB327822 INX327822 IXT327822 JHP327822 JRL327822 KBH327822 KLD327822 KUZ327822 LEV327822 LOR327822 LYN327822 MIJ327822 MSF327822 NCB327822 NLX327822 NVT327822 OFP327822 OPL327822 OZH327822 PJD327822 PSZ327822 QCV327822 QMR327822 QWN327822 RGJ327822 RQF327822 SAB327822 SJX327822 STT327822 TDP327822 TNL327822 TXH327822 UHD327822 UQZ327822 VAV327822 VKR327822 VUN327822 WEJ327822 WOF327822 WYB327822 BT393358 LP393358 VL393358 AFH393358 APD393358 AYZ393358 BIV393358 BSR393358 CCN393358 CMJ393358 CWF393358 DGB393358 DPX393358 DZT393358 EJP393358 ETL393358 FDH393358 FND393358 FWZ393358 GGV393358 GQR393358 HAN393358 HKJ393358 HUF393358 IEB393358 INX393358 IXT393358 JHP393358 JRL393358 KBH393358 KLD393358 KUZ393358 LEV393358 LOR393358 LYN393358 MIJ393358 MSF393358 NCB393358 NLX393358 NVT393358 OFP393358 OPL393358 OZH393358 PJD393358 PSZ393358 QCV393358 QMR393358 QWN393358 RGJ393358 RQF393358 SAB393358 SJX393358 STT393358 TDP393358 TNL393358 TXH393358 UHD393358 UQZ393358 VAV393358 VKR393358 VUN393358 WEJ393358 WOF393358 WYB393358 BT458894 LP458894 VL458894 AFH458894 APD458894 AYZ458894 BIV458894 BSR458894 CCN458894 CMJ458894 CWF458894 DGB458894 DPX458894 DZT458894 EJP458894 ETL458894 FDH458894 FND458894 FWZ458894 GGV458894 GQR458894 HAN458894 HKJ458894 HUF458894 IEB458894 INX458894 IXT458894 JHP458894 JRL458894 KBH458894 KLD458894 KUZ458894 LEV458894 LOR458894 LYN458894 MIJ458894 MSF458894 NCB458894 NLX458894 NVT458894 OFP458894 OPL458894 OZH458894 PJD458894 PSZ458894 QCV458894 QMR458894 QWN458894 RGJ458894 RQF458894 SAB458894 SJX458894 STT458894 TDP458894 TNL458894 TXH458894 UHD458894 UQZ458894 VAV458894 VKR458894 VUN458894 WEJ458894 WOF458894 WYB458894 BT524430 LP524430 VL524430 AFH524430 APD524430 AYZ524430 BIV524430 BSR524430 CCN524430 CMJ524430 CWF524430 DGB524430 DPX524430 DZT524430 EJP524430 ETL524430 FDH524430 FND524430 FWZ524430 GGV524430 GQR524430 HAN524430 HKJ524430 HUF524430 IEB524430 INX524430 IXT524430 JHP524430 JRL524430 KBH524430 KLD524430 KUZ524430 LEV524430 LOR524430 LYN524430 MIJ524430 MSF524430 NCB524430 NLX524430 NVT524430 OFP524430 OPL524430 OZH524430 PJD524430 PSZ524430 QCV524430 QMR524430 QWN524430 RGJ524430 RQF524430 SAB524430 SJX524430 STT524430 TDP524430 TNL524430 TXH524430 UHD524430 UQZ524430 VAV524430 VKR524430 VUN524430 WEJ524430 WOF524430 WYB524430 BT589966 LP589966 VL589966 AFH589966 APD589966 AYZ589966 BIV589966 BSR589966 CCN589966 CMJ589966 CWF589966 DGB589966 DPX589966 DZT589966 EJP589966 ETL589966 FDH589966 FND589966 FWZ589966 GGV589966 GQR589966 HAN589966 HKJ589966 HUF589966 IEB589966 INX589966 IXT589966 JHP589966 JRL589966 KBH589966 KLD589966 KUZ589966 LEV589966 LOR589966 LYN589966 MIJ589966 MSF589966 NCB589966 NLX589966 NVT589966 OFP589966 OPL589966 OZH589966 PJD589966 PSZ589966 QCV589966 QMR589966 QWN589966 RGJ589966 RQF589966 SAB589966 SJX589966 STT589966 TDP589966 TNL589966 TXH589966 UHD589966 UQZ589966 VAV589966 VKR589966 VUN589966 WEJ589966 WOF589966 WYB589966 BT655502 LP655502 VL655502 AFH655502 APD655502 AYZ655502 BIV655502 BSR655502 CCN655502 CMJ655502 CWF655502 DGB655502 DPX655502 DZT655502 EJP655502 ETL655502 FDH655502 FND655502 FWZ655502 GGV655502 GQR655502 HAN655502 HKJ655502 HUF655502 IEB655502 INX655502 IXT655502 JHP655502 JRL655502 KBH655502 KLD655502 KUZ655502 LEV655502 LOR655502 LYN655502 MIJ655502 MSF655502 NCB655502 NLX655502 NVT655502 OFP655502 OPL655502 OZH655502 PJD655502 PSZ655502 QCV655502 QMR655502 QWN655502 RGJ655502 RQF655502 SAB655502 SJX655502 STT655502 TDP655502 TNL655502 TXH655502 UHD655502 UQZ655502 VAV655502 VKR655502 VUN655502 WEJ655502 WOF655502 WYB655502 BT721038 LP721038 VL721038 AFH721038 APD721038 AYZ721038 BIV721038 BSR721038 CCN721038 CMJ721038 CWF721038 DGB721038 DPX721038 DZT721038 EJP721038 ETL721038 FDH721038 FND721038 FWZ721038 GGV721038 GQR721038 HAN721038 HKJ721038 HUF721038 IEB721038 INX721038 IXT721038 JHP721038 JRL721038 KBH721038 KLD721038 KUZ721038 LEV721038 LOR721038 LYN721038 MIJ721038 MSF721038 NCB721038 NLX721038 NVT721038 OFP721038 OPL721038 OZH721038 PJD721038 PSZ721038 QCV721038 QMR721038 QWN721038 RGJ721038 RQF721038 SAB721038 SJX721038 STT721038 TDP721038 TNL721038 TXH721038 UHD721038 UQZ721038 VAV721038 VKR721038 VUN721038 WEJ721038 WOF721038 WYB721038 BT786574 LP786574 VL786574 AFH786574 APD786574 AYZ786574 BIV786574 BSR786574 CCN786574 CMJ786574 CWF786574 DGB786574 DPX786574 DZT786574 EJP786574 ETL786574 FDH786574 FND786574 FWZ786574 GGV786574 GQR786574 HAN786574 HKJ786574 HUF786574 IEB786574 INX786574 IXT786574 JHP786574 JRL786574 KBH786574 KLD786574 KUZ786574 LEV786574 LOR786574 LYN786574 MIJ786574 MSF786574 NCB786574 NLX786574 NVT786574 OFP786574 OPL786574 OZH786574 PJD786574 PSZ786574 QCV786574 QMR786574 QWN786574 RGJ786574 RQF786574 SAB786574 SJX786574 STT786574 TDP786574 TNL786574 TXH786574 UHD786574 UQZ786574 VAV786574 VKR786574 VUN786574 WEJ786574 WOF786574 WYB786574 BT852110 LP852110 VL852110 AFH852110 APD852110 AYZ852110 BIV852110 BSR852110 CCN852110 CMJ852110 CWF852110 DGB852110 DPX852110 DZT852110 EJP852110 ETL852110 FDH852110 FND852110 FWZ852110 GGV852110 GQR852110 HAN852110 HKJ852110 HUF852110 IEB852110 INX852110 IXT852110 JHP852110 JRL852110 KBH852110 KLD852110 KUZ852110 LEV852110 LOR852110 LYN852110 MIJ852110 MSF852110 NCB852110 NLX852110 NVT852110 OFP852110 OPL852110 OZH852110 PJD852110 PSZ852110 QCV852110 QMR852110 QWN852110 RGJ852110 RQF852110 SAB852110 SJX852110 STT852110 TDP852110 TNL852110 TXH852110 UHD852110 UQZ852110 VAV852110 VKR852110 VUN852110 WEJ852110 WOF852110 WYB852110 BT917646 LP917646 VL917646 AFH917646 APD917646 AYZ917646 BIV917646 BSR917646 CCN917646 CMJ917646 CWF917646 DGB917646 DPX917646 DZT917646 EJP917646 ETL917646 FDH917646 FND917646 FWZ917646 GGV917646 GQR917646 HAN917646 HKJ917646 HUF917646 IEB917646 INX917646 IXT917646 JHP917646 JRL917646 KBH917646 KLD917646 KUZ917646 LEV917646 LOR917646 LYN917646 MIJ917646 MSF917646 NCB917646 NLX917646 NVT917646 OFP917646 OPL917646 OZH917646 PJD917646 PSZ917646 QCV917646 QMR917646 QWN917646 RGJ917646 RQF917646 SAB917646 SJX917646 STT917646 TDP917646 TNL917646 TXH917646 UHD917646 UQZ917646 VAV917646 VKR917646 VUN917646 WEJ917646 WOF917646 WYB917646 BT983182 LP983182 VL983182 AFH983182 APD983182 AYZ983182 BIV983182 BSR983182 CCN983182 CMJ983182 CWF983182 DGB983182 DPX983182 DZT983182 EJP983182 ETL983182 FDH983182 FND983182 FWZ983182 GGV983182 GQR983182 HAN983182 HKJ983182 HUF983182 IEB983182 INX983182 IXT983182 JHP983182 JRL983182 KBH983182 KLD983182 KUZ983182 LEV983182 LOR983182 LYN983182 MIJ983182 MSF983182 NCB983182 NLX983182 NVT983182 OFP983182 OPL983182 OZH983182 PJD983182 PSZ983182 QCV983182 QMR983182 QWN983182 RGJ983182 RQF983182 SAB983182 SJX983182 STT983182 TDP983182 TNL983182 TXH983182 UHD983182 UQZ983182 VAV983182 VKR983182 VUN983182 WEJ983182 WOF983182 WYB983182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U11:AA139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J11:S139 JQ1:SR139 TM1:ACN139 ADI1:AMJ139 ANE1:AWF139 AXA1:BGB139 BGW1:BPX139 BQS1:BZT139 CAO1:CJP139 CKK1:CTL139 CUG1:DDH139 DEC1:DND139 DNY1:DWZ139 DXU1:EGV139 EHQ1:EQR139 ERM1:FAN139 FBI1:FKJ139 FLE1:FUF139 FVA1:GEB139 GEW1:GNX139 GOS1:GXT139 GYO1:HHP139 HIK1:HRL139 HSG1:IBH139 ICC1:ILD139 ILY1:IUZ139 IVU1:JEV139 JFQ1:JOR139 JPM1:JYN139 JZI1:KIJ139 KJE1:KSF139 KTA1:LCB139 LCW1:LLX139 LMS1:LVT139 LWO1:MFP139 MGK1:MPL139 MQG1:MZH139 NAC1:NJD139 NJY1:NSZ139 NTU1:OCV139 ODQ1:OMR139 ONM1:OWN139 OXI1:PGJ139 PHE1:PQF139 PRA1:QAB139 QAW1:QJX139 QKS1:QTT139 QUO1:RDP139 REK1:RNL139 ROG1:RXH139 RYC1:SHD139 SHY1:SQZ139 SRU1:TAV139 TBQ1:TKR139 TLM1:TUN139 TVI1:UEJ139 UFE1:UOF139 UPA1:UYB139 UYW1:VHX139 VIS1:VRT139 VSO1:WBP139 WCK1:WLL139 WMG1:WVH139 WWC1:XFD139 U65537:IV65675 JQ65537:SR65675 TM65537:ACN65675 ADI65537:AMJ65675 ANE65537:AWF65675 AXA65537:BGB65675 BGW65537:BPX65675 BQS65537:BZT65675 CAO65537:CJP65675 CKK65537:CTL65675 CUG65537:DDH65675 DEC65537:DND65675 DNY65537:DWZ65675 DXU65537:EGV65675 EHQ65537:EQR65675 ERM65537:FAN65675 FBI65537:FKJ65675 FLE65537:FUF65675 FVA65537:GEB65675 GEW65537:GNX65675 GOS65537:GXT65675 GYO65537:HHP65675 HIK65537:HRL65675 HSG65537:IBH65675 ICC65537:ILD65675 ILY65537:IUZ65675 IVU65537:JEV65675 JFQ65537:JOR65675 JPM65537:JYN65675 JZI65537:KIJ65675 KJE65537:KSF65675 KTA65537:LCB65675 LCW65537:LLX65675 LMS65537:LVT65675 LWO65537:MFP65675 MGK65537:MPL65675 MQG65537:MZH65675 NAC65537:NJD65675 NJY65537:NSZ65675 NTU65537:OCV65675 ODQ65537:OMR65675 ONM65537:OWN65675 OXI65537:PGJ65675 PHE65537:PQF65675 PRA65537:QAB65675 QAW65537:QJX65675 QKS65537:QTT65675 QUO65537:RDP65675 REK65537:RNL65675 ROG65537:RXH65675 RYC65537:SHD65675 SHY65537:SQZ65675 SRU65537:TAV65675 TBQ65537:TKR65675 TLM65537:TUN65675 TVI65537:UEJ65675 UFE65537:UOF65675 UPA65537:UYB65675 UYW65537:VHX65675 VIS65537:VRT65675 VSO65537:WBP65675 WCK65537:WLL65675 WMG65537:WVH65675 WWC65537:XFD65675 U131073:IV131211 JQ131073:SR131211 TM131073:ACN131211 ADI131073:AMJ131211 ANE131073:AWF131211 AXA131073:BGB131211 BGW131073:BPX131211 BQS131073:BZT131211 CAO131073:CJP131211 CKK131073:CTL131211 CUG131073:DDH131211 DEC131073:DND131211 DNY131073:DWZ131211 DXU131073:EGV131211 EHQ131073:EQR131211 ERM131073:FAN131211 FBI131073:FKJ131211 FLE131073:FUF131211 FVA131073:GEB131211 GEW131073:GNX131211 GOS131073:GXT131211 GYO131073:HHP131211 HIK131073:HRL131211 HSG131073:IBH131211 ICC131073:ILD131211 ILY131073:IUZ131211 IVU131073:JEV131211 JFQ131073:JOR131211 JPM131073:JYN131211 JZI131073:KIJ131211 KJE131073:KSF131211 KTA131073:LCB131211 LCW131073:LLX131211 LMS131073:LVT131211 LWO131073:MFP131211 MGK131073:MPL131211 MQG131073:MZH131211 NAC131073:NJD131211 NJY131073:NSZ131211 NTU131073:OCV131211 ODQ131073:OMR131211 ONM131073:OWN131211 OXI131073:PGJ131211 PHE131073:PQF131211 PRA131073:QAB131211 QAW131073:QJX131211 QKS131073:QTT131211 QUO131073:RDP131211 REK131073:RNL131211 ROG131073:RXH131211 RYC131073:SHD131211 SHY131073:SQZ131211 SRU131073:TAV131211 TBQ131073:TKR131211 TLM131073:TUN131211 TVI131073:UEJ131211 UFE131073:UOF131211 UPA131073:UYB131211 UYW131073:VHX131211 VIS131073:VRT131211 VSO131073:WBP131211 WCK131073:WLL131211 WMG131073:WVH131211 WWC131073:XFD131211 U196609:IV196747 JQ196609:SR196747 TM196609:ACN196747 ADI196609:AMJ196747 ANE196609:AWF196747 AXA196609:BGB196747 BGW196609:BPX196747 BQS196609:BZT196747 CAO196609:CJP196747 CKK196609:CTL196747 CUG196609:DDH196747 DEC196609:DND196747 DNY196609:DWZ196747 DXU196609:EGV196747 EHQ196609:EQR196747 ERM196609:FAN196747 FBI196609:FKJ196747 FLE196609:FUF196747 FVA196609:GEB196747 GEW196609:GNX196747 GOS196609:GXT196747 GYO196609:HHP196747 HIK196609:HRL196747 HSG196609:IBH196747 ICC196609:ILD196747 ILY196609:IUZ196747 IVU196609:JEV196747 JFQ196609:JOR196747 JPM196609:JYN196747 JZI196609:KIJ196747 KJE196609:KSF196747 KTA196609:LCB196747 LCW196609:LLX196747 LMS196609:LVT196747 LWO196609:MFP196747 MGK196609:MPL196747 MQG196609:MZH196747 NAC196609:NJD196747 NJY196609:NSZ196747 NTU196609:OCV196747 ODQ196609:OMR196747 ONM196609:OWN196747 OXI196609:PGJ196747 PHE196609:PQF196747 PRA196609:QAB196747 QAW196609:QJX196747 QKS196609:QTT196747 QUO196609:RDP196747 REK196609:RNL196747 ROG196609:RXH196747 RYC196609:SHD196747 SHY196609:SQZ196747 SRU196609:TAV196747 TBQ196609:TKR196747 TLM196609:TUN196747 TVI196609:UEJ196747 UFE196609:UOF196747 UPA196609:UYB196747 UYW196609:VHX196747 VIS196609:VRT196747 VSO196609:WBP196747 WCK196609:WLL196747 WMG196609:WVH196747 WWC196609:XFD196747 U262145:IV262283 JQ262145:SR262283 TM262145:ACN262283 ADI262145:AMJ262283 ANE262145:AWF262283 AXA262145:BGB262283 BGW262145:BPX262283 BQS262145:BZT262283 CAO262145:CJP262283 CKK262145:CTL262283 CUG262145:DDH262283 DEC262145:DND262283 DNY262145:DWZ262283 DXU262145:EGV262283 EHQ262145:EQR262283 ERM262145:FAN262283 FBI262145:FKJ262283 FLE262145:FUF262283 FVA262145:GEB262283 GEW262145:GNX262283 GOS262145:GXT262283 GYO262145:HHP262283 HIK262145:HRL262283 HSG262145:IBH262283 ICC262145:ILD262283 ILY262145:IUZ262283 IVU262145:JEV262283 JFQ262145:JOR262283 JPM262145:JYN262283 JZI262145:KIJ262283 KJE262145:KSF262283 KTA262145:LCB262283 LCW262145:LLX262283 LMS262145:LVT262283 LWO262145:MFP262283 MGK262145:MPL262283 MQG262145:MZH262283 NAC262145:NJD262283 NJY262145:NSZ262283 NTU262145:OCV262283 ODQ262145:OMR262283 ONM262145:OWN262283 OXI262145:PGJ262283 PHE262145:PQF262283 PRA262145:QAB262283 QAW262145:QJX262283 QKS262145:QTT262283 QUO262145:RDP262283 REK262145:RNL262283 ROG262145:RXH262283 RYC262145:SHD262283 SHY262145:SQZ262283 SRU262145:TAV262283 TBQ262145:TKR262283 TLM262145:TUN262283 TVI262145:UEJ262283 UFE262145:UOF262283 UPA262145:UYB262283 UYW262145:VHX262283 VIS262145:VRT262283 VSO262145:WBP262283 WCK262145:WLL262283 WMG262145:WVH262283 WWC262145:XFD262283 U327681:IV327819 JQ327681:SR327819 TM327681:ACN327819 ADI327681:AMJ327819 ANE327681:AWF327819 AXA327681:BGB327819 BGW327681:BPX327819 BQS327681:BZT327819 CAO327681:CJP327819 CKK327681:CTL327819 CUG327681:DDH327819 DEC327681:DND327819 DNY327681:DWZ327819 DXU327681:EGV327819 EHQ327681:EQR327819 ERM327681:FAN327819 FBI327681:FKJ327819 FLE327681:FUF327819 FVA327681:GEB327819 GEW327681:GNX327819 GOS327681:GXT327819 GYO327681:HHP327819 HIK327681:HRL327819 HSG327681:IBH327819 ICC327681:ILD327819 ILY327681:IUZ327819 IVU327681:JEV327819 JFQ327681:JOR327819 JPM327681:JYN327819 JZI327681:KIJ327819 KJE327681:KSF327819 KTA327681:LCB327819 LCW327681:LLX327819 LMS327681:LVT327819 LWO327681:MFP327819 MGK327681:MPL327819 MQG327681:MZH327819 NAC327681:NJD327819 NJY327681:NSZ327819 NTU327681:OCV327819 ODQ327681:OMR327819 ONM327681:OWN327819 OXI327681:PGJ327819 PHE327681:PQF327819 PRA327681:QAB327819 QAW327681:QJX327819 QKS327681:QTT327819 QUO327681:RDP327819 REK327681:RNL327819 ROG327681:RXH327819 RYC327681:SHD327819 SHY327681:SQZ327819 SRU327681:TAV327819 TBQ327681:TKR327819 TLM327681:TUN327819 TVI327681:UEJ327819 UFE327681:UOF327819 UPA327681:UYB327819 UYW327681:VHX327819 VIS327681:VRT327819 VSO327681:WBP327819 WCK327681:WLL327819 WMG327681:WVH327819 WWC327681:XFD327819 U393217:IV393355 JQ393217:SR393355 TM393217:ACN393355 ADI393217:AMJ393355 ANE393217:AWF393355 AXA393217:BGB393355 BGW393217:BPX393355 BQS393217:BZT393355 CAO393217:CJP393355 CKK393217:CTL393355 CUG393217:DDH393355 DEC393217:DND393355 DNY393217:DWZ393355 DXU393217:EGV393355 EHQ393217:EQR393355 ERM393217:FAN393355 FBI393217:FKJ393355 FLE393217:FUF393355 FVA393217:GEB393355 GEW393217:GNX393355 GOS393217:GXT393355 GYO393217:HHP393355 HIK393217:HRL393355 HSG393217:IBH393355 ICC393217:ILD393355 ILY393217:IUZ393355 IVU393217:JEV393355 JFQ393217:JOR393355 JPM393217:JYN393355 JZI393217:KIJ393355 KJE393217:KSF393355 KTA393217:LCB393355 LCW393217:LLX393355 LMS393217:LVT393355 LWO393217:MFP393355 MGK393217:MPL393355 MQG393217:MZH393355 NAC393217:NJD393355 NJY393217:NSZ393355 NTU393217:OCV393355 ODQ393217:OMR393355 ONM393217:OWN393355 OXI393217:PGJ393355 PHE393217:PQF393355 PRA393217:QAB393355 QAW393217:QJX393355 QKS393217:QTT393355 QUO393217:RDP393355 REK393217:RNL393355 ROG393217:RXH393355 RYC393217:SHD393355 SHY393217:SQZ393355 SRU393217:TAV393355 TBQ393217:TKR393355 TLM393217:TUN393355 TVI393217:UEJ393355 UFE393217:UOF393355 UPA393217:UYB393355 UYW393217:VHX393355 VIS393217:VRT393355 VSO393217:WBP393355 WCK393217:WLL393355 WMG393217:WVH393355 WWC393217:XFD393355 U458753:IV458891 JQ458753:SR458891 TM458753:ACN458891 ADI458753:AMJ458891 ANE458753:AWF458891 AXA458753:BGB458891 BGW458753:BPX458891 BQS458753:BZT458891 CAO458753:CJP458891 CKK458753:CTL458891 CUG458753:DDH458891 DEC458753:DND458891 DNY458753:DWZ458891 DXU458753:EGV458891 EHQ458753:EQR458891 ERM458753:FAN458891 FBI458753:FKJ458891 FLE458753:FUF458891 FVA458753:GEB458891 GEW458753:GNX458891 GOS458753:GXT458891 GYO458753:HHP458891 HIK458753:HRL458891 HSG458753:IBH458891 ICC458753:ILD458891 ILY458753:IUZ458891 IVU458753:JEV458891 JFQ458753:JOR458891 JPM458753:JYN458891 JZI458753:KIJ458891 KJE458753:KSF458891 KTA458753:LCB458891 LCW458753:LLX458891 LMS458753:LVT458891 LWO458753:MFP458891 MGK458753:MPL458891 MQG458753:MZH458891 NAC458753:NJD458891 NJY458753:NSZ458891 NTU458753:OCV458891 ODQ458753:OMR458891 ONM458753:OWN458891 OXI458753:PGJ458891 PHE458753:PQF458891 PRA458753:QAB458891 QAW458753:QJX458891 QKS458753:QTT458891 QUO458753:RDP458891 REK458753:RNL458891 ROG458753:RXH458891 RYC458753:SHD458891 SHY458753:SQZ458891 SRU458753:TAV458891 TBQ458753:TKR458891 TLM458753:TUN458891 TVI458753:UEJ458891 UFE458753:UOF458891 UPA458753:UYB458891 UYW458753:VHX458891 VIS458753:VRT458891 VSO458753:WBP458891 WCK458753:WLL458891 WMG458753:WVH458891 WWC458753:XFD458891 U524289:IV524427 JQ524289:SR524427 TM524289:ACN524427 ADI524289:AMJ524427 ANE524289:AWF524427 AXA524289:BGB524427 BGW524289:BPX524427 BQS524289:BZT524427 CAO524289:CJP524427 CKK524289:CTL524427 CUG524289:DDH524427 DEC524289:DND524427 DNY524289:DWZ524427 DXU524289:EGV524427 EHQ524289:EQR524427 ERM524289:FAN524427 FBI524289:FKJ524427 FLE524289:FUF524427 FVA524289:GEB524427 GEW524289:GNX524427 GOS524289:GXT524427 GYO524289:HHP524427 HIK524289:HRL524427 HSG524289:IBH524427 ICC524289:ILD524427 ILY524289:IUZ524427 IVU524289:JEV524427 JFQ524289:JOR524427 JPM524289:JYN524427 JZI524289:KIJ524427 KJE524289:KSF524427 KTA524289:LCB524427 LCW524289:LLX524427 LMS524289:LVT524427 LWO524289:MFP524427 MGK524289:MPL524427 MQG524289:MZH524427 NAC524289:NJD524427 NJY524289:NSZ524427 NTU524289:OCV524427 ODQ524289:OMR524427 ONM524289:OWN524427 OXI524289:PGJ524427 PHE524289:PQF524427 PRA524289:QAB524427 QAW524289:QJX524427 QKS524289:QTT524427 QUO524289:RDP524427 REK524289:RNL524427 ROG524289:RXH524427 RYC524289:SHD524427 SHY524289:SQZ524427 SRU524289:TAV524427 TBQ524289:TKR524427 TLM524289:TUN524427 TVI524289:UEJ524427 UFE524289:UOF524427 UPA524289:UYB524427 UYW524289:VHX524427 VIS524289:VRT524427 VSO524289:WBP524427 WCK524289:WLL524427 WMG524289:WVH524427 WWC524289:XFD524427 U589825:IV589963 JQ589825:SR589963 TM589825:ACN589963 ADI589825:AMJ589963 ANE589825:AWF589963 AXA589825:BGB589963 BGW589825:BPX589963 BQS589825:BZT589963 CAO589825:CJP589963 CKK589825:CTL589963 CUG589825:DDH589963 DEC589825:DND589963 DNY589825:DWZ589963 DXU589825:EGV589963 EHQ589825:EQR589963 ERM589825:FAN589963 FBI589825:FKJ589963 FLE589825:FUF589963 FVA589825:GEB589963 GEW589825:GNX589963 GOS589825:GXT589963 GYO589825:HHP589963 HIK589825:HRL589963 HSG589825:IBH589963 ICC589825:ILD589963 ILY589825:IUZ589963 IVU589825:JEV589963 JFQ589825:JOR589963 JPM589825:JYN589963 JZI589825:KIJ589963 KJE589825:KSF589963 KTA589825:LCB589963 LCW589825:LLX589963 LMS589825:LVT589963 LWO589825:MFP589963 MGK589825:MPL589963 MQG589825:MZH589963 NAC589825:NJD589963 NJY589825:NSZ589963 NTU589825:OCV589963 ODQ589825:OMR589963 ONM589825:OWN589963 OXI589825:PGJ589963 PHE589825:PQF589963 PRA589825:QAB589963 QAW589825:QJX589963 QKS589825:QTT589963 QUO589825:RDP589963 REK589825:RNL589963 ROG589825:RXH589963 RYC589825:SHD589963 SHY589825:SQZ589963 SRU589825:TAV589963 TBQ589825:TKR589963 TLM589825:TUN589963 TVI589825:UEJ589963 UFE589825:UOF589963 UPA589825:UYB589963 UYW589825:VHX589963 VIS589825:VRT589963 VSO589825:WBP589963 WCK589825:WLL589963 WMG589825:WVH589963 WWC589825:XFD589963 U655361:IV655499 JQ655361:SR655499 TM655361:ACN655499 ADI655361:AMJ655499 ANE655361:AWF655499 AXA655361:BGB655499 BGW655361:BPX655499 BQS655361:BZT655499 CAO655361:CJP655499 CKK655361:CTL655499 CUG655361:DDH655499 DEC655361:DND655499 DNY655361:DWZ655499 DXU655361:EGV655499 EHQ655361:EQR655499 ERM655361:FAN655499 FBI655361:FKJ655499 FLE655361:FUF655499 FVA655361:GEB655499 GEW655361:GNX655499 GOS655361:GXT655499 GYO655361:HHP655499 HIK655361:HRL655499 HSG655361:IBH655499 ICC655361:ILD655499 ILY655361:IUZ655499 IVU655361:JEV655499 JFQ655361:JOR655499 JPM655361:JYN655499 JZI655361:KIJ655499 KJE655361:KSF655499 KTA655361:LCB655499 LCW655361:LLX655499 LMS655361:LVT655499 LWO655361:MFP655499 MGK655361:MPL655499 MQG655361:MZH655499 NAC655361:NJD655499 NJY655361:NSZ655499 NTU655361:OCV655499 ODQ655361:OMR655499 ONM655361:OWN655499 OXI655361:PGJ655499 PHE655361:PQF655499 PRA655361:QAB655499 QAW655361:QJX655499 QKS655361:QTT655499 QUO655361:RDP655499 REK655361:RNL655499 ROG655361:RXH655499 RYC655361:SHD655499 SHY655361:SQZ655499 SRU655361:TAV655499 TBQ655361:TKR655499 TLM655361:TUN655499 TVI655361:UEJ655499 UFE655361:UOF655499 UPA655361:UYB655499 UYW655361:VHX655499 VIS655361:VRT655499 VSO655361:WBP655499 WCK655361:WLL655499 WMG655361:WVH655499 WWC655361:XFD655499 U720897:IV721035 JQ720897:SR721035 TM720897:ACN721035 ADI720897:AMJ721035 ANE720897:AWF721035 AXA720897:BGB721035 BGW720897:BPX721035 BQS720897:BZT721035 CAO720897:CJP721035 CKK720897:CTL721035 CUG720897:DDH721035 DEC720897:DND721035 DNY720897:DWZ721035 DXU720897:EGV721035 EHQ720897:EQR721035 ERM720897:FAN721035 FBI720897:FKJ721035 FLE720897:FUF721035 FVA720897:GEB721035 GEW720897:GNX721035 GOS720897:GXT721035 GYO720897:HHP721035 HIK720897:HRL721035 HSG720897:IBH721035 ICC720897:ILD721035 ILY720897:IUZ721035 IVU720897:JEV721035 JFQ720897:JOR721035 JPM720897:JYN721035 JZI720897:KIJ721035 KJE720897:KSF721035 KTA720897:LCB721035 LCW720897:LLX721035 LMS720897:LVT721035 LWO720897:MFP721035 MGK720897:MPL721035 MQG720897:MZH721035 NAC720897:NJD721035 NJY720897:NSZ721035 NTU720897:OCV721035 ODQ720897:OMR721035 ONM720897:OWN721035 OXI720897:PGJ721035 PHE720897:PQF721035 PRA720897:QAB721035 QAW720897:QJX721035 QKS720897:QTT721035 QUO720897:RDP721035 REK720897:RNL721035 ROG720897:RXH721035 RYC720897:SHD721035 SHY720897:SQZ721035 SRU720897:TAV721035 TBQ720897:TKR721035 TLM720897:TUN721035 TVI720897:UEJ721035 UFE720897:UOF721035 UPA720897:UYB721035 UYW720897:VHX721035 VIS720897:VRT721035 VSO720897:WBP721035 WCK720897:WLL721035 WMG720897:WVH721035 WWC720897:XFD721035 U786433:IV786571 JQ786433:SR786571 TM786433:ACN786571 ADI786433:AMJ786571 ANE786433:AWF786571 AXA786433:BGB786571 BGW786433:BPX786571 BQS786433:BZT786571 CAO786433:CJP786571 CKK786433:CTL786571 CUG786433:DDH786571 DEC786433:DND786571 DNY786433:DWZ786571 DXU786433:EGV786571 EHQ786433:EQR786571 ERM786433:FAN786571 FBI786433:FKJ786571 FLE786433:FUF786571 FVA786433:GEB786571 GEW786433:GNX786571 GOS786433:GXT786571 GYO786433:HHP786571 HIK786433:HRL786571 HSG786433:IBH786571 ICC786433:ILD786571 ILY786433:IUZ786571 IVU786433:JEV786571 JFQ786433:JOR786571 JPM786433:JYN786571 JZI786433:KIJ786571 KJE786433:KSF786571 KTA786433:LCB786571 LCW786433:LLX786571 LMS786433:LVT786571 LWO786433:MFP786571 MGK786433:MPL786571 MQG786433:MZH786571 NAC786433:NJD786571 NJY786433:NSZ786571 NTU786433:OCV786571 ODQ786433:OMR786571 ONM786433:OWN786571 OXI786433:PGJ786571 PHE786433:PQF786571 PRA786433:QAB786571 QAW786433:QJX786571 QKS786433:QTT786571 QUO786433:RDP786571 REK786433:RNL786571 ROG786433:RXH786571 RYC786433:SHD786571 SHY786433:SQZ786571 SRU786433:TAV786571 TBQ786433:TKR786571 TLM786433:TUN786571 TVI786433:UEJ786571 UFE786433:UOF786571 UPA786433:UYB786571 UYW786433:VHX786571 VIS786433:VRT786571 VSO786433:WBP786571 WCK786433:WLL786571 WMG786433:WVH786571 WWC786433:XFD786571 U851969:IV852107 JQ851969:SR852107 TM851969:ACN852107 ADI851969:AMJ852107 ANE851969:AWF852107 AXA851969:BGB852107 BGW851969:BPX852107 BQS851969:BZT852107 CAO851969:CJP852107 CKK851969:CTL852107 CUG851969:DDH852107 DEC851969:DND852107 DNY851969:DWZ852107 DXU851969:EGV852107 EHQ851969:EQR852107 ERM851969:FAN852107 FBI851969:FKJ852107 FLE851969:FUF852107 FVA851969:GEB852107 GEW851969:GNX852107 GOS851969:GXT852107 GYO851969:HHP852107 HIK851969:HRL852107 HSG851969:IBH852107 ICC851969:ILD852107 ILY851969:IUZ852107 IVU851969:JEV852107 JFQ851969:JOR852107 JPM851969:JYN852107 JZI851969:KIJ852107 KJE851969:KSF852107 KTA851969:LCB852107 LCW851969:LLX852107 LMS851969:LVT852107 LWO851969:MFP852107 MGK851969:MPL852107 MQG851969:MZH852107 NAC851969:NJD852107 NJY851969:NSZ852107 NTU851969:OCV852107 ODQ851969:OMR852107 ONM851969:OWN852107 OXI851969:PGJ852107 PHE851969:PQF852107 PRA851969:QAB852107 QAW851969:QJX852107 QKS851969:QTT852107 QUO851969:RDP852107 REK851969:RNL852107 ROG851969:RXH852107 RYC851969:SHD852107 SHY851969:SQZ852107 SRU851969:TAV852107 TBQ851969:TKR852107 TLM851969:TUN852107 TVI851969:UEJ852107 UFE851969:UOF852107 UPA851969:UYB852107 UYW851969:VHX852107 VIS851969:VRT852107 VSO851969:WBP852107 WCK851969:WLL852107 WMG851969:WVH852107 WWC851969:XFD852107 U917505:IV917643 JQ917505:SR917643 TM917505:ACN917643 ADI917505:AMJ917643 ANE917505:AWF917643 AXA917505:BGB917643 BGW917505:BPX917643 BQS917505:BZT917643 CAO917505:CJP917643 CKK917505:CTL917643 CUG917505:DDH917643 DEC917505:DND917643 DNY917505:DWZ917643 DXU917505:EGV917643 EHQ917505:EQR917643 ERM917505:FAN917643 FBI917505:FKJ917643 FLE917505:FUF917643 FVA917505:GEB917643 GEW917505:GNX917643 GOS917505:GXT917643 GYO917505:HHP917643 HIK917505:HRL917643 HSG917505:IBH917643 ICC917505:ILD917643 ILY917505:IUZ917643 IVU917505:JEV917643 JFQ917505:JOR917643 JPM917505:JYN917643 JZI917505:KIJ917643 KJE917505:KSF917643 KTA917505:LCB917643 LCW917505:LLX917643 LMS917505:LVT917643 LWO917505:MFP917643 MGK917505:MPL917643 MQG917505:MZH917643 NAC917505:NJD917643 NJY917505:NSZ917643 NTU917505:OCV917643 ODQ917505:OMR917643 ONM917505:OWN917643 OXI917505:PGJ917643 PHE917505:PQF917643 PRA917505:QAB917643 QAW917505:QJX917643 QKS917505:QTT917643 QUO917505:RDP917643 REK917505:RNL917643 ROG917505:RXH917643 RYC917505:SHD917643 SHY917505:SQZ917643 SRU917505:TAV917643 TBQ917505:TKR917643 TLM917505:TUN917643 TVI917505:UEJ917643 UFE917505:UOF917643 UPA917505:UYB917643 UYW917505:VHX917643 VIS917505:VRT917643 VSO917505:WBP917643 WCK917505:WLL917643 WMG917505:WVH917643 WWC917505:XFD917643 U983041:IV983179 JQ983041:SR983179 TM983041:ACN983179 ADI983041:AMJ983179 ANE983041:AWF983179 AXA983041:BGB983179 BGW983041:BPX983179 BQS983041:BZT983179 CAO983041:CJP983179 CKK983041:CTL983179 CUG983041:DDH983179 DEC983041:DND983179 DNY983041:DWZ983179 DXU983041:EGV983179 EHQ983041:EQR983179 ERM983041:FAN983179 FBI983041:FKJ983179 FLE983041:FUF983179 FVA983041:GEB983179 GEW983041:GNX983179 GOS983041:GXT983179 GYO983041:HHP983179 HIK983041:HRL983179 HSG983041:IBH983179 ICC983041:ILD983179 ILY983041:IUZ983179 IVU983041:JEV983179 JFQ983041:JOR983179 JPM983041:JYN983179 JZI983041:KIJ983179 KJE983041:KSF983179 KTA983041:LCB983179 LCW983041:LLX983179 LMS983041:LVT983179 LWO983041:MFP983179 MGK983041:MPL983179 MQG983041:MZH983179 NAC983041:NJD983179 NJY983041:NSZ983179 NTU983041:OCV983179 ODQ983041:OMR983179 ONM983041:OWN983179 OXI983041:PGJ983179 PHE983041:PQF983179 PRA983041:QAB983179 QAW983041:QJX983179 QKS983041:QTT983179 QUO983041:RDP983179 REK983041:RNL983179 ROG983041:RXH983179 RYC983041:SHD983179 SHY983041:SQZ983179 SRU983041:TAV983179 TBQ983041:TKR983179 TLM983041:TUN983179 TVI983041:UEJ983179 UFE983041:UOF983179 UPA983041:UYB983179 UYW983041:VHX983179 VIS983041:VRT983179 VSO983041:WBP983179 WCK983041:WLL983179 WMG983041:WVH983179 WWC983041:XFD983179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F11:I77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D11:E139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O144:CA65536 JK144:LW65536 TG144:VS65536 ADC144:AFO65536 AMY144:APK65536 AWU144:AZG65536 BGQ144:BJC65536 BQM144:BSY65536 CAI144:CCU65536 CKE144:CMQ65536 CUA144:CWM65536 DDW144:DGI65536 DNS144:DQE65536 DXO144:EAA65536 EHK144:EJW65536 ERG144:ETS65536 FBC144:FDO65536 FKY144:FNK65536 FUU144:FXG65536 GEQ144:GHC65536 GOM144:GQY65536 GYI144:HAU65536 HIE144:HKQ65536 HSA144:HUM65536 IBW144:IEI65536 ILS144:IOE65536 IVO144:IYA65536 JFK144:JHW65536 JPG144:JRS65536 JZC144:KBO65536 KIY144:KLK65536 KSU144:KVG65536 LCQ144:LFC65536 LMM144:LOY65536 LWI144:LYU65536 MGE144:MIQ65536 MQA144:MSM65536 MZW144:NCI65536 NJS144:NME65536 NTO144:NWA65536 ODK144:OFW65536 ONG144:OPS65536 OXC144:OZO65536 PGY144:PJK65536 PQU144:PTG65536 QAQ144:QDC65536 QKM144:QMY65536 QUI144:QWU65536 REE144:RGQ65536 ROA144:RQM65536 RXW144:SAI65536 SHS144:SKE65536 SRO144:SUA65536 TBK144:TDW65536 TLG144:TNS65536 TVC144:TXO65536 UEY144:UHK65536 UOU144:URG65536 UYQ144:VBC65536 VIM144:VKY65536 VSI144:VUU65536 WCE144:WEQ65536 WMA144:WOM65536 WVW144:WYI65536 O65680:CA131072 JK65680:LW131072 TG65680:VS131072 ADC65680:AFO131072 AMY65680:APK131072 AWU65680:AZG131072 BGQ65680:BJC131072 BQM65680:BSY131072 CAI65680:CCU131072 CKE65680:CMQ131072 CUA65680:CWM131072 DDW65680:DGI131072 DNS65680:DQE131072 DXO65680:EAA131072 EHK65680:EJW131072 ERG65680:ETS131072 FBC65680:FDO131072 FKY65680:FNK131072 FUU65680:FXG131072 GEQ65680:GHC131072 GOM65680:GQY131072 GYI65680:HAU131072 HIE65680:HKQ131072 HSA65680:HUM131072 IBW65680:IEI131072 ILS65680:IOE131072 IVO65680:IYA131072 JFK65680:JHW131072 JPG65680:JRS131072 JZC65680:KBO131072 KIY65680:KLK131072 KSU65680:KVG131072 LCQ65680:LFC131072 LMM65680:LOY131072 LWI65680:LYU131072 MGE65680:MIQ131072 MQA65680:MSM131072 MZW65680:NCI131072 NJS65680:NME131072 NTO65680:NWA131072 ODK65680:OFW131072 ONG65680:OPS131072 OXC65680:OZO131072 PGY65680:PJK131072 PQU65680:PTG131072 QAQ65680:QDC131072 QKM65680:QMY131072 QUI65680:QWU131072 REE65680:RGQ131072 ROA65680:RQM131072 RXW65680:SAI131072 SHS65680:SKE131072 SRO65680:SUA131072 TBK65680:TDW131072 TLG65680:TNS131072 TVC65680:TXO131072 UEY65680:UHK131072 UOU65680:URG131072 UYQ65680:VBC131072 VIM65680:VKY131072 VSI65680:VUU131072 WCE65680:WEQ131072 WMA65680:WOM131072 WVW65680:WYI131072 O131216:CA196608 JK131216:LW196608 TG131216:VS196608 ADC131216:AFO196608 AMY131216:APK196608 AWU131216:AZG196608 BGQ131216:BJC196608 BQM131216:BSY196608 CAI131216:CCU196608 CKE131216:CMQ196608 CUA131216:CWM196608 DDW131216:DGI196608 DNS131216:DQE196608 DXO131216:EAA196608 EHK131216:EJW196608 ERG131216:ETS196608 FBC131216:FDO196608 FKY131216:FNK196608 FUU131216:FXG196608 GEQ131216:GHC196608 GOM131216:GQY196608 GYI131216:HAU196608 HIE131216:HKQ196608 HSA131216:HUM196608 IBW131216:IEI196608 ILS131216:IOE196608 IVO131216:IYA196608 JFK131216:JHW196608 JPG131216:JRS196608 JZC131216:KBO196608 KIY131216:KLK196608 KSU131216:KVG196608 LCQ131216:LFC196608 LMM131216:LOY196608 LWI131216:LYU196608 MGE131216:MIQ196608 MQA131216:MSM196608 MZW131216:NCI196608 NJS131216:NME196608 NTO131216:NWA196608 ODK131216:OFW196608 ONG131216:OPS196608 OXC131216:OZO196608 PGY131216:PJK196608 PQU131216:PTG196608 QAQ131216:QDC196608 QKM131216:QMY196608 QUI131216:QWU196608 REE131216:RGQ196608 ROA131216:RQM196608 RXW131216:SAI196608 SHS131216:SKE196608 SRO131216:SUA196608 TBK131216:TDW196608 TLG131216:TNS196608 TVC131216:TXO196608 UEY131216:UHK196608 UOU131216:URG196608 UYQ131216:VBC196608 VIM131216:VKY196608 VSI131216:VUU196608 WCE131216:WEQ196608 WMA131216:WOM196608 WVW131216:WYI196608 O196752:CA262144 JK196752:LW262144 TG196752:VS262144 ADC196752:AFO262144 AMY196752:APK262144 AWU196752:AZG262144 BGQ196752:BJC262144 BQM196752:BSY262144 CAI196752:CCU262144 CKE196752:CMQ262144 CUA196752:CWM262144 DDW196752:DGI262144 DNS196752:DQE262144 DXO196752:EAA262144 EHK196752:EJW262144 ERG196752:ETS262144 FBC196752:FDO262144 FKY196752:FNK262144 FUU196752:FXG262144 GEQ196752:GHC262144 GOM196752:GQY262144 GYI196752:HAU262144 HIE196752:HKQ262144 HSA196752:HUM262144 IBW196752:IEI262144 ILS196752:IOE262144 IVO196752:IYA262144 JFK196752:JHW262144 JPG196752:JRS262144 JZC196752:KBO262144 KIY196752:KLK262144 KSU196752:KVG262144 LCQ196752:LFC262144 LMM196752:LOY262144 LWI196752:LYU262144 MGE196752:MIQ262144 MQA196752:MSM262144 MZW196752:NCI262144 NJS196752:NME262144 NTO196752:NWA262144 ODK196752:OFW262144 ONG196752:OPS262144 OXC196752:OZO262144 PGY196752:PJK262144 PQU196752:PTG262144 QAQ196752:QDC262144 QKM196752:QMY262144 QUI196752:QWU262144 REE196752:RGQ262144 ROA196752:RQM262144 RXW196752:SAI262144 SHS196752:SKE262144 SRO196752:SUA262144 TBK196752:TDW262144 TLG196752:TNS262144 TVC196752:TXO262144 UEY196752:UHK262144 UOU196752:URG262144 UYQ196752:VBC262144 VIM196752:VKY262144 VSI196752:VUU262144 WCE196752:WEQ262144 WMA196752:WOM262144 WVW196752:WYI262144 O262288:CA327680 JK262288:LW327680 TG262288:VS327680 ADC262288:AFO327680 AMY262288:APK327680 AWU262288:AZG327680 BGQ262288:BJC327680 BQM262288:BSY327680 CAI262288:CCU327680 CKE262288:CMQ327680 CUA262288:CWM327680 DDW262288:DGI327680 DNS262288:DQE327680 DXO262288:EAA327680 EHK262288:EJW327680 ERG262288:ETS327680 FBC262288:FDO327680 FKY262288:FNK327680 FUU262288:FXG327680 GEQ262288:GHC327680 GOM262288:GQY327680 GYI262288:HAU327680 HIE262288:HKQ327680 HSA262288:HUM327680 IBW262288:IEI327680 ILS262288:IOE327680 IVO262288:IYA327680 JFK262288:JHW327680 JPG262288:JRS327680 JZC262288:KBO327680 KIY262288:KLK327680 KSU262288:KVG327680 LCQ262288:LFC327680 LMM262288:LOY327680 LWI262288:LYU327680 MGE262288:MIQ327680 MQA262288:MSM327680 MZW262288:NCI327680 NJS262288:NME327680 NTO262288:NWA327680 ODK262288:OFW327680 ONG262288:OPS327680 OXC262288:OZO327680 PGY262288:PJK327680 PQU262288:PTG327680 QAQ262288:QDC327680 QKM262288:QMY327680 QUI262288:QWU327680 REE262288:RGQ327680 ROA262288:RQM327680 RXW262288:SAI327680 SHS262288:SKE327680 SRO262288:SUA327680 TBK262288:TDW327680 TLG262288:TNS327680 TVC262288:TXO327680 UEY262288:UHK327680 UOU262288:URG327680 UYQ262288:VBC327680 VIM262288:VKY327680 VSI262288:VUU327680 WCE262288:WEQ327680 WMA262288:WOM327680 WVW262288:WYI327680 O327824:CA393216 JK327824:LW393216 TG327824:VS393216 ADC327824:AFO393216 AMY327824:APK393216 AWU327824:AZG393216 BGQ327824:BJC393216 BQM327824:BSY393216 CAI327824:CCU393216 CKE327824:CMQ393216 CUA327824:CWM393216 DDW327824:DGI393216 DNS327824:DQE393216 DXO327824:EAA393216 EHK327824:EJW393216 ERG327824:ETS393216 FBC327824:FDO393216 FKY327824:FNK393216 FUU327824:FXG393216 GEQ327824:GHC393216 GOM327824:GQY393216 GYI327824:HAU393216 HIE327824:HKQ393216 HSA327824:HUM393216 IBW327824:IEI393216 ILS327824:IOE393216 IVO327824:IYA393216 JFK327824:JHW393216 JPG327824:JRS393216 JZC327824:KBO393216 KIY327824:KLK393216 KSU327824:KVG393216 LCQ327824:LFC393216 LMM327824:LOY393216 LWI327824:LYU393216 MGE327824:MIQ393216 MQA327824:MSM393216 MZW327824:NCI393216 NJS327824:NME393216 NTO327824:NWA393216 ODK327824:OFW393216 ONG327824:OPS393216 OXC327824:OZO393216 PGY327824:PJK393216 PQU327824:PTG393216 QAQ327824:QDC393216 QKM327824:QMY393216 QUI327824:QWU393216 REE327824:RGQ393216 ROA327824:RQM393216 RXW327824:SAI393216 SHS327824:SKE393216 SRO327824:SUA393216 TBK327824:TDW393216 TLG327824:TNS393216 TVC327824:TXO393216 UEY327824:UHK393216 UOU327824:URG393216 UYQ327824:VBC393216 VIM327824:VKY393216 VSI327824:VUU393216 WCE327824:WEQ393216 WMA327824:WOM393216 WVW327824:WYI393216 O393360:CA458752 JK393360:LW458752 TG393360:VS458752 ADC393360:AFO458752 AMY393360:APK458752 AWU393360:AZG458752 BGQ393360:BJC458752 BQM393360:BSY458752 CAI393360:CCU458752 CKE393360:CMQ458752 CUA393360:CWM458752 DDW393360:DGI458752 DNS393360:DQE458752 DXO393360:EAA458752 EHK393360:EJW458752 ERG393360:ETS458752 FBC393360:FDO458752 FKY393360:FNK458752 FUU393360:FXG458752 GEQ393360:GHC458752 GOM393360:GQY458752 GYI393360:HAU458752 HIE393360:HKQ458752 HSA393360:HUM458752 IBW393360:IEI458752 ILS393360:IOE458752 IVO393360:IYA458752 JFK393360:JHW458752 JPG393360:JRS458752 JZC393360:KBO458752 KIY393360:KLK458752 KSU393360:KVG458752 LCQ393360:LFC458752 LMM393360:LOY458752 LWI393360:LYU458752 MGE393360:MIQ458752 MQA393360:MSM458752 MZW393360:NCI458752 NJS393360:NME458752 NTO393360:NWA458752 ODK393360:OFW458752 ONG393360:OPS458752 OXC393360:OZO458752 PGY393360:PJK458752 PQU393360:PTG458752 QAQ393360:QDC458752 QKM393360:QMY458752 QUI393360:QWU458752 REE393360:RGQ458752 ROA393360:RQM458752 RXW393360:SAI458752 SHS393360:SKE458752 SRO393360:SUA458752 TBK393360:TDW458752 TLG393360:TNS458752 TVC393360:TXO458752 UEY393360:UHK458752 UOU393360:URG458752 UYQ393360:VBC458752 VIM393360:VKY458752 VSI393360:VUU458752 WCE393360:WEQ458752 WMA393360:WOM458752 WVW393360:WYI458752 O458896:CA524288 JK458896:LW524288 TG458896:VS524288 ADC458896:AFO524288 AMY458896:APK524288 AWU458896:AZG524288 BGQ458896:BJC524288 BQM458896:BSY524288 CAI458896:CCU524288 CKE458896:CMQ524288 CUA458896:CWM524288 DDW458896:DGI524288 DNS458896:DQE524288 DXO458896:EAA524288 EHK458896:EJW524288 ERG458896:ETS524288 FBC458896:FDO524288 FKY458896:FNK524288 FUU458896:FXG524288 GEQ458896:GHC524288 GOM458896:GQY524288 GYI458896:HAU524288 HIE458896:HKQ524288 HSA458896:HUM524288 IBW458896:IEI524288 ILS458896:IOE524288 IVO458896:IYA524288 JFK458896:JHW524288 JPG458896:JRS524288 JZC458896:KBO524288 KIY458896:KLK524288 KSU458896:KVG524288 LCQ458896:LFC524288 LMM458896:LOY524288 LWI458896:LYU524288 MGE458896:MIQ524288 MQA458896:MSM524288 MZW458896:NCI524288 NJS458896:NME524288 NTO458896:NWA524288 ODK458896:OFW524288 ONG458896:OPS524288 OXC458896:OZO524288 PGY458896:PJK524288 PQU458896:PTG524288 QAQ458896:QDC524288 QKM458896:QMY524288 QUI458896:QWU524288 REE458896:RGQ524288 ROA458896:RQM524288 RXW458896:SAI524288 SHS458896:SKE524288 SRO458896:SUA524288 TBK458896:TDW524288 TLG458896:TNS524288 TVC458896:TXO524288 UEY458896:UHK524288 UOU458896:URG524288 UYQ458896:VBC524288 VIM458896:VKY524288 VSI458896:VUU524288 WCE458896:WEQ524288 WMA458896:WOM524288 WVW458896:WYI524288 O524432:CA589824 JK524432:LW589824 TG524432:VS589824 ADC524432:AFO589824 AMY524432:APK589824 AWU524432:AZG589824 BGQ524432:BJC589824 BQM524432:BSY589824 CAI524432:CCU589824 CKE524432:CMQ589824 CUA524432:CWM589824 DDW524432:DGI589824 DNS524432:DQE589824 DXO524432:EAA589824 EHK524432:EJW589824 ERG524432:ETS589824 FBC524432:FDO589824 FKY524432:FNK589824 FUU524432:FXG589824 GEQ524432:GHC589824 GOM524432:GQY589824 GYI524432:HAU589824 HIE524432:HKQ589824 HSA524432:HUM589824 IBW524432:IEI589824 ILS524432:IOE589824 IVO524432:IYA589824 JFK524432:JHW589824 JPG524432:JRS589824 JZC524432:KBO589824 KIY524432:KLK589824 KSU524432:KVG589824 LCQ524432:LFC589824 LMM524432:LOY589824 LWI524432:LYU589824 MGE524432:MIQ589824 MQA524432:MSM589824 MZW524432:NCI589824 NJS524432:NME589824 NTO524432:NWA589824 ODK524432:OFW589824 ONG524432:OPS589824 OXC524432:OZO589824 PGY524432:PJK589824 PQU524432:PTG589824 QAQ524432:QDC589824 QKM524432:QMY589824 QUI524432:QWU589824 REE524432:RGQ589824 ROA524432:RQM589824 RXW524432:SAI589824 SHS524432:SKE589824 SRO524432:SUA589824 TBK524432:TDW589824 TLG524432:TNS589824 TVC524432:TXO589824 UEY524432:UHK589824 UOU524432:URG589824 UYQ524432:VBC589824 VIM524432:VKY589824 VSI524432:VUU589824 WCE524432:WEQ589824 WMA524432:WOM589824 WVW524432:WYI589824 O589968:CA655360 JK589968:LW655360 TG589968:VS655360 ADC589968:AFO655360 AMY589968:APK655360 AWU589968:AZG655360 BGQ589968:BJC655360 BQM589968:BSY655360 CAI589968:CCU655360 CKE589968:CMQ655360 CUA589968:CWM655360 DDW589968:DGI655360 DNS589968:DQE655360 DXO589968:EAA655360 EHK589968:EJW655360 ERG589968:ETS655360 FBC589968:FDO655360 FKY589968:FNK655360 FUU589968:FXG655360 GEQ589968:GHC655360 GOM589968:GQY655360 GYI589968:HAU655360 HIE589968:HKQ655360 HSA589968:HUM655360 IBW589968:IEI655360 ILS589968:IOE655360 IVO589968:IYA655360 JFK589968:JHW655360 JPG589968:JRS655360 JZC589968:KBO655360 KIY589968:KLK655360 KSU589968:KVG655360 LCQ589968:LFC655360 LMM589968:LOY655360 LWI589968:LYU655360 MGE589968:MIQ655360 MQA589968:MSM655360 MZW589968:NCI655360 NJS589968:NME655360 NTO589968:NWA655360 ODK589968:OFW655360 ONG589968:OPS655360 OXC589968:OZO655360 PGY589968:PJK655360 PQU589968:PTG655360 QAQ589968:QDC655360 QKM589968:QMY655360 QUI589968:QWU655360 REE589968:RGQ655360 ROA589968:RQM655360 RXW589968:SAI655360 SHS589968:SKE655360 SRO589968:SUA655360 TBK589968:TDW655360 TLG589968:TNS655360 TVC589968:TXO655360 UEY589968:UHK655360 UOU589968:URG655360 UYQ589968:VBC655360 VIM589968:VKY655360 VSI589968:VUU655360 WCE589968:WEQ655360 WMA589968:WOM655360 WVW589968:WYI655360 O655504:CA720896 JK655504:LW720896 TG655504:VS720896 ADC655504:AFO720896 AMY655504:APK720896 AWU655504:AZG720896 BGQ655504:BJC720896 BQM655504:BSY720896 CAI655504:CCU720896 CKE655504:CMQ720896 CUA655504:CWM720896 DDW655504:DGI720896 DNS655504:DQE720896 DXO655504:EAA720896 EHK655504:EJW720896 ERG655504:ETS720896 FBC655504:FDO720896 FKY655504:FNK720896 FUU655504:FXG720896 GEQ655504:GHC720896 GOM655504:GQY720896 GYI655504:HAU720896 HIE655504:HKQ720896 HSA655504:HUM720896 IBW655504:IEI720896 ILS655504:IOE720896 IVO655504:IYA720896 JFK655504:JHW720896 JPG655504:JRS720896 JZC655504:KBO720896 KIY655504:KLK720896 KSU655504:KVG720896 LCQ655504:LFC720896 LMM655504:LOY720896 LWI655504:LYU720896 MGE655504:MIQ720896 MQA655504:MSM720896 MZW655504:NCI720896 NJS655504:NME720896 NTO655504:NWA720896 ODK655504:OFW720896 ONG655504:OPS720896 OXC655504:OZO720896 PGY655504:PJK720896 PQU655504:PTG720896 QAQ655504:QDC720896 QKM655504:QMY720896 QUI655504:QWU720896 REE655504:RGQ720896 ROA655504:RQM720896 RXW655504:SAI720896 SHS655504:SKE720896 SRO655504:SUA720896 TBK655504:TDW720896 TLG655504:TNS720896 TVC655504:TXO720896 UEY655504:UHK720896 UOU655504:URG720896 UYQ655504:VBC720896 VIM655504:VKY720896 VSI655504:VUU720896 WCE655504:WEQ720896 WMA655504:WOM720896 WVW655504:WYI720896 O721040:CA786432 JK721040:LW786432 TG721040:VS786432 ADC721040:AFO786432 AMY721040:APK786432 AWU721040:AZG786432 BGQ721040:BJC786432 BQM721040:BSY786432 CAI721040:CCU786432 CKE721040:CMQ786432 CUA721040:CWM786432 DDW721040:DGI786432 DNS721040:DQE786432 DXO721040:EAA786432 EHK721040:EJW786432 ERG721040:ETS786432 FBC721040:FDO786432 FKY721040:FNK786432 FUU721040:FXG786432 GEQ721040:GHC786432 GOM721040:GQY786432 GYI721040:HAU786432 HIE721040:HKQ786432 HSA721040:HUM786432 IBW721040:IEI786432 ILS721040:IOE786432 IVO721040:IYA786432 JFK721040:JHW786432 JPG721040:JRS786432 JZC721040:KBO786432 KIY721040:KLK786432 KSU721040:KVG786432 LCQ721040:LFC786432 LMM721040:LOY786432 LWI721040:LYU786432 MGE721040:MIQ786432 MQA721040:MSM786432 MZW721040:NCI786432 NJS721040:NME786432 NTO721040:NWA786432 ODK721040:OFW786432 ONG721040:OPS786432 OXC721040:OZO786432 PGY721040:PJK786432 PQU721040:PTG786432 QAQ721040:QDC786432 QKM721040:QMY786432 QUI721040:QWU786432 REE721040:RGQ786432 ROA721040:RQM786432 RXW721040:SAI786432 SHS721040:SKE786432 SRO721040:SUA786432 TBK721040:TDW786432 TLG721040:TNS786432 TVC721040:TXO786432 UEY721040:UHK786432 UOU721040:URG786432 UYQ721040:VBC786432 VIM721040:VKY786432 VSI721040:VUU786432 WCE721040:WEQ786432 WMA721040:WOM786432 WVW721040:WYI786432 O786576:CA851968 JK786576:LW851968 TG786576:VS851968 ADC786576:AFO851968 AMY786576:APK851968 AWU786576:AZG851968 BGQ786576:BJC851968 BQM786576:BSY851968 CAI786576:CCU851968 CKE786576:CMQ851968 CUA786576:CWM851968 DDW786576:DGI851968 DNS786576:DQE851968 DXO786576:EAA851968 EHK786576:EJW851968 ERG786576:ETS851968 FBC786576:FDO851968 FKY786576:FNK851968 FUU786576:FXG851968 GEQ786576:GHC851968 GOM786576:GQY851968 GYI786576:HAU851968 HIE786576:HKQ851968 HSA786576:HUM851968 IBW786576:IEI851968 ILS786576:IOE851968 IVO786576:IYA851968 JFK786576:JHW851968 JPG786576:JRS851968 JZC786576:KBO851968 KIY786576:KLK851968 KSU786576:KVG851968 LCQ786576:LFC851968 LMM786576:LOY851968 LWI786576:LYU851968 MGE786576:MIQ851968 MQA786576:MSM851968 MZW786576:NCI851968 NJS786576:NME851968 NTO786576:NWA851968 ODK786576:OFW851968 ONG786576:OPS851968 OXC786576:OZO851968 PGY786576:PJK851968 PQU786576:PTG851968 QAQ786576:QDC851968 QKM786576:QMY851968 QUI786576:QWU851968 REE786576:RGQ851968 ROA786576:RQM851968 RXW786576:SAI851968 SHS786576:SKE851968 SRO786576:SUA851968 TBK786576:TDW851968 TLG786576:TNS851968 TVC786576:TXO851968 UEY786576:UHK851968 UOU786576:URG851968 UYQ786576:VBC851968 VIM786576:VKY851968 VSI786576:VUU851968 WCE786576:WEQ851968 WMA786576:WOM851968 WVW786576:WYI851968 O852112:CA917504 JK852112:LW917504 TG852112:VS917504 ADC852112:AFO917504 AMY852112:APK917504 AWU852112:AZG917504 BGQ852112:BJC917504 BQM852112:BSY917504 CAI852112:CCU917504 CKE852112:CMQ917504 CUA852112:CWM917504 DDW852112:DGI917504 DNS852112:DQE917504 DXO852112:EAA917504 EHK852112:EJW917504 ERG852112:ETS917504 FBC852112:FDO917504 FKY852112:FNK917504 FUU852112:FXG917504 GEQ852112:GHC917504 GOM852112:GQY917504 GYI852112:HAU917504 HIE852112:HKQ917504 HSA852112:HUM917504 IBW852112:IEI917504 ILS852112:IOE917504 IVO852112:IYA917504 JFK852112:JHW917504 JPG852112:JRS917504 JZC852112:KBO917504 KIY852112:KLK917504 KSU852112:KVG917504 LCQ852112:LFC917504 LMM852112:LOY917504 LWI852112:LYU917504 MGE852112:MIQ917504 MQA852112:MSM917504 MZW852112:NCI917504 NJS852112:NME917504 NTO852112:NWA917504 ODK852112:OFW917504 ONG852112:OPS917504 OXC852112:OZO917504 PGY852112:PJK917504 PQU852112:PTG917504 QAQ852112:QDC917504 QKM852112:QMY917504 QUI852112:QWU917504 REE852112:RGQ917504 ROA852112:RQM917504 RXW852112:SAI917504 SHS852112:SKE917504 SRO852112:SUA917504 TBK852112:TDW917504 TLG852112:TNS917504 TVC852112:TXO917504 UEY852112:UHK917504 UOU852112:URG917504 UYQ852112:VBC917504 VIM852112:VKY917504 VSI852112:VUU917504 WCE852112:WEQ917504 WMA852112:WOM917504 WVW852112:WYI917504 O917648:CA983040 JK917648:LW983040 TG917648:VS983040 ADC917648:AFO983040 AMY917648:APK983040 AWU917648:AZG983040 BGQ917648:BJC983040 BQM917648:BSY983040 CAI917648:CCU983040 CKE917648:CMQ983040 CUA917648:CWM983040 DDW917648:DGI983040 DNS917648:DQE983040 DXO917648:EAA983040 EHK917648:EJW983040 ERG917648:ETS983040 FBC917648:FDO983040 FKY917648:FNK983040 FUU917648:FXG983040 GEQ917648:GHC983040 GOM917648:GQY983040 GYI917648:HAU983040 HIE917648:HKQ983040 HSA917648:HUM983040 IBW917648:IEI983040 ILS917648:IOE983040 IVO917648:IYA983040 JFK917648:JHW983040 JPG917648:JRS983040 JZC917648:KBO983040 KIY917648:KLK983040 KSU917648:KVG983040 LCQ917648:LFC983040 LMM917648:LOY983040 LWI917648:LYU983040 MGE917648:MIQ983040 MQA917648:MSM983040 MZW917648:NCI983040 NJS917648:NME983040 NTO917648:NWA983040 ODK917648:OFW983040 ONG917648:OPS983040 OXC917648:OZO983040 PGY917648:PJK983040 PQU917648:PTG983040 QAQ917648:QDC983040 QKM917648:QMY983040 QUI917648:QWU983040 REE917648:RGQ983040 ROA917648:RQM983040 RXW917648:SAI983040 SHS917648:SKE983040 SRO917648:SUA983040 TBK917648:TDW983040 TLG917648:TNS983040 TVC917648:TXO983040 UEY917648:UHK983040 UOU917648:URG983040 UYQ917648:VBC983040 VIM917648:VKY983040 VSI917648:VUU983040 WCE917648:WEQ983040 WMA917648:WOM983040 WVW917648:WYI983040 O983184:CA1048576 JK983184:LW1048576 TG983184:VS1048576 ADC983184:AFO1048576 AMY983184:APK1048576 AWU983184:AZG1048576 BGQ983184:BJC1048576 BQM983184:BSY1048576 CAI983184:CCU1048576 CKE983184:CMQ1048576 CUA983184:CWM1048576 DDW983184:DGI1048576 DNS983184:DQE1048576 DXO983184:EAA1048576 EHK983184:EJW1048576 ERG983184:ETS1048576 FBC983184:FDO1048576 FKY983184:FNK1048576 FUU983184:FXG1048576 GEQ983184:GHC1048576 GOM983184:GQY1048576 GYI983184:HAU1048576 HIE983184:HKQ1048576 HSA983184:HUM1048576 IBW983184:IEI1048576 ILS983184:IOE1048576 IVO983184:IYA1048576 JFK983184:JHW1048576 JPG983184:JRS1048576 JZC983184:KBO1048576 KIY983184:KLK1048576 KSU983184:KVG1048576 LCQ983184:LFC1048576 LMM983184:LOY1048576 LWI983184:LYU1048576 MGE983184:MIQ1048576 MQA983184:MSM1048576 MZW983184:NCI1048576 NJS983184:NME1048576 NTO983184:NWA1048576 ODK983184:OFW1048576 ONG983184:OPS1048576 OXC983184:OZO1048576 PGY983184:PJK1048576 PQU983184:PTG1048576 QAQ983184:QDC1048576 QKM983184:QMY1048576 QUI983184:QWU1048576 REE983184:RGQ1048576 ROA983184:RQM1048576 RXW983184:SAI1048576 SHS983184:SKE1048576 SRO983184:SUA1048576 TBK983184:TDW1048576 TLG983184:TNS1048576 TVC983184:TXO1048576 UEY983184:UHK1048576 UOU983184:URG1048576 UYQ983184:VBC1048576 VIM983184:VKY1048576 VSI983184:VUU1048576 WCE983184:WEQ1048576 WMA983184:WOM1048576 WVW983184:WYI1048576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WVK983183:WVK1048576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BQ140:BQ141 LM140:LM141 VI140:VI141 AFE140:AFE141 APA140:APA141 AYW140:AYW141 BIS140:BIS141 BSO140:BSO141 CCK140:CCK141 CMG140:CMG141 CWC140:CWC141 DFY140:DFY141 DPU140:DPU141 DZQ140:DZQ141 EJM140:EJM141 ETI140:ETI141 FDE140:FDE141 FNA140:FNA141 FWW140:FWW141 GGS140:GGS141 GQO140:GQO141 HAK140:HAK141 HKG140:HKG141 HUC140:HUC141 IDY140:IDY141 INU140:INU141 IXQ140:IXQ141 JHM140:JHM141 JRI140:JRI141 KBE140:KBE141 KLA140:KLA141 KUW140:KUW141 LES140:LES141 LOO140:LOO141 LYK140:LYK141 MIG140:MIG141 MSC140:MSC141 NBY140:NBY141 NLU140:NLU141 NVQ140:NVQ141 OFM140:OFM141 OPI140:OPI141 OZE140:OZE141 PJA140:PJA141 PSW140:PSW141 QCS140:QCS141 QMO140:QMO141 QWK140:QWK141 RGG140:RGG141 RQC140:RQC141 RZY140:RZY141 SJU140:SJU141 STQ140:STQ141 TDM140:TDM141 TNI140:TNI141 TXE140:TXE141 UHA140:UHA141 UQW140:UQW141 VAS140:VAS141 VKO140:VKO141 VUK140:VUK141 WEG140:WEG141 WOC140:WOC141 WXY140:WXY141 BQ65676:BQ65677 LM65676:LM65677 VI65676:VI65677 AFE65676:AFE65677 APA65676:APA65677 AYW65676:AYW65677 BIS65676:BIS65677 BSO65676:BSO65677 CCK65676:CCK65677 CMG65676:CMG65677 CWC65676:CWC65677 DFY65676:DFY65677 DPU65676:DPU65677 DZQ65676:DZQ65677 EJM65676:EJM65677 ETI65676:ETI65677 FDE65676:FDE65677 FNA65676:FNA65677 FWW65676:FWW65677 GGS65676:GGS65677 GQO65676:GQO65677 HAK65676:HAK65677 HKG65676:HKG65677 HUC65676:HUC65677 IDY65676:IDY65677 INU65676:INU65677 IXQ65676:IXQ65677 JHM65676:JHM65677 JRI65676:JRI65677 KBE65676:KBE65677 KLA65676:KLA65677 KUW65676:KUW65677 LES65676:LES65677 LOO65676:LOO65677 LYK65676:LYK65677 MIG65676:MIG65677 MSC65676:MSC65677 NBY65676:NBY65677 NLU65676:NLU65677 NVQ65676:NVQ65677 OFM65676:OFM65677 OPI65676:OPI65677 OZE65676:OZE65677 PJA65676:PJA65677 PSW65676:PSW65677 QCS65676:QCS65677 QMO65676:QMO65677 QWK65676:QWK65677 RGG65676:RGG65677 RQC65676:RQC65677 RZY65676:RZY65677 SJU65676:SJU65677 STQ65676:STQ65677 TDM65676:TDM65677 TNI65676:TNI65677 TXE65676:TXE65677 UHA65676:UHA65677 UQW65676:UQW65677 VAS65676:VAS65677 VKO65676:VKO65677 VUK65676:VUK65677 WEG65676:WEG65677 WOC65676:WOC65677 WXY65676:WXY65677 BQ131212:BQ131213 LM131212:LM131213 VI131212:VI131213 AFE131212:AFE131213 APA131212:APA131213 AYW131212:AYW131213 BIS131212:BIS131213 BSO131212:BSO131213 CCK131212:CCK131213 CMG131212:CMG131213 CWC131212:CWC131213 DFY131212:DFY131213 DPU131212:DPU131213 DZQ131212:DZQ131213 EJM131212:EJM131213 ETI131212:ETI131213 FDE131212:FDE131213 FNA131212:FNA131213 FWW131212:FWW131213 GGS131212:GGS131213 GQO131212:GQO131213 HAK131212:HAK131213 HKG131212:HKG131213 HUC131212:HUC131213 IDY131212:IDY131213 INU131212:INU131213 IXQ131212:IXQ131213 JHM131212:JHM131213 JRI131212:JRI131213 KBE131212:KBE131213 KLA131212:KLA131213 KUW131212:KUW131213 LES131212:LES131213 LOO131212:LOO131213 LYK131212:LYK131213 MIG131212:MIG131213 MSC131212:MSC131213 NBY131212:NBY131213 NLU131212:NLU131213 NVQ131212:NVQ131213 OFM131212:OFM131213 OPI131212:OPI131213 OZE131212:OZE131213 PJA131212:PJA131213 PSW131212:PSW131213 QCS131212:QCS131213 QMO131212:QMO131213 QWK131212:QWK131213 RGG131212:RGG131213 RQC131212:RQC131213 RZY131212:RZY131213 SJU131212:SJU131213 STQ131212:STQ131213 TDM131212:TDM131213 TNI131212:TNI131213 TXE131212:TXE131213 UHA131212:UHA131213 UQW131212:UQW131213 VAS131212:VAS131213 VKO131212:VKO131213 VUK131212:VUK131213 WEG131212:WEG131213 WOC131212:WOC131213 WXY131212:WXY131213 BQ196748:BQ196749 LM196748:LM196749 VI196748:VI196749 AFE196748:AFE196749 APA196748:APA196749 AYW196748:AYW196749 BIS196748:BIS196749 BSO196748:BSO196749 CCK196748:CCK196749 CMG196748:CMG196749 CWC196748:CWC196749 DFY196748:DFY196749 DPU196748:DPU196749 DZQ196748:DZQ196749 EJM196748:EJM196749 ETI196748:ETI196749 FDE196748:FDE196749 FNA196748:FNA196749 FWW196748:FWW196749 GGS196748:GGS196749 GQO196748:GQO196749 HAK196748:HAK196749 HKG196748:HKG196749 HUC196748:HUC196749 IDY196748:IDY196749 INU196748:INU196749 IXQ196748:IXQ196749 JHM196748:JHM196749 JRI196748:JRI196749 KBE196748:KBE196749 KLA196748:KLA196749 KUW196748:KUW196749 LES196748:LES196749 LOO196748:LOO196749 LYK196748:LYK196749 MIG196748:MIG196749 MSC196748:MSC196749 NBY196748:NBY196749 NLU196748:NLU196749 NVQ196748:NVQ196749 OFM196748:OFM196749 OPI196748:OPI196749 OZE196748:OZE196749 PJA196748:PJA196749 PSW196748:PSW196749 QCS196748:QCS196749 QMO196748:QMO196749 QWK196748:QWK196749 RGG196748:RGG196749 RQC196748:RQC196749 RZY196748:RZY196749 SJU196748:SJU196749 STQ196748:STQ196749 TDM196748:TDM196749 TNI196748:TNI196749 TXE196748:TXE196749 UHA196748:UHA196749 UQW196748:UQW196749 VAS196748:VAS196749 VKO196748:VKO196749 VUK196748:VUK196749 WEG196748:WEG196749 WOC196748:WOC196749 WXY196748:WXY196749 BQ262284:BQ262285 LM262284:LM262285 VI262284:VI262285 AFE262284:AFE262285 APA262284:APA262285 AYW262284:AYW262285 BIS262284:BIS262285 BSO262284:BSO262285 CCK262284:CCK262285 CMG262284:CMG262285 CWC262284:CWC262285 DFY262284:DFY262285 DPU262284:DPU262285 DZQ262284:DZQ262285 EJM262284:EJM262285 ETI262284:ETI262285 FDE262284:FDE262285 FNA262284:FNA262285 FWW262284:FWW262285 GGS262284:GGS262285 GQO262284:GQO262285 HAK262284:HAK262285 HKG262284:HKG262285 HUC262284:HUC262285 IDY262284:IDY262285 INU262284:INU262285 IXQ262284:IXQ262285 JHM262284:JHM262285 JRI262284:JRI262285 KBE262284:KBE262285 KLA262284:KLA262285 KUW262284:KUW262285 LES262284:LES262285 LOO262284:LOO262285 LYK262284:LYK262285 MIG262284:MIG262285 MSC262284:MSC262285 NBY262284:NBY262285 NLU262284:NLU262285 NVQ262284:NVQ262285 OFM262284:OFM262285 OPI262284:OPI262285 OZE262284:OZE262285 PJA262284:PJA262285 PSW262284:PSW262285 QCS262284:QCS262285 QMO262284:QMO262285 QWK262284:QWK262285 RGG262284:RGG262285 RQC262284:RQC262285 RZY262284:RZY262285 SJU262284:SJU262285 STQ262284:STQ262285 TDM262284:TDM262285 TNI262284:TNI262285 TXE262284:TXE262285 UHA262284:UHA262285 UQW262284:UQW262285 VAS262284:VAS262285 VKO262284:VKO262285 VUK262284:VUK262285 WEG262284:WEG262285 WOC262284:WOC262285 WXY262284:WXY262285 BQ327820:BQ327821 LM327820:LM327821 VI327820:VI327821 AFE327820:AFE327821 APA327820:APA327821 AYW327820:AYW327821 BIS327820:BIS327821 BSO327820:BSO327821 CCK327820:CCK327821 CMG327820:CMG327821 CWC327820:CWC327821 DFY327820:DFY327821 DPU327820:DPU327821 DZQ327820:DZQ327821 EJM327820:EJM327821 ETI327820:ETI327821 FDE327820:FDE327821 FNA327820:FNA327821 FWW327820:FWW327821 GGS327820:GGS327821 GQO327820:GQO327821 HAK327820:HAK327821 HKG327820:HKG327821 HUC327820:HUC327821 IDY327820:IDY327821 INU327820:INU327821 IXQ327820:IXQ327821 JHM327820:JHM327821 JRI327820:JRI327821 KBE327820:KBE327821 KLA327820:KLA327821 KUW327820:KUW327821 LES327820:LES327821 LOO327820:LOO327821 LYK327820:LYK327821 MIG327820:MIG327821 MSC327820:MSC327821 NBY327820:NBY327821 NLU327820:NLU327821 NVQ327820:NVQ327821 OFM327820:OFM327821 OPI327820:OPI327821 OZE327820:OZE327821 PJA327820:PJA327821 PSW327820:PSW327821 QCS327820:QCS327821 QMO327820:QMO327821 QWK327820:QWK327821 RGG327820:RGG327821 RQC327820:RQC327821 RZY327820:RZY327821 SJU327820:SJU327821 STQ327820:STQ327821 TDM327820:TDM327821 TNI327820:TNI327821 TXE327820:TXE327821 UHA327820:UHA327821 UQW327820:UQW327821 VAS327820:VAS327821 VKO327820:VKO327821 VUK327820:VUK327821 WEG327820:WEG327821 WOC327820:WOC327821 WXY327820:WXY327821 BQ393356:BQ393357 LM393356:LM393357 VI393356:VI393357 AFE393356:AFE393357 APA393356:APA393357 AYW393356:AYW393357 BIS393356:BIS393357 BSO393356:BSO393357 CCK393356:CCK393357 CMG393356:CMG393357 CWC393356:CWC393357 DFY393356:DFY393357 DPU393356:DPU393357 DZQ393356:DZQ393357 EJM393356:EJM393357 ETI393356:ETI393357 FDE393356:FDE393357 FNA393356:FNA393357 FWW393356:FWW393357 GGS393356:GGS393357 GQO393356:GQO393357 HAK393356:HAK393357 HKG393356:HKG393357 HUC393356:HUC393357 IDY393356:IDY393357 INU393356:INU393357 IXQ393356:IXQ393357 JHM393356:JHM393357 JRI393356:JRI393357 KBE393356:KBE393357 KLA393356:KLA393357 KUW393356:KUW393357 LES393356:LES393357 LOO393356:LOO393357 LYK393356:LYK393357 MIG393356:MIG393357 MSC393356:MSC393357 NBY393356:NBY393357 NLU393356:NLU393357 NVQ393356:NVQ393357 OFM393356:OFM393357 OPI393356:OPI393357 OZE393356:OZE393357 PJA393356:PJA393357 PSW393356:PSW393357 QCS393356:QCS393357 QMO393356:QMO393357 QWK393356:QWK393357 RGG393356:RGG393357 RQC393356:RQC393357 RZY393356:RZY393357 SJU393356:SJU393357 STQ393356:STQ393357 TDM393356:TDM393357 TNI393356:TNI393357 TXE393356:TXE393357 UHA393356:UHA393357 UQW393356:UQW393357 VAS393356:VAS393357 VKO393356:VKO393357 VUK393356:VUK393357 WEG393356:WEG393357 WOC393356:WOC393357 WXY393356:WXY393357 BQ458892:BQ458893 LM458892:LM458893 VI458892:VI458893 AFE458892:AFE458893 APA458892:APA458893 AYW458892:AYW458893 BIS458892:BIS458893 BSO458892:BSO458893 CCK458892:CCK458893 CMG458892:CMG458893 CWC458892:CWC458893 DFY458892:DFY458893 DPU458892:DPU458893 DZQ458892:DZQ458893 EJM458892:EJM458893 ETI458892:ETI458893 FDE458892:FDE458893 FNA458892:FNA458893 FWW458892:FWW458893 GGS458892:GGS458893 GQO458892:GQO458893 HAK458892:HAK458893 HKG458892:HKG458893 HUC458892:HUC458893 IDY458892:IDY458893 INU458892:INU458893 IXQ458892:IXQ458893 JHM458892:JHM458893 JRI458892:JRI458893 KBE458892:KBE458893 KLA458892:KLA458893 KUW458892:KUW458893 LES458892:LES458893 LOO458892:LOO458893 LYK458892:LYK458893 MIG458892:MIG458893 MSC458892:MSC458893 NBY458892:NBY458893 NLU458892:NLU458893 NVQ458892:NVQ458893 OFM458892:OFM458893 OPI458892:OPI458893 OZE458892:OZE458893 PJA458892:PJA458893 PSW458892:PSW458893 QCS458892:QCS458893 QMO458892:QMO458893 QWK458892:QWK458893 RGG458892:RGG458893 RQC458892:RQC458893 RZY458892:RZY458893 SJU458892:SJU458893 STQ458892:STQ458893 TDM458892:TDM458893 TNI458892:TNI458893 TXE458892:TXE458893 UHA458892:UHA458893 UQW458892:UQW458893 VAS458892:VAS458893 VKO458892:VKO458893 VUK458892:VUK458893 WEG458892:WEG458893 WOC458892:WOC458893 WXY458892:WXY458893 BQ524428:BQ524429 LM524428:LM524429 VI524428:VI524429 AFE524428:AFE524429 APA524428:APA524429 AYW524428:AYW524429 BIS524428:BIS524429 BSO524428:BSO524429 CCK524428:CCK524429 CMG524428:CMG524429 CWC524428:CWC524429 DFY524428:DFY524429 DPU524428:DPU524429 DZQ524428:DZQ524429 EJM524428:EJM524429 ETI524428:ETI524429 FDE524428:FDE524429 FNA524428:FNA524429 FWW524428:FWW524429 GGS524428:GGS524429 GQO524428:GQO524429 HAK524428:HAK524429 HKG524428:HKG524429 HUC524428:HUC524429 IDY524428:IDY524429 INU524428:INU524429 IXQ524428:IXQ524429 JHM524428:JHM524429 JRI524428:JRI524429 KBE524428:KBE524429 KLA524428:KLA524429 KUW524428:KUW524429 LES524428:LES524429 LOO524428:LOO524429 LYK524428:LYK524429 MIG524428:MIG524429 MSC524428:MSC524429 NBY524428:NBY524429 NLU524428:NLU524429 NVQ524428:NVQ524429 OFM524428:OFM524429 OPI524428:OPI524429 OZE524428:OZE524429 PJA524428:PJA524429 PSW524428:PSW524429 QCS524428:QCS524429 QMO524428:QMO524429 QWK524428:QWK524429 RGG524428:RGG524429 RQC524428:RQC524429 RZY524428:RZY524429 SJU524428:SJU524429 STQ524428:STQ524429 TDM524428:TDM524429 TNI524428:TNI524429 TXE524428:TXE524429 UHA524428:UHA524429 UQW524428:UQW524429 VAS524428:VAS524429 VKO524428:VKO524429 VUK524428:VUK524429 WEG524428:WEG524429 WOC524428:WOC524429 WXY524428:WXY524429 BQ589964:BQ589965 LM589964:LM589965 VI589964:VI589965 AFE589964:AFE589965 APA589964:APA589965 AYW589964:AYW589965 BIS589964:BIS589965 BSO589964:BSO589965 CCK589964:CCK589965 CMG589964:CMG589965 CWC589964:CWC589965 DFY589964:DFY589965 DPU589964:DPU589965 DZQ589964:DZQ589965 EJM589964:EJM589965 ETI589964:ETI589965 FDE589964:FDE589965 FNA589964:FNA589965 FWW589964:FWW589965 GGS589964:GGS589965 GQO589964:GQO589965 HAK589964:HAK589965 HKG589964:HKG589965 HUC589964:HUC589965 IDY589964:IDY589965 INU589964:INU589965 IXQ589964:IXQ589965 JHM589964:JHM589965 JRI589964:JRI589965 KBE589964:KBE589965 KLA589964:KLA589965 KUW589964:KUW589965 LES589964:LES589965 LOO589964:LOO589965 LYK589964:LYK589965 MIG589964:MIG589965 MSC589964:MSC589965 NBY589964:NBY589965 NLU589964:NLU589965 NVQ589964:NVQ589965 OFM589964:OFM589965 OPI589964:OPI589965 OZE589964:OZE589965 PJA589964:PJA589965 PSW589964:PSW589965 QCS589964:QCS589965 QMO589964:QMO589965 QWK589964:QWK589965 RGG589964:RGG589965 RQC589964:RQC589965 RZY589964:RZY589965 SJU589964:SJU589965 STQ589964:STQ589965 TDM589964:TDM589965 TNI589964:TNI589965 TXE589964:TXE589965 UHA589964:UHA589965 UQW589964:UQW589965 VAS589964:VAS589965 VKO589964:VKO589965 VUK589964:VUK589965 WEG589964:WEG589965 WOC589964:WOC589965 WXY589964:WXY589965 BQ655500:BQ655501 LM655500:LM655501 VI655500:VI655501 AFE655500:AFE655501 APA655500:APA655501 AYW655500:AYW655501 BIS655500:BIS655501 BSO655500:BSO655501 CCK655500:CCK655501 CMG655500:CMG655501 CWC655500:CWC655501 DFY655500:DFY655501 DPU655500:DPU655501 DZQ655500:DZQ655501 EJM655500:EJM655501 ETI655500:ETI655501 FDE655500:FDE655501 FNA655500:FNA655501 FWW655500:FWW655501 GGS655500:GGS655501 GQO655500:GQO655501 HAK655500:HAK655501 HKG655500:HKG655501 HUC655500:HUC655501 IDY655500:IDY655501 INU655500:INU655501 IXQ655500:IXQ655501 JHM655500:JHM655501 JRI655500:JRI655501 KBE655500:KBE655501 KLA655500:KLA655501 KUW655500:KUW655501 LES655500:LES655501 LOO655500:LOO655501 LYK655500:LYK655501 MIG655500:MIG655501 MSC655500:MSC655501 NBY655500:NBY655501 NLU655500:NLU655501 NVQ655500:NVQ655501 OFM655500:OFM655501 OPI655500:OPI655501 OZE655500:OZE655501 PJA655500:PJA655501 PSW655500:PSW655501 QCS655500:QCS655501 QMO655500:QMO655501 QWK655500:QWK655501 RGG655500:RGG655501 RQC655500:RQC655501 RZY655500:RZY655501 SJU655500:SJU655501 STQ655500:STQ655501 TDM655500:TDM655501 TNI655500:TNI655501 TXE655500:TXE655501 UHA655500:UHA655501 UQW655500:UQW655501 VAS655500:VAS655501 VKO655500:VKO655501 VUK655500:VUK655501 WEG655500:WEG655501 WOC655500:WOC655501 WXY655500:WXY655501 BQ721036:BQ721037 LM721036:LM721037 VI721036:VI721037 AFE721036:AFE721037 APA721036:APA721037 AYW721036:AYW721037 BIS721036:BIS721037 BSO721036:BSO721037 CCK721036:CCK721037 CMG721036:CMG721037 CWC721036:CWC721037 DFY721036:DFY721037 DPU721036:DPU721037 DZQ721036:DZQ721037 EJM721036:EJM721037 ETI721036:ETI721037 FDE721036:FDE721037 FNA721036:FNA721037 FWW721036:FWW721037 GGS721036:GGS721037 GQO721036:GQO721037 HAK721036:HAK721037 HKG721036:HKG721037 HUC721036:HUC721037 IDY721036:IDY721037 INU721036:INU721037 IXQ721036:IXQ721037 JHM721036:JHM721037 JRI721036:JRI721037 KBE721036:KBE721037 KLA721036:KLA721037 KUW721036:KUW721037 LES721036:LES721037 LOO721036:LOO721037 LYK721036:LYK721037 MIG721036:MIG721037 MSC721036:MSC721037 NBY721036:NBY721037 NLU721036:NLU721037 NVQ721036:NVQ721037 OFM721036:OFM721037 OPI721036:OPI721037 OZE721036:OZE721037 PJA721036:PJA721037 PSW721036:PSW721037 QCS721036:QCS721037 QMO721036:QMO721037 QWK721036:QWK721037 RGG721036:RGG721037 RQC721036:RQC721037 RZY721036:RZY721037 SJU721036:SJU721037 STQ721036:STQ721037 TDM721036:TDM721037 TNI721036:TNI721037 TXE721036:TXE721037 UHA721036:UHA721037 UQW721036:UQW721037 VAS721036:VAS721037 VKO721036:VKO721037 VUK721036:VUK721037 WEG721036:WEG721037 WOC721036:WOC721037 WXY721036:WXY721037 BQ786572:BQ786573 LM786572:LM786573 VI786572:VI786573 AFE786572:AFE786573 APA786572:APA786573 AYW786572:AYW786573 BIS786572:BIS786573 BSO786572:BSO786573 CCK786572:CCK786573 CMG786572:CMG786573 CWC786572:CWC786573 DFY786572:DFY786573 DPU786572:DPU786573 DZQ786572:DZQ786573 EJM786572:EJM786573 ETI786572:ETI786573 FDE786572:FDE786573 FNA786572:FNA786573 FWW786572:FWW786573 GGS786572:GGS786573 GQO786572:GQO786573 HAK786572:HAK786573 HKG786572:HKG786573 HUC786572:HUC786573 IDY786572:IDY786573 INU786572:INU786573 IXQ786572:IXQ786573 JHM786572:JHM786573 JRI786572:JRI786573 KBE786572:KBE786573 KLA786572:KLA786573 KUW786572:KUW786573 LES786572:LES786573 LOO786572:LOO786573 LYK786572:LYK786573 MIG786572:MIG786573 MSC786572:MSC786573 NBY786572:NBY786573 NLU786572:NLU786573 NVQ786572:NVQ786573 OFM786572:OFM786573 OPI786572:OPI786573 OZE786572:OZE786573 PJA786572:PJA786573 PSW786572:PSW786573 QCS786572:QCS786573 QMO786572:QMO786573 QWK786572:QWK786573 RGG786572:RGG786573 RQC786572:RQC786573 RZY786572:RZY786573 SJU786572:SJU786573 STQ786572:STQ786573 TDM786572:TDM786573 TNI786572:TNI786573 TXE786572:TXE786573 UHA786572:UHA786573 UQW786572:UQW786573 VAS786572:VAS786573 VKO786572:VKO786573 VUK786572:VUK786573 WEG786572:WEG786573 WOC786572:WOC786573 WXY786572:WXY786573 BQ852108:BQ852109 LM852108:LM852109 VI852108:VI852109 AFE852108:AFE852109 APA852108:APA852109 AYW852108:AYW852109 BIS852108:BIS852109 BSO852108:BSO852109 CCK852108:CCK852109 CMG852108:CMG852109 CWC852108:CWC852109 DFY852108:DFY852109 DPU852108:DPU852109 DZQ852108:DZQ852109 EJM852108:EJM852109 ETI852108:ETI852109 FDE852108:FDE852109 FNA852108:FNA852109 FWW852108:FWW852109 GGS852108:GGS852109 GQO852108:GQO852109 HAK852108:HAK852109 HKG852108:HKG852109 HUC852108:HUC852109 IDY852108:IDY852109 INU852108:INU852109 IXQ852108:IXQ852109 JHM852108:JHM852109 JRI852108:JRI852109 KBE852108:KBE852109 KLA852108:KLA852109 KUW852108:KUW852109 LES852108:LES852109 LOO852108:LOO852109 LYK852108:LYK852109 MIG852108:MIG852109 MSC852108:MSC852109 NBY852108:NBY852109 NLU852108:NLU852109 NVQ852108:NVQ852109 OFM852108:OFM852109 OPI852108:OPI852109 OZE852108:OZE852109 PJA852108:PJA852109 PSW852108:PSW852109 QCS852108:QCS852109 QMO852108:QMO852109 QWK852108:QWK852109 RGG852108:RGG852109 RQC852108:RQC852109 RZY852108:RZY852109 SJU852108:SJU852109 STQ852108:STQ852109 TDM852108:TDM852109 TNI852108:TNI852109 TXE852108:TXE852109 UHA852108:UHA852109 UQW852108:UQW852109 VAS852108:VAS852109 VKO852108:VKO852109 VUK852108:VUK852109 WEG852108:WEG852109 WOC852108:WOC852109 WXY852108:WXY852109 BQ917644:BQ917645 LM917644:LM917645 VI917644:VI917645 AFE917644:AFE917645 APA917644:APA917645 AYW917644:AYW917645 BIS917644:BIS917645 BSO917644:BSO917645 CCK917644:CCK917645 CMG917644:CMG917645 CWC917644:CWC917645 DFY917644:DFY917645 DPU917644:DPU917645 DZQ917644:DZQ917645 EJM917644:EJM917645 ETI917644:ETI917645 FDE917644:FDE917645 FNA917644:FNA917645 FWW917644:FWW917645 GGS917644:GGS917645 GQO917644:GQO917645 HAK917644:HAK917645 HKG917644:HKG917645 HUC917644:HUC917645 IDY917644:IDY917645 INU917644:INU917645 IXQ917644:IXQ917645 JHM917644:JHM917645 JRI917644:JRI917645 KBE917644:KBE917645 KLA917644:KLA917645 KUW917644:KUW917645 LES917644:LES917645 LOO917644:LOO917645 LYK917644:LYK917645 MIG917644:MIG917645 MSC917644:MSC917645 NBY917644:NBY917645 NLU917644:NLU917645 NVQ917644:NVQ917645 OFM917644:OFM917645 OPI917644:OPI917645 OZE917644:OZE917645 PJA917644:PJA917645 PSW917644:PSW917645 QCS917644:QCS917645 QMO917644:QMO917645 QWK917644:QWK917645 RGG917644:RGG917645 RQC917644:RQC917645 RZY917644:RZY917645 SJU917644:SJU917645 STQ917644:STQ917645 TDM917644:TDM917645 TNI917644:TNI917645 TXE917644:TXE917645 UHA917644:UHA917645 UQW917644:UQW917645 VAS917644:VAS917645 VKO917644:VKO917645 VUK917644:VUK917645 WEG917644:WEG917645 WOC917644:WOC917645 WXY917644:WXY917645 BQ983180:BQ983181 LM983180:LM983181 VI983180:VI983181 AFE983180:AFE983181 APA983180:APA983181 AYW983180:AYW983181 BIS983180:BIS983181 BSO983180:BSO983181 CCK983180:CCK983181 CMG983180:CMG983181 CWC983180:CWC983181 DFY983180:DFY983181 DPU983180:DPU983181 DZQ983180:DZQ983181 EJM983180:EJM983181 ETI983180:ETI983181 FDE983180:FDE983181 FNA983180:FNA983181 FWW983180:FWW983181 GGS983180:GGS983181 GQO983180:GQO983181 HAK983180:HAK983181 HKG983180:HKG983181 HUC983180:HUC983181 IDY983180:IDY983181 INU983180:INU983181 IXQ983180:IXQ983181 JHM983180:JHM983181 JRI983180:JRI983181 KBE983180:KBE983181 KLA983180:KLA983181 KUW983180:KUW983181 LES983180:LES983181 LOO983180:LOO983181 LYK983180:LYK983181 MIG983180:MIG983181 MSC983180:MSC983181 NBY983180:NBY983181 NLU983180:NLU983181 NVQ983180:NVQ983181 OFM983180:OFM983181 OPI983180:OPI983181 OZE983180:OZE983181 PJA983180:PJA983181 PSW983180:PSW983181 QCS983180:QCS983181 QMO983180:QMO983181 QWK983180:QWK983181 RGG983180:RGG983181 RQC983180:RQC983181 RZY983180:RZY983181 SJU983180:SJU983181 STQ983180:STQ983181 TDM983180:TDM983181 TNI983180:TNI983181 TXE983180:TXE983181 UHA983180:UHA983181 UQW983180:UQW983181 VAS983180:VAS983181 VKO983180:VKO983181 VUK983180:VUK983181 WEG983180:WEG983181 WOC983180:WOC983181 WXY983180:WXY983181 BT140:BT141 LP140:LP141 VL140:VL141 AFH140:AFH141 APD140:APD141 AYZ140:AYZ141 BIV140:BIV141 BSR140:BSR141 CCN140:CCN141 CMJ140:CMJ141 CWF140:CWF141 DGB140:DGB141 DPX140:DPX141 DZT140:DZT141 EJP140:EJP141 ETL140:ETL141 FDH140:FDH141 FND140:FND141 FWZ140:FWZ141 GGV140:GGV141 GQR140:GQR141 HAN140:HAN141 HKJ140:HKJ141 HUF140:HUF141 IEB140:IEB141 INX140:INX141 IXT140:IXT141 JHP140:JHP141 JRL140:JRL141 KBH140:KBH141 KLD140:KLD141 KUZ140:KUZ141 LEV140:LEV141 LOR140:LOR141 LYN140:LYN141 MIJ140:MIJ141 MSF140:MSF141 NCB140:NCB141 NLX140:NLX141 NVT140:NVT141 OFP140:OFP141 OPL140:OPL141 OZH140:OZH141 PJD140:PJD141 PSZ140:PSZ141 QCV140:QCV141 QMR140:QMR141 QWN140:QWN141 RGJ140:RGJ141 RQF140:RQF141 SAB140:SAB141 SJX140:SJX141 STT140:STT141 TDP140:TDP141 TNL140:TNL141 TXH140:TXH141 UHD140:UHD141 UQZ140:UQZ141 VAV140:VAV141 VKR140:VKR141 VUN140:VUN141 WEJ140:WEJ141 WOF140:WOF141 WYB140:WYB141 BT65676:BT65677 LP65676:LP65677 VL65676:VL65677 AFH65676:AFH65677 APD65676:APD65677 AYZ65676:AYZ65677 BIV65676:BIV65677 BSR65676:BSR65677 CCN65676:CCN65677 CMJ65676:CMJ65677 CWF65676:CWF65677 DGB65676:DGB65677 DPX65676:DPX65677 DZT65676:DZT65677 EJP65676:EJP65677 ETL65676:ETL65677 FDH65676:FDH65677 FND65676:FND65677 FWZ65676:FWZ65677 GGV65676:GGV65677 GQR65676:GQR65677 HAN65676:HAN65677 HKJ65676:HKJ65677 HUF65676:HUF65677 IEB65676:IEB65677 INX65676:INX65677 IXT65676:IXT65677 JHP65676:JHP65677 JRL65676:JRL65677 KBH65676:KBH65677 KLD65676:KLD65677 KUZ65676:KUZ65677 LEV65676:LEV65677 LOR65676:LOR65677 LYN65676:LYN65677 MIJ65676:MIJ65677 MSF65676:MSF65677 NCB65676:NCB65677 NLX65676:NLX65677 NVT65676:NVT65677 OFP65676:OFP65677 OPL65676:OPL65677 OZH65676:OZH65677 PJD65676:PJD65677 PSZ65676:PSZ65677 QCV65676:QCV65677 QMR65676:QMR65677 QWN65676:QWN65677 RGJ65676:RGJ65677 RQF65676:RQF65677 SAB65676:SAB65677 SJX65676:SJX65677 STT65676:STT65677 TDP65676:TDP65677 TNL65676:TNL65677 TXH65676:TXH65677 UHD65676:UHD65677 UQZ65676:UQZ65677 VAV65676:VAV65677 VKR65676:VKR65677 VUN65676:VUN65677 WEJ65676:WEJ65677 WOF65676:WOF65677 WYB65676:WYB65677 BT131212:BT131213 LP131212:LP131213 VL131212:VL131213 AFH131212:AFH131213 APD131212:APD131213 AYZ131212:AYZ131213 BIV131212:BIV131213 BSR131212:BSR131213 CCN131212:CCN131213 CMJ131212:CMJ131213 CWF131212:CWF131213 DGB131212:DGB131213 DPX131212:DPX131213 DZT131212:DZT131213 EJP131212:EJP131213 ETL131212:ETL131213 FDH131212:FDH131213 FND131212:FND131213 FWZ131212:FWZ131213 GGV131212:GGV131213 GQR131212:GQR131213 HAN131212:HAN131213 HKJ131212:HKJ131213 HUF131212:HUF131213 IEB131212:IEB131213 INX131212:INX131213 IXT131212:IXT131213 JHP131212:JHP131213 JRL131212:JRL131213 KBH131212:KBH131213 KLD131212:KLD131213 KUZ131212:KUZ131213 LEV131212:LEV131213 LOR131212:LOR131213 LYN131212:LYN131213 MIJ131212:MIJ131213 MSF131212:MSF131213 NCB131212:NCB131213 NLX131212:NLX131213 NVT131212:NVT131213 OFP131212:OFP131213 OPL131212:OPL131213 OZH131212:OZH131213 PJD131212:PJD131213 PSZ131212:PSZ131213 QCV131212:QCV131213 QMR131212:QMR131213 QWN131212:QWN131213 RGJ131212:RGJ131213 RQF131212:RQF131213 SAB131212:SAB131213 SJX131212:SJX131213 STT131212:STT131213 TDP131212:TDP131213 TNL131212:TNL131213 TXH131212:TXH131213 UHD131212:UHD131213 UQZ131212:UQZ131213 VAV131212:VAV131213 VKR131212:VKR131213 VUN131212:VUN131213 WEJ131212:WEJ131213 WOF131212:WOF131213 WYB131212:WYB131213 BT196748:BT196749 LP196748:LP196749 VL196748:VL196749 AFH196748:AFH196749 APD196748:APD196749 AYZ196748:AYZ196749 BIV196748:BIV196749 BSR196748:BSR196749 CCN196748:CCN196749 CMJ196748:CMJ196749 CWF196748:CWF196749 DGB196748:DGB196749 DPX196748:DPX196749 DZT196748:DZT196749 EJP196748:EJP196749 ETL196748:ETL196749 FDH196748:FDH196749 FND196748:FND196749 FWZ196748:FWZ196749 GGV196748:GGV196749 GQR196748:GQR196749 HAN196748:HAN196749 HKJ196748:HKJ196749 HUF196748:HUF196749 IEB196748:IEB196749 INX196748:INX196749 IXT196748:IXT196749 JHP196748:JHP196749 JRL196748:JRL196749 KBH196748:KBH196749 KLD196748:KLD196749 KUZ196748:KUZ196749 LEV196748:LEV196749 LOR196748:LOR196749 LYN196748:LYN196749 MIJ196748:MIJ196749 MSF196748:MSF196749 NCB196748:NCB196749 NLX196748:NLX196749 NVT196748:NVT196749 OFP196748:OFP196749 OPL196748:OPL196749 OZH196748:OZH196749 PJD196748:PJD196749 PSZ196748:PSZ196749 QCV196748:QCV196749 QMR196748:QMR196749 QWN196748:QWN196749 RGJ196748:RGJ196749 RQF196748:RQF196749 SAB196748:SAB196749 SJX196748:SJX196749 STT196748:STT196749 TDP196748:TDP196749 TNL196748:TNL196749 TXH196748:TXH196749 UHD196748:UHD196749 UQZ196748:UQZ196749 VAV196748:VAV196749 VKR196748:VKR196749 VUN196748:VUN196749 WEJ196748:WEJ196749 WOF196748:WOF196749 WYB196748:WYB196749 BT262284:BT262285 LP262284:LP262285 VL262284:VL262285 AFH262284:AFH262285 APD262284:APD262285 AYZ262284:AYZ262285 BIV262284:BIV262285 BSR262284:BSR262285 CCN262284:CCN262285 CMJ262284:CMJ262285 CWF262284:CWF262285 DGB262284:DGB262285 DPX262284:DPX262285 DZT262284:DZT262285 EJP262284:EJP262285 ETL262284:ETL262285 FDH262284:FDH262285 FND262284:FND262285 FWZ262284:FWZ262285 GGV262284:GGV262285 GQR262284:GQR262285 HAN262284:HAN262285 HKJ262284:HKJ262285 HUF262284:HUF262285 IEB262284:IEB262285 INX262284:INX262285 IXT262284:IXT262285 JHP262284:JHP262285 JRL262284:JRL262285 KBH262284:KBH262285 KLD262284:KLD262285 KUZ262284:KUZ262285 LEV262284:LEV262285 LOR262284:LOR262285 LYN262284:LYN262285 MIJ262284:MIJ262285 MSF262284:MSF262285 NCB262284:NCB262285 NLX262284:NLX262285 NVT262284:NVT262285 OFP262284:OFP262285 OPL262284:OPL262285 OZH262284:OZH262285 PJD262284:PJD262285 PSZ262284:PSZ262285 QCV262284:QCV262285 QMR262284:QMR262285 QWN262284:QWN262285 RGJ262284:RGJ262285 RQF262284:RQF262285 SAB262284:SAB262285 SJX262284:SJX262285 STT262284:STT262285 TDP262284:TDP262285 TNL262284:TNL262285 TXH262284:TXH262285 UHD262284:UHD262285 UQZ262284:UQZ262285 VAV262284:VAV262285 VKR262284:VKR262285 VUN262284:VUN262285 WEJ262284:WEJ262285 WOF262284:WOF262285 WYB262284:WYB262285 BT327820:BT327821 LP327820:LP327821 VL327820:VL327821 AFH327820:AFH327821 APD327820:APD327821 AYZ327820:AYZ327821 BIV327820:BIV327821 BSR327820:BSR327821 CCN327820:CCN327821 CMJ327820:CMJ327821 CWF327820:CWF327821 DGB327820:DGB327821 DPX327820:DPX327821 DZT327820:DZT327821 EJP327820:EJP327821 ETL327820:ETL327821 FDH327820:FDH327821 FND327820:FND327821 FWZ327820:FWZ327821 GGV327820:GGV327821 GQR327820:GQR327821 HAN327820:HAN327821 HKJ327820:HKJ327821 HUF327820:HUF327821 IEB327820:IEB327821 INX327820:INX327821 IXT327820:IXT327821 JHP327820:JHP327821 JRL327820:JRL327821 KBH327820:KBH327821 KLD327820:KLD327821 KUZ327820:KUZ327821 LEV327820:LEV327821 LOR327820:LOR327821 LYN327820:LYN327821 MIJ327820:MIJ327821 MSF327820:MSF327821 NCB327820:NCB327821 NLX327820:NLX327821 NVT327820:NVT327821 OFP327820:OFP327821 OPL327820:OPL327821 OZH327820:OZH327821 PJD327820:PJD327821 PSZ327820:PSZ327821 QCV327820:QCV327821 QMR327820:QMR327821 QWN327820:QWN327821 RGJ327820:RGJ327821 RQF327820:RQF327821 SAB327820:SAB327821 SJX327820:SJX327821 STT327820:STT327821 TDP327820:TDP327821 TNL327820:TNL327821 TXH327820:TXH327821 UHD327820:UHD327821 UQZ327820:UQZ327821 VAV327820:VAV327821 VKR327820:VKR327821 VUN327820:VUN327821 WEJ327820:WEJ327821 WOF327820:WOF327821 WYB327820:WYB327821 BT393356:BT393357 LP393356:LP393357 VL393356:VL393357 AFH393356:AFH393357 APD393356:APD393357 AYZ393356:AYZ393357 BIV393356:BIV393357 BSR393356:BSR393357 CCN393356:CCN393357 CMJ393356:CMJ393357 CWF393356:CWF393357 DGB393356:DGB393357 DPX393356:DPX393357 DZT393356:DZT393357 EJP393356:EJP393357 ETL393356:ETL393357 FDH393356:FDH393357 FND393356:FND393357 FWZ393356:FWZ393357 GGV393356:GGV393357 GQR393356:GQR393357 HAN393356:HAN393357 HKJ393356:HKJ393357 HUF393356:HUF393357 IEB393356:IEB393357 INX393356:INX393357 IXT393356:IXT393357 JHP393356:JHP393357 JRL393356:JRL393357 KBH393356:KBH393357 KLD393356:KLD393357 KUZ393356:KUZ393357 LEV393356:LEV393357 LOR393356:LOR393357 LYN393356:LYN393357 MIJ393356:MIJ393357 MSF393356:MSF393357 NCB393356:NCB393357 NLX393356:NLX393357 NVT393356:NVT393357 OFP393356:OFP393357 OPL393356:OPL393357 OZH393356:OZH393357 PJD393356:PJD393357 PSZ393356:PSZ393357 QCV393356:QCV393357 QMR393356:QMR393357 QWN393356:QWN393357 RGJ393356:RGJ393357 RQF393356:RQF393357 SAB393356:SAB393357 SJX393356:SJX393357 STT393356:STT393357 TDP393356:TDP393357 TNL393356:TNL393357 TXH393356:TXH393357 UHD393356:UHD393357 UQZ393356:UQZ393357 VAV393356:VAV393357 VKR393356:VKR393357 VUN393356:VUN393357 WEJ393356:WEJ393357 WOF393356:WOF393357 WYB393356:WYB393357 BT458892:BT458893 LP458892:LP458893 VL458892:VL458893 AFH458892:AFH458893 APD458892:APD458893 AYZ458892:AYZ458893 BIV458892:BIV458893 BSR458892:BSR458893 CCN458892:CCN458893 CMJ458892:CMJ458893 CWF458892:CWF458893 DGB458892:DGB458893 DPX458892:DPX458893 DZT458892:DZT458893 EJP458892:EJP458893 ETL458892:ETL458893 FDH458892:FDH458893 FND458892:FND458893 FWZ458892:FWZ458893 GGV458892:GGV458893 GQR458892:GQR458893 HAN458892:HAN458893 HKJ458892:HKJ458893 HUF458892:HUF458893 IEB458892:IEB458893 INX458892:INX458893 IXT458892:IXT458893 JHP458892:JHP458893 JRL458892:JRL458893 KBH458892:KBH458893 KLD458892:KLD458893 KUZ458892:KUZ458893 LEV458892:LEV458893 LOR458892:LOR458893 LYN458892:LYN458893 MIJ458892:MIJ458893 MSF458892:MSF458893 NCB458892:NCB458893 NLX458892:NLX458893 NVT458892:NVT458893 OFP458892:OFP458893 OPL458892:OPL458893 OZH458892:OZH458893 PJD458892:PJD458893 PSZ458892:PSZ458893 QCV458892:QCV458893 QMR458892:QMR458893 QWN458892:QWN458893 RGJ458892:RGJ458893 RQF458892:RQF458893 SAB458892:SAB458893 SJX458892:SJX458893 STT458892:STT458893 TDP458892:TDP458893 TNL458892:TNL458893 TXH458892:TXH458893 UHD458892:UHD458893 UQZ458892:UQZ458893 VAV458892:VAV458893 VKR458892:VKR458893 VUN458892:VUN458893 WEJ458892:WEJ458893 WOF458892:WOF458893 WYB458892:WYB458893 BT524428:BT524429 LP524428:LP524429 VL524428:VL524429 AFH524428:AFH524429 APD524428:APD524429 AYZ524428:AYZ524429 BIV524428:BIV524429 BSR524428:BSR524429 CCN524428:CCN524429 CMJ524428:CMJ524429 CWF524428:CWF524429 DGB524428:DGB524429 DPX524428:DPX524429 DZT524428:DZT524429 EJP524428:EJP524429 ETL524428:ETL524429 FDH524428:FDH524429 FND524428:FND524429 FWZ524428:FWZ524429 GGV524428:GGV524429 GQR524428:GQR524429 HAN524428:HAN524429 HKJ524428:HKJ524429 HUF524428:HUF524429 IEB524428:IEB524429 INX524428:INX524429 IXT524428:IXT524429 JHP524428:JHP524429 JRL524428:JRL524429 KBH524428:KBH524429 KLD524428:KLD524429 KUZ524428:KUZ524429 LEV524428:LEV524429 LOR524428:LOR524429 LYN524428:LYN524429 MIJ524428:MIJ524429 MSF524428:MSF524429 NCB524428:NCB524429 NLX524428:NLX524429 NVT524428:NVT524429 OFP524428:OFP524429 OPL524428:OPL524429 OZH524428:OZH524429 PJD524428:PJD524429 PSZ524428:PSZ524429 QCV524428:QCV524429 QMR524428:QMR524429 QWN524428:QWN524429 RGJ524428:RGJ524429 RQF524428:RQF524429 SAB524428:SAB524429 SJX524428:SJX524429 STT524428:STT524429 TDP524428:TDP524429 TNL524428:TNL524429 TXH524428:TXH524429 UHD524428:UHD524429 UQZ524428:UQZ524429 VAV524428:VAV524429 VKR524428:VKR524429 VUN524428:VUN524429 WEJ524428:WEJ524429 WOF524428:WOF524429 WYB524428:WYB524429 BT589964:BT589965 LP589964:LP589965 VL589964:VL589965 AFH589964:AFH589965 APD589964:APD589965 AYZ589964:AYZ589965 BIV589964:BIV589965 BSR589964:BSR589965 CCN589964:CCN589965 CMJ589964:CMJ589965 CWF589964:CWF589965 DGB589964:DGB589965 DPX589964:DPX589965 DZT589964:DZT589965 EJP589964:EJP589965 ETL589964:ETL589965 FDH589964:FDH589965 FND589964:FND589965 FWZ589964:FWZ589965 GGV589964:GGV589965 GQR589964:GQR589965 HAN589964:HAN589965 HKJ589964:HKJ589965 HUF589964:HUF589965 IEB589964:IEB589965 INX589964:INX589965 IXT589964:IXT589965 JHP589964:JHP589965 JRL589964:JRL589965 KBH589964:KBH589965 KLD589964:KLD589965 KUZ589964:KUZ589965 LEV589964:LEV589965 LOR589964:LOR589965 LYN589964:LYN589965 MIJ589964:MIJ589965 MSF589964:MSF589965 NCB589964:NCB589965 NLX589964:NLX589965 NVT589964:NVT589965 OFP589964:OFP589965 OPL589964:OPL589965 OZH589964:OZH589965 PJD589964:PJD589965 PSZ589964:PSZ589965 QCV589964:QCV589965 QMR589964:QMR589965 QWN589964:QWN589965 RGJ589964:RGJ589965 RQF589964:RQF589965 SAB589964:SAB589965 SJX589964:SJX589965 STT589964:STT589965 TDP589964:TDP589965 TNL589964:TNL589965 TXH589964:TXH589965 UHD589964:UHD589965 UQZ589964:UQZ589965 VAV589964:VAV589965 VKR589964:VKR589965 VUN589964:VUN589965 WEJ589964:WEJ589965 WOF589964:WOF589965 WYB589964:WYB589965 BT655500:BT655501 LP655500:LP655501 VL655500:VL655501 AFH655500:AFH655501 APD655500:APD655501 AYZ655500:AYZ655501 BIV655500:BIV655501 BSR655500:BSR655501 CCN655500:CCN655501 CMJ655500:CMJ655501 CWF655500:CWF655501 DGB655500:DGB655501 DPX655500:DPX655501 DZT655500:DZT655501 EJP655500:EJP655501 ETL655500:ETL655501 FDH655500:FDH655501 FND655500:FND655501 FWZ655500:FWZ655501 GGV655500:GGV655501 GQR655500:GQR655501 HAN655500:HAN655501 HKJ655500:HKJ655501 HUF655500:HUF655501 IEB655500:IEB655501 INX655500:INX655501 IXT655500:IXT655501 JHP655500:JHP655501 JRL655500:JRL655501 KBH655500:KBH655501 KLD655500:KLD655501 KUZ655500:KUZ655501 LEV655500:LEV655501 LOR655500:LOR655501 LYN655500:LYN655501 MIJ655500:MIJ655501 MSF655500:MSF655501 NCB655500:NCB655501 NLX655500:NLX655501 NVT655500:NVT655501 OFP655500:OFP655501 OPL655500:OPL655501 OZH655500:OZH655501 PJD655500:PJD655501 PSZ655500:PSZ655501 QCV655500:QCV655501 QMR655500:QMR655501 QWN655500:QWN655501 RGJ655500:RGJ655501 RQF655500:RQF655501 SAB655500:SAB655501 SJX655500:SJX655501 STT655500:STT655501 TDP655500:TDP655501 TNL655500:TNL655501 TXH655500:TXH655501 UHD655500:UHD655501 UQZ655500:UQZ655501 VAV655500:VAV655501 VKR655500:VKR655501 VUN655500:VUN655501 WEJ655500:WEJ655501 WOF655500:WOF655501 WYB655500:WYB655501 BT721036:BT721037 LP721036:LP721037 VL721036:VL721037 AFH721036:AFH721037 APD721036:APD721037 AYZ721036:AYZ721037 BIV721036:BIV721037 BSR721036:BSR721037 CCN721036:CCN721037 CMJ721036:CMJ721037 CWF721036:CWF721037 DGB721036:DGB721037 DPX721036:DPX721037 DZT721036:DZT721037 EJP721036:EJP721037 ETL721036:ETL721037 FDH721036:FDH721037 FND721036:FND721037 FWZ721036:FWZ721037 GGV721036:GGV721037 GQR721036:GQR721037 HAN721036:HAN721037 HKJ721036:HKJ721037 HUF721036:HUF721037 IEB721036:IEB721037 INX721036:INX721037 IXT721036:IXT721037 JHP721036:JHP721037 JRL721036:JRL721037 KBH721036:KBH721037 KLD721036:KLD721037 KUZ721036:KUZ721037 LEV721036:LEV721037 LOR721036:LOR721037 LYN721036:LYN721037 MIJ721036:MIJ721037 MSF721036:MSF721037 NCB721036:NCB721037 NLX721036:NLX721037 NVT721036:NVT721037 OFP721036:OFP721037 OPL721036:OPL721037 OZH721036:OZH721037 PJD721036:PJD721037 PSZ721036:PSZ721037 QCV721036:QCV721037 QMR721036:QMR721037 QWN721036:QWN721037 RGJ721036:RGJ721037 RQF721036:RQF721037 SAB721036:SAB721037 SJX721036:SJX721037 STT721036:STT721037 TDP721036:TDP721037 TNL721036:TNL721037 TXH721036:TXH721037 UHD721036:UHD721037 UQZ721036:UQZ721037 VAV721036:VAV721037 VKR721036:VKR721037 VUN721036:VUN721037 WEJ721036:WEJ721037 WOF721036:WOF721037 WYB721036:WYB721037 BT786572:BT786573 LP786572:LP786573 VL786572:VL786573 AFH786572:AFH786573 APD786572:APD786573 AYZ786572:AYZ786573 BIV786572:BIV786573 BSR786572:BSR786573 CCN786572:CCN786573 CMJ786572:CMJ786573 CWF786572:CWF786573 DGB786572:DGB786573 DPX786572:DPX786573 DZT786572:DZT786573 EJP786572:EJP786573 ETL786572:ETL786573 FDH786572:FDH786573 FND786572:FND786573 FWZ786572:FWZ786573 GGV786572:GGV786573 GQR786572:GQR786573 HAN786572:HAN786573 HKJ786572:HKJ786573 HUF786572:HUF786573 IEB786572:IEB786573 INX786572:INX786573 IXT786572:IXT786573 JHP786572:JHP786573 JRL786572:JRL786573 KBH786572:KBH786573 KLD786572:KLD786573 KUZ786572:KUZ786573 LEV786572:LEV786573 LOR786572:LOR786573 LYN786572:LYN786573 MIJ786572:MIJ786573 MSF786572:MSF786573 NCB786572:NCB786573 NLX786572:NLX786573 NVT786572:NVT786573 OFP786572:OFP786573 OPL786572:OPL786573 OZH786572:OZH786573 PJD786572:PJD786573 PSZ786572:PSZ786573 QCV786572:QCV786573 QMR786572:QMR786573 QWN786572:QWN786573 RGJ786572:RGJ786573 RQF786572:RQF786573 SAB786572:SAB786573 SJX786572:SJX786573 STT786572:STT786573 TDP786572:TDP786573 TNL786572:TNL786573 TXH786572:TXH786573 UHD786572:UHD786573 UQZ786572:UQZ786573 VAV786572:VAV786573 VKR786572:VKR786573 VUN786572:VUN786573 WEJ786572:WEJ786573 WOF786572:WOF786573 WYB786572:WYB786573 BT852108:BT852109 LP852108:LP852109 VL852108:VL852109 AFH852108:AFH852109 APD852108:APD852109 AYZ852108:AYZ852109 BIV852108:BIV852109 BSR852108:BSR852109 CCN852108:CCN852109 CMJ852108:CMJ852109 CWF852108:CWF852109 DGB852108:DGB852109 DPX852108:DPX852109 DZT852108:DZT852109 EJP852108:EJP852109 ETL852108:ETL852109 FDH852108:FDH852109 FND852108:FND852109 FWZ852108:FWZ852109 GGV852108:GGV852109 GQR852108:GQR852109 HAN852108:HAN852109 HKJ852108:HKJ852109 HUF852108:HUF852109 IEB852108:IEB852109 INX852108:INX852109 IXT852108:IXT852109 JHP852108:JHP852109 JRL852108:JRL852109 KBH852108:KBH852109 KLD852108:KLD852109 KUZ852108:KUZ852109 LEV852108:LEV852109 LOR852108:LOR852109 LYN852108:LYN852109 MIJ852108:MIJ852109 MSF852108:MSF852109 NCB852108:NCB852109 NLX852108:NLX852109 NVT852108:NVT852109 OFP852108:OFP852109 OPL852108:OPL852109 OZH852108:OZH852109 PJD852108:PJD852109 PSZ852108:PSZ852109 QCV852108:QCV852109 QMR852108:QMR852109 QWN852108:QWN852109 RGJ852108:RGJ852109 RQF852108:RQF852109 SAB852108:SAB852109 SJX852108:SJX852109 STT852108:STT852109 TDP852108:TDP852109 TNL852108:TNL852109 TXH852108:TXH852109 UHD852108:UHD852109 UQZ852108:UQZ852109 VAV852108:VAV852109 VKR852108:VKR852109 VUN852108:VUN852109 WEJ852108:WEJ852109 WOF852108:WOF852109 WYB852108:WYB852109 BT917644:BT917645 LP917644:LP917645 VL917644:VL917645 AFH917644:AFH917645 APD917644:APD917645 AYZ917644:AYZ917645 BIV917644:BIV917645 BSR917644:BSR917645 CCN917644:CCN917645 CMJ917644:CMJ917645 CWF917644:CWF917645 DGB917644:DGB917645 DPX917644:DPX917645 DZT917644:DZT917645 EJP917644:EJP917645 ETL917644:ETL917645 FDH917644:FDH917645 FND917644:FND917645 FWZ917644:FWZ917645 GGV917644:GGV917645 GQR917644:GQR917645 HAN917644:HAN917645 HKJ917644:HKJ917645 HUF917644:HUF917645 IEB917644:IEB917645 INX917644:INX917645 IXT917644:IXT917645 JHP917644:JHP917645 JRL917644:JRL917645 KBH917644:KBH917645 KLD917644:KLD917645 KUZ917644:KUZ917645 LEV917644:LEV917645 LOR917644:LOR917645 LYN917644:LYN917645 MIJ917644:MIJ917645 MSF917644:MSF917645 NCB917644:NCB917645 NLX917644:NLX917645 NVT917644:NVT917645 OFP917644:OFP917645 OPL917644:OPL917645 OZH917644:OZH917645 PJD917644:PJD917645 PSZ917644:PSZ917645 QCV917644:QCV917645 QMR917644:QMR917645 QWN917644:QWN917645 RGJ917644:RGJ917645 RQF917644:RQF917645 SAB917644:SAB917645 SJX917644:SJX917645 STT917644:STT917645 TDP917644:TDP917645 TNL917644:TNL917645 TXH917644:TXH917645 UHD917644:UHD917645 UQZ917644:UQZ917645 VAV917644:VAV917645 VKR917644:VKR917645 VUN917644:VUN917645 WEJ917644:WEJ917645 WOF917644:WOF917645 WYB917644:WYB917645 BT983180:BT983181 LP983180:LP983181 VL983180:VL983181 AFH983180:AFH983181 APD983180:APD983181 AYZ983180:AYZ983181 BIV983180:BIV983181 BSR983180:BSR983181 CCN983180:CCN983181 CMJ983180:CMJ983181 CWF983180:CWF983181 DGB983180:DGB983181 DPX983180:DPX983181 DZT983180:DZT983181 EJP983180:EJP983181 ETL983180:ETL983181 FDH983180:FDH983181 FND983180:FND983181 FWZ983180:FWZ983181 GGV983180:GGV983181 GQR983180:GQR983181 HAN983180:HAN983181 HKJ983180:HKJ983181 HUF983180:HUF983181 IEB983180:IEB983181 INX983180:INX983181 IXT983180:IXT983181 JHP983180:JHP983181 JRL983180:JRL983181 KBH983180:KBH983181 KLD983180:KLD983181 KUZ983180:KUZ983181 LEV983180:LEV983181 LOR983180:LOR983181 LYN983180:LYN983181 MIJ983180:MIJ983181 MSF983180:MSF983181 NCB983180:NCB983181 NLX983180:NLX983181 NVT983180:NVT983181 OFP983180:OFP983181 OPL983180:OPL983181 OZH983180:OZH983181 PJD983180:PJD983181 PSZ983180:PSZ983181 QCV983180:QCV983181 QMR983180:QMR983181 QWN983180:QWN983181 RGJ983180:RGJ983181 RQF983180:RQF983181 SAB983180:SAB983181 SJX983180:SJX983181 STT983180:STT983181 TDP983180:TDP983181 TNL983180:TNL983181 TXH983180:TXH983181 UHD983180:UHD983181 UQZ983180:UQZ983181 VAV983180:VAV983181 VKR983180:VKR983181 VUN983180:VUN983181 WEJ983180:WEJ983181 WOF983180:WOF983181 WYB983180:WYB983181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BU140:CA143 LQ140:LW143 VM140:VS143 AFI140:AFO143 APE140:APK143 AZA140:AZG143 BIW140:BJC143 BSS140:BSY143 CCO140:CCU143 CMK140:CMQ143 CWG140:CWM143 DGC140:DGI143 DPY140:DQE143 DZU140:EAA143 EJQ140:EJW143 ETM140:ETS143 FDI140:FDO143 FNE140:FNK143 FXA140:FXG143 GGW140:GHC143 GQS140:GQY143 HAO140:HAU143 HKK140:HKQ143 HUG140:HUM143 IEC140:IEI143 INY140:IOE143 IXU140:IYA143 JHQ140:JHW143 JRM140:JRS143 KBI140:KBO143 KLE140:KLK143 KVA140:KVG143 LEW140:LFC143 LOS140:LOY143 LYO140:LYU143 MIK140:MIQ143 MSG140:MSM143 NCC140:NCI143 NLY140:NME143 NVU140:NWA143 OFQ140:OFW143 OPM140:OPS143 OZI140:OZO143 PJE140:PJK143 PTA140:PTG143 QCW140:QDC143 QMS140:QMY143 QWO140:QWU143 RGK140:RGQ143 RQG140:RQM143 SAC140:SAI143 SJY140:SKE143 STU140:SUA143 TDQ140:TDW143 TNM140:TNS143 TXI140:TXO143 UHE140:UHK143 URA140:URG143 VAW140:VBC143 VKS140:VKY143 VUO140:VUU143 WEK140:WEQ143 WOG140:WOM143 WYC140:WYI143 BU65676:CA65679 LQ65676:LW65679 VM65676:VS65679 AFI65676:AFO65679 APE65676:APK65679 AZA65676:AZG65679 BIW65676:BJC65679 BSS65676:BSY65679 CCO65676:CCU65679 CMK65676:CMQ65679 CWG65676:CWM65679 DGC65676:DGI65679 DPY65676:DQE65679 DZU65676:EAA65679 EJQ65676:EJW65679 ETM65676:ETS65679 FDI65676:FDO65679 FNE65676:FNK65679 FXA65676:FXG65679 GGW65676:GHC65679 GQS65676:GQY65679 HAO65676:HAU65679 HKK65676:HKQ65679 HUG65676:HUM65679 IEC65676:IEI65679 INY65676:IOE65679 IXU65676:IYA65679 JHQ65676:JHW65679 JRM65676:JRS65679 KBI65676:KBO65679 KLE65676:KLK65679 KVA65676:KVG65679 LEW65676:LFC65679 LOS65676:LOY65679 LYO65676:LYU65679 MIK65676:MIQ65679 MSG65676:MSM65679 NCC65676:NCI65679 NLY65676:NME65679 NVU65676:NWA65679 OFQ65676:OFW65679 OPM65676:OPS65679 OZI65676:OZO65679 PJE65676:PJK65679 PTA65676:PTG65679 QCW65676:QDC65679 QMS65676:QMY65679 QWO65676:QWU65679 RGK65676:RGQ65679 RQG65676:RQM65679 SAC65676:SAI65679 SJY65676:SKE65679 STU65676:SUA65679 TDQ65676:TDW65679 TNM65676:TNS65679 TXI65676:TXO65679 UHE65676:UHK65679 URA65676:URG65679 VAW65676:VBC65679 VKS65676:VKY65679 VUO65676:VUU65679 WEK65676:WEQ65679 WOG65676:WOM65679 WYC65676:WYI65679 BU131212:CA131215 LQ131212:LW131215 VM131212:VS131215 AFI131212:AFO131215 APE131212:APK131215 AZA131212:AZG131215 BIW131212:BJC131215 BSS131212:BSY131215 CCO131212:CCU131215 CMK131212:CMQ131215 CWG131212:CWM131215 DGC131212:DGI131215 DPY131212:DQE131215 DZU131212:EAA131215 EJQ131212:EJW131215 ETM131212:ETS131215 FDI131212:FDO131215 FNE131212:FNK131215 FXA131212:FXG131215 GGW131212:GHC131215 GQS131212:GQY131215 HAO131212:HAU131215 HKK131212:HKQ131215 HUG131212:HUM131215 IEC131212:IEI131215 INY131212:IOE131215 IXU131212:IYA131215 JHQ131212:JHW131215 JRM131212:JRS131215 KBI131212:KBO131215 KLE131212:KLK131215 KVA131212:KVG131215 LEW131212:LFC131215 LOS131212:LOY131215 LYO131212:LYU131215 MIK131212:MIQ131215 MSG131212:MSM131215 NCC131212:NCI131215 NLY131212:NME131215 NVU131212:NWA131215 OFQ131212:OFW131215 OPM131212:OPS131215 OZI131212:OZO131215 PJE131212:PJK131215 PTA131212:PTG131215 QCW131212:QDC131215 QMS131212:QMY131215 QWO131212:QWU131215 RGK131212:RGQ131215 RQG131212:RQM131215 SAC131212:SAI131215 SJY131212:SKE131215 STU131212:SUA131215 TDQ131212:TDW131215 TNM131212:TNS131215 TXI131212:TXO131215 UHE131212:UHK131215 URA131212:URG131215 VAW131212:VBC131215 VKS131212:VKY131215 VUO131212:VUU131215 WEK131212:WEQ131215 WOG131212:WOM131215 WYC131212:WYI131215 BU196748:CA196751 LQ196748:LW196751 VM196748:VS196751 AFI196748:AFO196751 APE196748:APK196751 AZA196748:AZG196751 BIW196748:BJC196751 BSS196748:BSY196751 CCO196748:CCU196751 CMK196748:CMQ196751 CWG196748:CWM196751 DGC196748:DGI196751 DPY196748:DQE196751 DZU196748:EAA196751 EJQ196748:EJW196751 ETM196748:ETS196751 FDI196748:FDO196751 FNE196748:FNK196751 FXA196748:FXG196751 GGW196748:GHC196751 GQS196748:GQY196751 HAO196748:HAU196751 HKK196748:HKQ196751 HUG196748:HUM196751 IEC196748:IEI196751 INY196748:IOE196751 IXU196748:IYA196751 JHQ196748:JHW196751 JRM196748:JRS196751 KBI196748:KBO196751 KLE196748:KLK196751 KVA196748:KVG196751 LEW196748:LFC196751 LOS196748:LOY196751 LYO196748:LYU196751 MIK196748:MIQ196751 MSG196748:MSM196751 NCC196748:NCI196751 NLY196748:NME196751 NVU196748:NWA196751 OFQ196748:OFW196751 OPM196748:OPS196751 OZI196748:OZO196751 PJE196748:PJK196751 PTA196748:PTG196751 QCW196748:QDC196751 QMS196748:QMY196751 QWO196748:QWU196751 RGK196748:RGQ196751 RQG196748:RQM196751 SAC196748:SAI196751 SJY196748:SKE196751 STU196748:SUA196751 TDQ196748:TDW196751 TNM196748:TNS196751 TXI196748:TXO196751 UHE196748:UHK196751 URA196748:URG196751 VAW196748:VBC196751 VKS196748:VKY196751 VUO196748:VUU196751 WEK196748:WEQ196751 WOG196748:WOM196751 WYC196748:WYI196751 BU262284:CA262287 LQ262284:LW262287 VM262284:VS262287 AFI262284:AFO262287 APE262284:APK262287 AZA262284:AZG262287 BIW262284:BJC262287 BSS262284:BSY262287 CCO262284:CCU262287 CMK262284:CMQ262287 CWG262284:CWM262287 DGC262284:DGI262287 DPY262284:DQE262287 DZU262284:EAA262287 EJQ262284:EJW262287 ETM262284:ETS262287 FDI262284:FDO262287 FNE262284:FNK262287 FXA262284:FXG262287 GGW262284:GHC262287 GQS262284:GQY262287 HAO262284:HAU262287 HKK262284:HKQ262287 HUG262284:HUM262287 IEC262284:IEI262287 INY262284:IOE262287 IXU262284:IYA262287 JHQ262284:JHW262287 JRM262284:JRS262287 KBI262284:KBO262287 KLE262284:KLK262287 KVA262284:KVG262287 LEW262284:LFC262287 LOS262284:LOY262287 LYO262284:LYU262287 MIK262284:MIQ262287 MSG262284:MSM262287 NCC262284:NCI262287 NLY262284:NME262287 NVU262284:NWA262287 OFQ262284:OFW262287 OPM262284:OPS262287 OZI262284:OZO262287 PJE262284:PJK262287 PTA262284:PTG262287 QCW262284:QDC262287 QMS262284:QMY262287 QWO262284:QWU262287 RGK262284:RGQ262287 RQG262284:RQM262287 SAC262284:SAI262287 SJY262284:SKE262287 STU262284:SUA262287 TDQ262284:TDW262287 TNM262284:TNS262287 TXI262284:TXO262287 UHE262284:UHK262287 URA262284:URG262287 VAW262284:VBC262287 VKS262284:VKY262287 VUO262284:VUU262287 WEK262284:WEQ262287 WOG262284:WOM262287 WYC262284:WYI262287 BU327820:CA327823 LQ327820:LW327823 VM327820:VS327823 AFI327820:AFO327823 APE327820:APK327823 AZA327820:AZG327823 BIW327820:BJC327823 BSS327820:BSY327823 CCO327820:CCU327823 CMK327820:CMQ327823 CWG327820:CWM327823 DGC327820:DGI327823 DPY327820:DQE327823 DZU327820:EAA327823 EJQ327820:EJW327823 ETM327820:ETS327823 FDI327820:FDO327823 FNE327820:FNK327823 FXA327820:FXG327823 GGW327820:GHC327823 GQS327820:GQY327823 HAO327820:HAU327823 HKK327820:HKQ327823 HUG327820:HUM327823 IEC327820:IEI327823 INY327820:IOE327823 IXU327820:IYA327823 JHQ327820:JHW327823 JRM327820:JRS327823 KBI327820:KBO327823 KLE327820:KLK327823 KVA327820:KVG327823 LEW327820:LFC327823 LOS327820:LOY327823 LYO327820:LYU327823 MIK327820:MIQ327823 MSG327820:MSM327823 NCC327820:NCI327823 NLY327820:NME327823 NVU327820:NWA327823 OFQ327820:OFW327823 OPM327820:OPS327823 OZI327820:OZO327823 PJE327820:PJK327823 PTA327820:PTG327823 QCW327820:QDC327823 QMS327820:QMY327823 QWO327820:QWU327823 RGK327820:RGQ327823 RQG327820:RQM327823 SAC327820:SAI327823 SJY327820:SKE327823 STU327820:SUA327823 TDQ327820:TDW327823 TNM327820:TNS327823 TXI327820:TXO327823 UHE327820:UHK327823 URA327820:URG327823 VAW327820:VBC327823 VKS327820:VKY327823 VUO327820:VUU327823 WEK327820:WEQ327823 WOG327820:WOM327823 WYC327820:WYI327823 BU393356:CA393359 LQ393356:LW393359 VM393356:VS393359 AFI393356:AFO393359 APE393356:APK393359 AZA393356:AZG393359 BIW393356:BJC393359 BSS393356:BSY393359 CCO393356:CCU393359 CMK393356:CMQ393359 CWG393356:CWM393359 DGC393356:DGI393359 DPY393356:DQE393359 DZU393356:EAA393359 EJQ393356:EJW393359 ETM393356:ETS393359 FDI393356:FDO393359 FNE393356:FNK393359 FXA393356:FXG393359 GGW393356:GHC393359 GQS393356:GQY393359 HAO393356:HAU393359 HKK393356:HKQ393359 HUG393356:HUM393359 IEC393356:IEI393359 INY393356:IOE393359 IXU393356:IYA393359 JHQ393356:JHW393359 JRM393356:JRS393359 KBI393356:KBO393359 KLE393356:KLK393359 KVA393356:KVG393359 LEW393356:LFC393359 LOS393356:LOY393359 LYO393356:LYU393359 MIK393356:MIQ393359 MSG393356:MSM393359 NCC393356:NCI393359 NLY393356:NME393359 NVU393356:NWA393359 OFQ393356:OFW393359 OPM393356:OPS393359 OZI393356:OZO393359 PJE393356:PJK393359 PTA393356:PTG393359 QCW393356:QDC393359 QMS393356:QMY393359 QWO393356:QWU393359 RGK393356:RGQ393359 RQG393356:RQM393359 SAC393356:SAI393359 SJY393356:SKE393359 STU393356:SUA393359 TDQ393356:TDW393359 TNM393356:TNS393359 TXI393356:TXO393359 UHE393356:UHK393359 URA393356:URG393359 VAW393356:VBC393359 VKS393356:VKY393359 VUO393356:VUU393359 WEK393356:WEQ393359 WOG393356:WOM393359 WYC393356:WYI393359 BU458892:CA458895 LQ458892:LW458895 VM458892:VS458895 AFI458892:AFO458895 APE458892:APK458895 AZA458892:AZG458895 BIW458892:BJC458895 BSS458892:BSY458895 CCO458892:CCU458895 CMK458892:CMQ458895 CWG458892:CWM458895 DGC458892:DGI458895 DPY458892:DQE458895 DZU458892:EAA458895 EJQ458892:EJW458895 ETM458892:ETS458895 FDI458892:FDO458895 FNE458892:FNK458895 FXA458892:FXG458895 GGW458892:GHC458895 GQS458892:GQY458895 HAO458892:HAU458895 HKK458892:HKQ458895 HUG458892:HUM458895 IEC458892:IEI458895 INY458892:IOE458895 IXU458892:IYA458895 JHQ458892:JHW458895 JRM458892:JRS458895 KBI458892:KBO458895 KLE458892:KLK458895 KVA458892:KVG458895 LEW458892:LFC458895 LOS458892:LOY458895 LYO458892:LYU458895 MIK458892:MIQ458895 MSG458892:MSM458895 NCC458892:NCI458895 NLY458892:NME458895 NVU458892:NWA458895 OFQ458892:OFW458895 OPM458892:OPS458895 OZI458892:OZO458895 PJE458892:PJK458895 PTA458892:PTG458895 QCW458892:QDC458895 QMS458892:QMY458895 QWO458892:QWU458895 RGK458892:RGQ458895 RQG458892:RQM458895 SAC458892:SAI458895 SJY458892:SKE458895 STU458892:SUA458895 TDQ458892:TDW458895 TNM458892:TNS458895 TXI458892:TXO458895 UHE458892:UHK458895 URA458892:URG458895 VAW458892:VBC458895 VKS458892:VKY458895 VUO458892:VUU458895 WEK458892:WEQ458895 WOG458892:WOM458895 WYC458892:WYI458895 BU524428:CA524431 LQ524428:LW524431 VM524428:VS524431 AFI524428:AFO524431 APE524428:APK524431 AZA524428:AZG524431 BIW524428:BJC524431 BSS524428:BSY524431 CCO524428:CCU524431 CMK524428:CMQ524431 CWG524428:CWM524431 DGC524428:DGI524431 DPY524428:DQE524431 DZU524428:EAA524431 EJQ524428:EJW524431 ETM524428:ETS524431 FDI524428:FDO524431 FNE524428:FNK524431 FXA524428:FXG524431 GGW524428:GHC524431 GQS524428:GQY524431 HAO524428:HAU524431 HKK524428:HKQ524431 HUG524428:HUM524431 IEC524428:IEI524431 INY524428:IOE524431 IXU524428:IYA524431 JHQ524428:JHW524431 JRM524428:JRS524431 KBI524428:KBO524431 KLE524428:KLK524431 KVA524428:KVG524431 LEW524428:LFC524431 LOS524428:LOY524431 LYO524428:LYU524431 MIK524428:MIQ524431 MSG524428:MSM524431 NCC524428:NCI524431 NLY524428:NME524431 NVU524428:NWA524431 OFQ524428:OFW524431 OPM524428:OPS524431 OZI524428:OZO524431 PJE524428:PJK524431 PTA524428:PTG524431 QCW524428:QDC524431 QMS524428:QMY524431 QWO524428:QWU524431 RGK524428:RGQ524431 RQG524428:RQM524431 SAC524428:SAI524431 SJY524428:SKE524431 STU524428:SUA524431 TDQ524428:TDW524431 TNM524428:TNS524431 TXI524428:TXO524431 UHE524428:UHK524431 URA524428:URG524431 VAW524428:VBC524431 VKS524428:VKY524431 VUO524428:VUU524431 WEK524428:WEQ524431 WOG524428:WOM524431 WYC524428:WYI524431 BU589964:CA589967 LQ589964:LW589967 VM589964:VS589967 AFI589964:AFO589967 APE589964:APK589967 AZA589964:AZG589967 BIW589964:BJC589967 BSS589964:BSY589967 CCO589964:CCU589967 CMK589964:CMQ589967 CWG589964:CWM589967 DGC589964:DGI589967 DPY589964:DQE589967 DZU589964:EAA589967 EJQ589964:EJW589967 ETM589964:ETS589967 FDI589964:FDO589967 FNE589964:FNK589967 FXA589964:FXG589967 GGW589964:GHC589967 GQS589964:GQY589967 HAO589964:HAU589967 HKK589964:HKQ589967 HUG589964:HUM589967 IEC589964:IEI589967 INY589964:IOE589967 IXU589964:IYA589967 JHQ589964:JHW589967 JRM589964:JRS589967 KBI589964:KBO589967 KLE589964:KLK589967 KVA589964:KVG589967 LEW589964:LFC589967 LOS589964:LOY589967 LYO589964:LYU589967 MIK589964:MIQ589967 MSG589964:MSM589967 NCC589964:NCI589967 NLY589964:NME589967 NVU589964:NWA589967 OFQ589964:OFW589967 OPM589964:OPS589967 OZI589964:OZO589967 PJE589964:PJK589967 PTA589964:PTG589967 QCW589964:QDC589967 QMS589964:QMY589967 QWO589964:QWU589967 RGK589964:RGQ589967 RQG589964:RQM589967 SAC589964:SAI589967 SJY589964:SKE589967 STU589964:SUA589967 TDQ589964:TDW589967 TNM589964:TNS589967 TXI589964:TXO589967 UHE589964:UHK589967 URA589964:URG589967 VAW589964:VBC589967 VKS589964:VKY589967 VUO589964:VUU589967 WEK589964:WEQ589967 WOG589964:WOM589967 WYC589964:WYI589967 BU655500:CA655503 LQ655500:LW655503 VM655500:VS655503 AFI655500:AFO655503 APE655500:APK655503 AZA655500:AZG655503 BIW655500:BJC655503 BSS655500:BSY655503 CCO655500:CCU655503 CMK655500:CMQ655503 CWG655500:CWM655503 DGC655500:DGI655503 DPY655500:DQE655503 DZU655500:EAA655503 EJQ655500:EJW655503 ETM655500:ETS655503 FDI655500:FDO655503 FNE655500:FNK655503 FXA655500:FXG655503 GGW655500:GHC655503 GQS655500:GQY655503 HAO655500:HAU655503 HKK655500:HKQ655503 HUG655500:HUM655503 IEC655500:IEI655503 INY655500:IOE655503 IXU655500:IYA655503 JHQ655500:JHW655503 JRM655500:JRS655503 KBI655500:KBO655503 KLE655500:KLK655503 KVA655500:KVG655503 LEW655500:LFC655503 LOS655500:LOY655503 LYO655500:LYU655503 MIK655500:MIQ655503 MSG655500:MSM655503 NCC655500:NCI655503 NLY655500:NME655503 NVU655500:NWA655503 OFQ655500:OFW655503 OPM655500:OPS655503 OZI655500:OZO655503 PJE655500:PJK655503 PTA655500:PTG655503 QCW655500:QDC655503 QMS655500:QMY655503 QWO655500:QWU655503 RGK655500:RGQ655503 RQG655500:RQM655503 SAC655500:SAI655503 SJY655500:SKE655503 STU655500:SUA655503 TDQ655500:TDW655503 TNM655500:TNS655503 TXI655500:TXO655503 UHE655500:UHK655503 URA655500:URG655503 VAW655500:VBC655503 VKS655500:VKY655503 VUO655500:VUU655503 WEK655500:WEQ655503 WOG655500:WOM655503 WYC655500:WYI655503 BU721036:CA721039 LQ721036:LW721039 VM721036:VS721039 AFI721036:AFO721039 APE721036:APK721039 AZA721036:AZG721039 BIW721036:BJC721039 BSS721036:BSY721039 CCO721036:CCU721039 CMK721036:CMQ721039 CWG721036:CWM721039 DGC721036:DGI721039 DPY721036:DQE721039 DZU721036:EAA721039 EJQ721036:EJW721039 ETM721036:ETS721039 FDI721036:FDO721039 FNE721036:FNK721039 FXA721036:FXG721039 GGW721036:GHC721039 GQS721036:GQY721039 HAO721036:HAU721039 HKK721036:HKQ721039 HUG721036:HUM721039 IEC721036:IEI721039 INY721036:IOE721039 IXU721036:IYA721039 JHQ721036:JHW721039 JRM721036:JRS721039 KBI721036:KBO721039 KLE721036:KLK721039 KVA721036:KVG721039 LEW721036:LFC721039 LOS721036:LOY721039 LYO721036:LYU721039 MIK721036:MIQ721039 MSG721036:MSM721039 NCC721036:NCI721039 NLY721036:NME721039 NVU721036:NWA721039 OFQ721036:OFW721039 OPM721036:OPS721039 OZI721036:OZO721039 PJE721036:PJK721039 PTA721036:PTG721039 QCW721036:QDC721039 QMS721036:QMY721039 QWO721036:QWU721039 RGK721036:RGQ721039 RQG721036:RQM721039 SAC721036:SAI721039 SJY721036:SKE721039 STU721036:SUA721039 TDQ721036:TDW721039 TNM721036:TNS721039 TXI721036:TXO721039 UHE721036:UHK721039 URA721036:URG721039 VAW721036:VBC721039 VKS721036:VKY721039 VUO721036:VUU721039 WEK721036:WEQ721039 WOG721036:WOM721039 WYC721036:WYI721039 BU786572:CA786575 LQ786572:LW786575 VM786572:VS786575 AFI786572:AFO786575 APE786572:APK786575 AZA786572:AZG786575 BIW786572:BJC786575 BSS786572:BSY786575 CCO786572:CCU786575 CMK786572:CMQ786575 CWG786572:CWM786575 DGC786572:DGI786575 DPY786572:DQE786575 DZU786572:EAA786575 EJQ786572:EJW786575 ETM786572:ETS786575 FDI786572:FDO786575 FNE786572:FNK786575 FXA786572:FXG786575 GGW786572:GHC786575 GQS786572:GQY786575 HAO786572:HAU786575 HKK786572:HKQ786575 HUG786572:HUM786575 IEC786572:IEI786575 INY786572:IOE786575 IXU786572:IYA786575 JHQ786572:JHW786575 JRM786572:JRS786575 KBI786572:KBO786575 KLE786572:KLK786575 KVA786572:KVG786575 LEW786572:LFC786575 LOS786572:LOY786575 LYO786572:LYU786575 MIK786572:MIQ786575 MSG786572:MSM786575 NCC786572:NCI786575 NLY786572:NME786575 NVU786572:NWA786575 OFQ786572:OFW786575 OPM786572:OPS786575 OZI786572:OZO786575 PJE786572:PJK786575 PTA786572:PTG786575 QCW786572:QDC786575 QMS786572:QMY786575 QWO786572:QWU786575 RGK786572:RGQ786575 RQG786572:RQM786575 SAC786572:SAI786575 SJY786572:SKE786575 STU786572:SUA786575 TDQ786572:TDW786575 TNM786572:TNS786575 TXI786572:TXO786575 UHE786572:UHK786575 URA786572:URG786575 VAW786572:VBC786575 VKS786572:VKY786575 VUO786572:VUU786575 WEK786572:WEQ786575 WOG786572:WOM786575 WYC786572:WYI786575 BU852108:CA852111 LQ852108:LW852111 VM852108:VS852111 AFI852108:AFO852111 APE852108:APK852111 AZA852108:AZG852111 BIW852108:BJC852111 BSS852108:BSY852111 CCO852108:CCU852111 CMK852108:CMQ852111 CWG852108:CWM852111 DGC852108:DGI852111 DPY852108:DQE852111 DZU852108:EAA852111 EJQ852108:EJW852111 ETM852108:ETS852111 FDI852108:FDO852111 FNE852108:FNK852111 FXA852108:FXG852111 GGW852108:GHC852111 GQS852108:GQY852111 HAO852108:HAU852111 HKK852108:HKQ852111 HUG852108:HUM852111 IEC852108:IEI852111 INY852108:IOE852111 IXU852108:IYA852111 JHQ852108:JHW852111 JRM852108:JRS852111 KBI852108:KBO852111 KLE852108:KLK852111 KVA852108:KVG852111 LEW852108:LFC852111 LOS852108:LOY852111 LYO852108:LYU852111 MIK852108:MIQ852111 MSG852108:MSM852111 NCC852108:NCI852111 NLY852108:NME852111 NVU852108:NWA852111 OFQ852108:OFW852111 OPM852108:OPS852111 OZI852108:OZO852111 PJE852108:PJK852111 PTA852108:PTG852111 QCW852108:QDC852111 QMS852108:QMY852111 QWO852108:QWU852111 RGK852108:RGQ852111 RQG852108:RQM852111 SAC852108:SAI852111 SJY852108:SKE852111 STU852108:SUA852111 TDQ852108:TDW852111 TNM852108:TNS852111 TXI852108:TXO852111 UHE852108:UHK852111 URA852108:URG852111 VAW852108:VBC852111 VKS852108:VKY852111 VUO852108:VUU852111 WEK852108:WEQ852111 WOG852108:WOM852111 WYC852108:WYI852111 BU917644:CA917647 LQ917644:LW917647 VM917644:VS917647 AFI917644:AFO917647 APE917644:APK917647 AZA917644:AZG917647 BIW917644:BJC917647 BSS917644:BSY917647 CCO917644:CCU917647 CMK917644:CMQ917647 CWG917644:CWM917647 DGC917644:DGI917647 DPY917644:DQE917647 DZU917644:EAA917647 EJQ917644:EJW917647 ETM917644:ETS917647 FDI917644:FDO917647 FNE917644:FNK917647 FXA917644:FXG917647 GGW917644:GHC917647 GQS917644:GQY917647 HAO917644:HAU917647 HKK917644:HKQ917647 HUG917644:HUM917647 IEC917644:IEI917647 INY917644:IOE917647 IXU917644:IYA917647 JHQ917644:JHW917647 JRM917644:JRS917647 KBI917644:KBO917647 KLE917644:KLK917647 KVA917644:KVG917647 LEW917644:LFC917647 LOS917644:LOY917647 LYO917644:LYU917647 MIK917644:MIQ917647 MSG917644:MSM917647 NCC917644:NCI917647 NLY917644:NME917647 NVU917644:NWA917647 OFQ917644:OFW917647 OPM917644:OPS917647 OZI917644:OZO917647 PJE917644:PJK917647 PTA917644:PTG917647 QCW917644:QDC917647 QMS917644:QMY917647 QWO917644:QWU917647 RGK917644:RGQ917647 RQG917644:RQM917647 SAC917644:SAI917647 SJY917644:SKE917647 STU917644:SUA917647 TDQ917644:TDW917647 TNM917644:TNS917647 TXI917644:TXO917647 UHE917644:UHK917647 URA917644:URG917647 VAW917644:VBC917647 VKS917644:VKY917647 VUO917644:VUU917647 WEK917644:WEQ917647 WOG917644:WOM917647 WYC917644:WYI917647 BU983180:CA983183 LQ983180:LW983183 VM983180:VS983183 AFI983180:AFO983183 APE983180:APK983183 AZA983180:AZG983183 BIW983180:BJC983183 BSS983180:BSY983183 CCO983180:CCU983183 CMK983180:CMQ983183 CWG983180:CWM983183 DGC983180:DGI983183 DPY983180:DQE983183 DZU983180:EAA983183 EJQ983180:EJW983183 ETM983180:ETS983183 FDI983180:FDO983183 FNE983180:FNK983183 FXA983180:FXG983183 GGW983180:GHC983183 GQS983180:GQY983183 HAO983180:HAU983183 HKK983180:HKQ983183 HUG983180:HUM983183 IEC983180:IEI983183 INY983180:IOE983183 IXU983180:IYA983183 JHQ983180:JHW983183 JRM983180:JRS983183 KBI983180:KBO983183 KLE983180:KLK983183 KVA983180:KVG983183 LEW983180:LFC983183 LOS983180:LOY983183 LYO983180:LYU983183 MIK983180:MIQ983183 MSG983180:MSM983183 NCC983180:NCI983183 NLY983180:NME983183 NVU983180:NWA983183 OFQ983180:OFW983183 OPM983180:OPS983183 OZI983180:OZO983183 PJE983180:PJK983183 PTA983180:PTG983183 QCW983180:QDC983183 QMS983180:QMY983183 QWO983180:QWU983183 RGK983180:RGQ983183 RQG983180:RQM983183 SAC983180:SAI983183 SJY983180:SKE983183 STU983180:SUA983183 TDQ983180:TDW983183 TNM983180:TNS983183 TXI983180:TXO983183 UHE983180:UHK983183 URA983180:URG983183 VAW983180:VBC983183 VKS983180:VKY983183 VUO983180:VUU983183 WEK983180:WEQ983183 WOG983180:WOM983183 WYC983180:WYI983183 BT143 LP143 VL143 AFH143 APD143 AYZ143 BIV143 BSR143 CCN143 CMJ143 CWF143 DGB143 DPX143 DZT143 EJP143 ETL143 FDH143 FND143 FWZ143 GGV143 GQR143 HAN143 HKJ143 HUF143 IEB143 INX143 IXT143 JHP143 JRL143 KBH143 KLD143 KUZ143 LEV143 LOR143 LYN143 MIJ143 MSF143 NCB143 NLX143 NVT143 OFP143 OPL143 OZH143 PJD143 PSZ143 QCV143 QMR143 QWN143 RGJ143 RQF143 SAB143 SJX143 STT143 TDP143 TNL143 TXH143 UHD143 UQZ143 VAV143 VKR143 VUN143 WEJ143 WOF143 WYB143 BT65679 LP65679 VL65679 AFH65679 APD65679 AYZ65679 BIV65679 BSR65679 CCN65679 CMJ65679 CWF65679 DGB65679 DPX65679 DZT65679 EJP65679 ETL65679 FDH65679 FND65679 FWZ65679 GGV65679 GQR65679 HAN65679 HKJ65679 HUF65679 IEB65679 INX65679 IXT65679 JHP65679 JRL65679 KBH65679 KLD65679 KUZ65679 LEV65679 LOR65679 LYN65679 MIJ65679 MSF65679 NCB65679 NLX65679 NVT65679 OFP65679 OPL65679 OZH65679 PJD65679 PSZ65679 QCV65679 QMR65679 QWN65679 RGJ65679 RQF65679 SAB65679 SJX65679 STT65679 TDP65679 TNL65679 TXH65679 UHD65679 UQZ65679 VAV65679 VKR65679 VUN65679 WEJ65679 WOF65679 WYB65679 BT131215 LP131215 VL131215 AFH131215 APD131215 AYZ131215 BIV131215 BSR131215 CCN131215 CMJ131215 CWF131215 DGB131215 DPX131215 DZT131215 EJP131215 ETL131215 FDH131215 FND131215 FWZ131215 GGV131215 GQR131215 HAN131215 HKJ131215 HUF131215 IEB131215 INX131215 IXT131215 JHP131215 JRL131215 KBH131215 KLD131215 KUZ131215 LEV131215 LOR131215 LYN131215 MIJ131215 MSF131215 NCB131215 NLX131215 NVT131215 OFP131215 OPL131215 OZH131215 PJD131215 PSZ131215 QCV131215 QMR131215 QWN131215 RGJ131215 RQF131215 SAB131215 SJX131215 STT131215 TDP131215 TNL131215 TXH131215 UHD131215 UQZ131215 VAV131215 VKR131215 VUN131215 WEJ131215 WOF131215 WYB131215 BT196751 LP196751 VL196751 AFH196751 APD196751 AYZ196751 BIV196751 BSR196751 CCN196751 CMJ196751 CWF196751 DGB196751 DPX196751 DZT196751 EJP196751 ETL196751 FDH196751 FND196751 FWZ196751 GGV196751 GQR196751 HAN196751 HKJ196751 HUF196751 IEB196751 INX196751 IXT196751 JHP196751 JRL196751 KBH196751 KLD196751 KUZ196751 LEV196751 LOR196751 LYN196751 MIJ196751 MSF196751 NCB196751 NLX196751 NVT196751 OFP196751 OPL196751 OZH196751 PJD196751 PSZ196751 QCV196751 QMR196751 QWN196751 RGJ196751 RQF196751 SAB196751 SJX196751 STT196751 TDP196751 TNL196751 TXH196751 UHD196751 UQZ196751 VAV196751 VKR196751 VUN196751 WEJ196751 WOF196751 WYB196751 BT262287 LP262287 VL262287 AFH262287 APD262287 AYZ262287 BIV262287 BSR262287 CCN262287 CMJ262287 CWF262287 DGB262287 DPX262287 DZT262287 EJP262287 ETL262287 FDH262287 FND262287 FWZ262287 GGV262287 GQR262287 HAN262287 HKJ262287 HUF262287 IEB262287 INX262287 IXT262287 JHP262287 JRL262287 KBH262287 KLD262287 KUZ262287 LEV262287 LOR262287 LYN262287 MIJ262287 MSF262287 NCB262287 NLX262287 NVT262287 OFP262287 OPL262287 OZH262287 PJD262287 PSZ262287 QCV262287 QMR262287 QWN262287 RGJ262287 RQF262287 SAB262287 SJX262287 STT262287 TDP262287 TNL262287 TXH262287 UHD262287 UQZ262287 VAV262287 VKR262287 VUN262287 WEJ262287 WOF262287 WYB262287 BT327823 LP327823 VL327823 AFH327823 APD327823 AYZ327823 BIV327823 BSR327823 CCN327823 CMJ327823 CWF327823 DGB327823 DPX327823 DZT327823 EJP327823 ETL327823 FDH327823 FND327823 FWZ327823 GGV327823 GQR327823 HAN327823 HKJ327823 HUF327823 IEB327823 INX327823 IXT327823 JHP327823 JRL327823 KBH327823 KLD327823 KUZ327823 LEV327823 LOR327823 LYN327823 MIJ327823 MSF327823 NCB327823 NLX327823 NVT327823 OFP327823 OPL327823 OZH327823 PJD327823 PSZ327823 QCV327823 QMR327823 QWN327823 RGJ327823 RQF327823 SAB327823 SJX327823 STT327823 TDP327823 TNL327823 TXH327823 UHD327823 UQZ327823 VAV327823 VKR327823 VUN327823 WEJ327823 WOF327823 WYB327823 BT393359 LP393359 VL393359 AFH393359 APD393359 AYZ393359 BIV393359 BSR393359 CCN393359 CMJ393359 CWF393359 DGB393359 DPX393359 DZT393359 EJP393359 ETL393359 FDH393359 FND393359 FWZ393359 GGV393359 GQR393359 HAN393359 HKJ393359 HUF393359 IEB393359 INX393359 IXT393359 JHP393359 JRL393359 KBH393359 KLD393359 KUZ393359 LEV393359 LOR393359 LYN393359 MIJ393359 MSF393359 NCB393359 NLX393359 NVT393359 OFP393359 OPL393359 OZH393359 PJD393359 PSZ393359 QCV393359 QMR393359 QWN393359 RGJ393359 RQF393359 SAB393359 SJX393359 STT393359 TDP393359 TNL393359 TXH393359 UHD393359 UQZ393359 VAV393359 VKR393359 VUN393359 WEJ393359 WOF393359 WYB393359 BT458895 LP458895 VL458895 AFH458895 APD458895 AYZ458895 BIV458895 BSR458895 CCN458895 CMJ458895 CWF458895 DGB458895 DPX458895 DZT458895 EJP458895 ETL458895 FDH458895 FND458895 FWZ458895 GGV458895 GQR458895 HAN458895 HKJ458895 HUF458895 IEB458895 INX458895 IXT458895 JHP458895 JRL458895 KBH458895 KLD458895 KUZ458895 LEV458895 LOR458895 LYN458895 MIJ458895 MSF458895 NCB458895 NLX458895 NVT458895 OFP458895 OPL458895 OZH458895 PJD458895 PSZ458895 QCV458895 QMR458895 QWN458895 RGJ458895 RQF458895 SAB458895 SJX458895 STT458895 TDP458895 TNL458895 TXH458895 UHD458895 UQZ458895 VAV458895 VKR458895 VUN458895 WEJ458895 WOF458895 WYB458895 BT524431 LP524431 VL524431 AFH524431 APD524431 AYZ524431 BIV524431 BSR524431 CCN524431 CMJ524431 CWF524431 DGB524431 DPX524431 DZT524431 EJP524431 ETL524431 FDH524431 FND524431 FWZ524431 GGV524431 GQR524431 HAN524431 HKJ524431 HUF524431 IEB524431 INX524431 IXT524431 JHP524431 JRL524431 KBH524431 KLD524431 KUZ524431 LEV524431 LOR524431 LYN524431 MIJ524431 MSF524431 NCB524431 NLX524431 NVT524431 OFP524431 OPL524431 OZH524431 PJD524431 PSZ524431 QCV524431 QMR524431 QWN524431 RGJ524431 RQF524431 SAB524431 SJX524431 STT524431 TDP524431 TNL524431 TXH524431 UHD524431 UQZ524431 VAV524431 VKR524431 VUN524431 WEJ524431 WOF524431 WYB524431 BT589967 LP589967 VL589967 AFH589967 APD589967 AYZ589967 BIV589967 BSR589967 CCN589967 CMJ589967 CWF589967 DGB589967 DPX589967 DZT589967 EJP589967 ETL589967 FDH589967 FND589967 FWZ589967 GGV589967 GQR589967 HAN589967 HKJ589967 HUF589967 IEB589967 INX589967 IXT589967 JHP589967 JRL589967 KBH589967 KLD589967 KUZ589967 LEV589967 LOR589967 LYN589967 MIJ589967 MSF589967 NCB589967 NLX589967 NVT589967 OFP589967 OPL589967 OZH589967 PJD589967 PSZ589967 QCV589967 QMR589967 QWN589967 RGJ589967 RQF589967 SAB589967 SJX589967 STT589967 TDP589967 TNL589967 TXH589967 UHD589967 UQZ589967 VAV589967 VKR589967 VUN589967 WEJ589967 WOF589967 WYB589967 BT655503 LP655503 VL655503 AFH655503 APD655503 AYZ655503 BIV655503 BSR655503 CCN655503 CMJ655503 CWF655503 DGB655503 DPX655503 DZT655503 EJP655503 ETL655503 FDH655503 FND655503 FWZ655503 GGV655503 GQR655503 HAN655503 HKJ655503 HUF655503 IEB655503 INX655503 IXT655503 JHP655503 JRL655503 KBH655503 KLD655503 KUZ655503 LEV655503 LOR655503 LYN655503 MIJ655503 MSF655503 NCB655503 NLX655503 NVT655503 OFP655503 OPL655503 OZH655503 PJD655503 PSZ655503 QCV655503 QMR655503 QWN655503 RGJ655503 RQF655503 SAB655503 SJX655503 STT655503 TDP655503 TNL655503 TXH655503 UHD655503 UQZ655503 VAV655503 VKR655503 VUN655503 WEJ655503 WOF655503 WYB655503 BT721039 LP721039 VL721039 AFH721039 APD721039 AYZ721039 BIV721039 BSR721039 CCN721039 CMJ721039 CWF721039 DGB721039 DPX721039 DZT721039 EJP721039 ETL721039 FDH721039 FND721039 FWZ721039 GGV721039 GQR721039 HAN721039 HKJ721039 HUF721039 IEB721039 INX721039 IXT721039 JHP721039 JRL721039 KBH721039 KLD721039 KUZ721039 LEV721039 LOR721039 LYN721039 MIJ721039 MSF721039 NCB721039 NLX721039 NVT721039 OFP721039 OPL721039 OZH721039 PJD721039 PSZ721039 QCV721039 QMR721039 QWN721039 RGJ721039 RQF721039 SAB721039 SJX721039 STT721039 TDP721039 TNL721039 TXH721039 UHD721039 UQZ721039 VAV721039 VKR721039 VUN721039 WEJ721039 WOF721039 WYB721039 BT786575 LP786575 VL786575 AFH786575 APD786575 AYZ786575 BIV786575 BSR786575 CCN786575 CMJ786575 CWF786575 DGB786575 DPX786575 DZT786575 EJP786575 ETL786575 FDH786575 FND786575 FWZ786575 GGV786575 GQR786575 HAN786575 HKJ786575 HUF786575 IEB786575 INX786575 IXT786575 JHP786575 JRL786575 KBH786575 KLD786575 KUZ786575 LEV786575 LOR786575 LYN786575 MIJ786575 MSF786575 NCB786575 NLX786575 NVT786575 OFP786575 OPL786575 OZH786575 PJD786575 PSZ786575 QCV786575 QMR786575 QWN786575 RGJ786575 RQF786575 SAB786575 SJX786575 STT786575 TDP786575 TNL786575 TXH786575 UHD786575 UQZ786575 VAV786575 VKR786575 VUN786575 WEJ786575 WOF786575 WYB786575 BT852111 LP852111 VL852111 AFH852111 APD852111 AYZ852111 BIV852111 BSR852111 CCN852111 CMJ852111 CWF852111 DGB852111 DPX852111 DZT852111 EJP852111 ETL852111 FDH852111 FND852111 FWZ852111 GGV852111 GQR852111 HAN852111 HKJ852111 HUF852111 IEB852111 INX852111 IXT852111 JHP852111 JRL852111 KBH852111 KLD852111 KUZ852111 LEV852111 LOR852111 LYN852111 MIJ852111 MSF852111 NCB852111 NLX852111 NVT852111 OFP852111 OPL852111 OZH852111 PJD852111 PSZ852111 QCV852111 QMR852111 QWN852111 RGJ852111 RQF852111 SAB852111 SJX852111 STT852111 TDP852111 TNL852111 TXH852111 UHD852111 UQZ852111 VAV852111 VKR852111 VUN852111 WEJ852111 WOF852111 WYB852111 BT917647 LP917647 VL917647 AFH917647 APD917647 AYZ917647 BIV917647 BSR917647 CCN917647 CMJ917647 CWF917647 DGB917647 DPX917647 DZT917647 EJP917647 ETL917647 FDH917647 FND917647 FWZ917647 GGV917647 GQR917647 HAN917647 HKJ917647 HUF917647 IEB917647 INX917647 IXT917647 JHP917647 JRL917647 KBH917647 KLD917647 KUZ917647 LEV917647 LOR917647 LYN917647 MIJ917647 MSF917647 NCB917647 NLX917647 NVT917647 OFP917647 OPL917647 OZH917647 PJD917647 PSZ917647 QCV917647 QMR917647 QWN917647 RGJ917647 RQF917647 SAB917647 SJX917647 STT917647 TDP917647 TNL917647 TXH917647 UHD917647 UQZ917647 VAV917647 VKR917647 VUN917647 WEJ917647 WOF917647 WYB917647 BT983183 LP983183 VL983183 AFH983183 APD983183 AYZ983183 BIV983183 BSR983183 CCN983183 CMJ983183 CWF983183 DGB983183 DPX983183 DZT983183 EJP983183 ETL983183 FDH983183 FND983183 FWZ983183 GGV983183 GQR983183 HAN983183 HKJ983183 HUF983183 IEB983183 INX983183 IXT983183 JHP983183 JRL983183 KBH983183 KLD983183 KUZ983183 LEV983183 LOR983183 LYN983183 MIJ983183 MSF983183 NCB983183 NLX983183 NVT983183 OFP983183 OPL983183 OZH983183 PJD983183 PSZ983183 QCV983183 QMR983183 QWN983183 RGJ983183 RQF983183 SAB983183 SJX983183 STT983183 TDP983183 TNL983183 TXH983183 UHD983183 UQZ983183 VAV983183 VKR983183 VUN983183 WEJ983183 WOF983183 WYB983183 BR140:BS143 LN140:LO143 VJ140:VK143 AFF140:AFG143 APB140:APC143 AYX140:AYY143 BIT140:BIU143 BSP140:BSQ143 CCL140:CCM143 CMH140:CMI143 CWD140:CWE143 DFZ140:DGA143 DPV140:DPW143 DZR140:DZS143 EJN140:EJO143 ETJ140:ETK143 FDF140:FDG143 FNB140:FNC143 FWX140:FWY143 GGT140:GGU143 GQP140:GQQ143 HAL140:HAM143 HKH140:HKI143 HUD140:HUE143 IDZ140:IEA143 INV140:INW143 IXR140:IXS143 JHN140:JHO143 JRJ140:JRK143 KBF140:KBG143 KLB140:KLC143 KUX140:KUY143 LET140:LEU143 LOP140:LOQ143 LYL140:LYM143 MIH140:MII143 MSD140:MSE143 NBZ140:NCA143 NLV140:NLW143 NVR140:NVS143 OFN140:OFO143 OPJ140:OPK143 OZF140:OZG143 PJB140:PJC143 PSX140:PSY143 QCT140:QCU143 QMP140:QMQ143 QWL140:QWM143 RGH140:RGI143 RQD140:RQE143 RZZ140:SAA143 SJV140:SJW143 STR140:STS143 TDN140:TDO143 TNJ140:TNK143 TXF140:TXG143 UHB140:UHC143 UQX140:UQY143 VAT140:VAU143 VKP140:VKQ143 VUL140:VUM143 WEH140:WEI143 WOD140:WOE143 WXZ140:WYA143 BR65676:BS65679 LN65676:LO65679 VJ65676:VK65679 AFF65676:AFG65679 APB65676:APC65679 AYX65676:AYY65679 BIT65676:BIU65679 BSP65676:BSQ65679 CCL65676:CCM65679 CMH65676:CMI65679 CWD65676:CWE65679 DFZ65676:DGA65679 DPV65676:DPW65679 DZR65676:DZS65679 EJN65676:EJO65679 ETJ65676:ETK65679 FDF65676:FDG65679 FNB65676:FNC65679 FWX65676:FWY65679 GGT65676:GGU65679 GQP65676:GQQ65679 HAL65676:HAM65679 HKH65676:HKI65679 HUD65676:HUE65679 IDZ65676:IEA65679 INV65676:INW65679 IXR65676:IXS65679 JHN65676:JHO65679 JRJ65676:JRK65679 KBF65676:KBG65679 KLB65676:KLC65679 KUX65676:KUY65679 LET65676:LEU65679 LOP65676:LOQ65679 LYL65676:LYM65679 MIH65676:MII65679 MSD65676:MSE65679 NBZ65676:NCA65679 NLV65676:NLW65679 NVR65676:NVS65679 OFN65676:OFO65679 OPJ65676:OPK65679 OZF65676:OZG65679 PJB65676:PJC65679 PSX65676:PSY65679 QCT65676:QCU65679 QMP65676:QMQ65679 QWL65676:QWM65679 RGH65676:RGI65679 RQD65676:RQE65679 RZZ65676:SAA65679 SJV65676:SJW65679 STR65676:STS65679 TDN65676:TDO65679 TNJ65676:TNK65679 TXF65676:TXG65679 UHB65676:UHC65679 UQX65676:UQY65679 VAT65676:VAU65679 VKP65676:VKQ65679 VUL65676:VUM65679 WEH65676:WEI65679 WOD65676:WOE65679 WXZ65676:WYA65679 BR131212:BS131215 LN131212:LO131215 VJ131212:VK131215 AFF131212:AFG131215 APB131212:APC131215 AYX131212:AYY131215 BIT131212:BIU131215 BSP131212:BSQ131215 CCL131212:CCM131215 CMH131212:CMI131215 CWD131212:CWE131215 DFZ131212:DGA131215 DPV131212:DPW131215 DZR131212:DZS131215 EJN131212:EJO131215 ETJ131212:ETK131215 FDF131212:FDG131215 FNB131212:FNC131215 FWX131212:FWY131215 GGT131212:GGU131215 GQP131212:GQQ131215 HAL131212:HAM131215 HKH131212:HKI131215 HUD131212:HUE131215 IDZ131212:IEA131215 INV131212:INW131215 IXR131212:IXS131215 JHN131212:JHO131215 JRJ131212:JRK131215 KBF131212:KBG131215 KLB131212:KLC131215 KUX131212:KUY131215 LET131212:LEU131215 LOP131212:LOQ131215 LYL131212:LYM131215 MIH131212:MII131215 MSD131212:MSE131215 NBZ131212:NCA131215 NLV131212:NLW131215 NVR131212:NVS131215 OFN131212:OFO131215 OPJ131212:OPK131215 OZF131212:OZG131215 PJB131212:PJC131215 PSX131212:PSY131215 QCT131212:QCU131215 QMP131212:QMQ131215 QWL131212:QWM131215 RGH131212:RGI131215 RQD131212:RQE131215 RZZ131212:SAA131215 SJV131212:SJW131215 STR131212:STS131215 TDN131212:TDO131215 TNJ131212:TNK131215 TXF131212:TXG131215 UHB131212:UHC131215 UQX131212:UQY131215 VAT131212:VAU131215 VKP131212:VKQ131215 VUL131212:VUM131215 WEH131212:WEI131215 WOD131212:WOE131215 WXZ131212:WYA131215 BR196748:BS196751 LN196748:LO196751 VJ196748:VK196751 AFF196748:AFG196751 APB196748:APC196751 AYX196748:AYY196751 BIT196748:BIU196751 BSP196748:BSQ196751 CCL196748:CCM196751 CMH196748:CMI196751 CWD196748:CWE196751 DFZ196748:DGA196751 DPV196748:DPW196751 DZR196748:DZS196751 EJN196748:EJO196751 ETJ196748:ETK196751 FDF196748:FDG196751 FNB196748:FNC196751 FWX196748:FWY196751 GGT196748:GGU196751 GQP196748:GQQ196751 HAL196748:HAM196751 HKH196748:HKI196751 HUD196748:HUE196751 IDZ196748:IEA196751 INV196748:INW196751 IXR196748:IXS196751 JHN196748:JHO196751 JRJ196748:JRK196751 KBF196748:KBG196751 KLB196748:KLC196751 KUX196748:KUY196751 LET196748:LEU196751 LOP196748:LOQ196751 LYL196748:LYM196751 MIH196748:MII196751 MSD196748:MSE196751 NBZ196748:NCA196751 NLV196748:NLW196751 NVR196748:NVS196751 OFN196748:OFO196751 OPJ196748:OPK196751 OZF196748:OZG196751 PJB196748:PJC196751 PSX196748:PSY196751 QCT196748:QCU196751 QMP196748:QMQ196751 QWL196748:QWM196751 RGH196748:RGI196751 RQD196748:RQE196751 RZZ196748:SAA196751 SJV196748:SJW196751 STR196748:STS196751 TDN196748:TDO196751 TNJ196748:TNK196751 TXF196748:TXG196751 UHB196748:UHC196751 UQX196748:UQY196751 VAT196748:VAU196751 VKP196748:VKQ196751 VUL196748:VUM196751 WEH196748:WEI196751 WOD196748:WOE196751 WXZ196748:WYA196751 BR262284:BS262287 LN262284:LO262287 VJ262284:VK262287 AFF262284:AFG262287 APB262284:APC262287 AYX262284:AYY262287 BIT262284:BIU262287 BSP262284:BSQ262287 CCL262284:CCM262287 CMH262284:CMI262287 CWD262284:CWE262287 DFZ262284:DGA262287 DPV262284:DPW262287 DZR262284:DZS262287 EJN262284:EJO262287 ETJ262284:ETK262287 FDF262284:FDG262287 FNB262284:FNC262287 FWX262284:FWY262287 GGT262284:GGU262287 GQP262284:GQQ262287 HAL262284:HAM262287 HKH262284:HKI262287 HUD262284:HUE262287 IDZ262284:IEA262287 INV262284:INW262287 IXR262284:IXS262287 JHN262284:JHO262287 JRJ262284:JRK262287 KBF262284:KBG262287 KLB262284:KLC262287 KUX262284:KUY262287 LET262284:LEU262287 LOP262284:LOQ262287 LYL262284:LYM262287 MIH262284:MII262287 MSD262284:MSE262287 NBZ262284:NCA262287 NLV262284:NLW262287 NVR262284:NVS262287 OFN262284:OFO262287 OPJ262284:OPK262287 OZF262284:OZG262287 PJB262284:PJC262287 PSX262284:PSY262287 QCT262284:QCU262287 QMP262284:QMQ262287 QWL262284:QWM262287 RGH262284:RGI262287 RQD262284:RQE262287 RZZ262284:SAA262287 SJV262284:SJW262287 STR262284:STS262287 TDN262284:TDO262287 TNJ262284:TNK262287 TXF262284:TXG262287 UHB262284:UHC262287 UQX262284:UQY262287 VAT262284:VAU262287 VKP262284:VKQ262287 VUL262284:VUM262287 WEH262284:WEI262287 WOD262284:WOE262287 WXZ262284:WYA262287 BR327820:BS327823 LN327820:LO327823 VJ327820:VK327823 AFF327820:AFG327823 APB327820:APC327823 AYX327820:AYY327823 BIT327820:BIU327823 BSP327820:BSQ327823 CCL327820:CCM327823 CMH327820:CMI327823 CWD327820:CWE327823 DFZ327820:DGA327823 DPV327820:DPW327823 DZR327820:DZS327823 EJN327820:EJO327823 ETJ327820:ETK327823 FDF327820:FDG327823 FNB327820:FNC327823 FWX327820:FWY327823 GGT327820:GGU327823 GQP327820:GQQ327823 HAL327820:HAM327823 HKH327820:HKI327823 HUD327820:HUE327823 IDZ327820:IEA327823 INV327820:INW327823 IXR327820:IXS327823 JHN327820:JHO327823 JRJ327820:JRK327823 KBF327820:KBG327823 KLB327820:KLC327823 KUX327820:KUY327823 LET327820:LEU327823 LOP327820:LOQ327823 LYL327820:LYM327823 MIH327820:MII327823 MSD327820:MSE327823 NBZ327820:NCA327823 NLV327820:NLW327823 NVR327820:NVS327823 OFN327820:OFO327823 OPJ327820:OPK327823 OZF327820:OZG327823 PJB327820:PJC327823 PSX327820:PSY327823 QCT327820:QCU327823 QMP327820:QMQ327823 QWL327820:QWM327823 RGH327820:RGI327823 RQD327820:RQE327823 RZZ327820:SAA327823 SJV327820:SJW327823 STR327820:STS327823 TDN327820:TDO327823 TNJ327820:TNK327823 TXF327820:TXG327823 UHB327820:UHC327823 UQX327820:UQY327823 VAT327820:VAU327823 VKP327820:VKQ327823 VUL327820:VUM327823 WEH327820:WEI327823 WOD327820:WOE327823 WXZ327820:WYA327823 BR393356:BS393359 LN393356:LO393359 VJ393356:VK393359 AFF393356:AFG393359 APB393356:APC393359 AYX393356:AYY393359 BIT393356:BIU393359 BSP393356:BSQ393359 CCL393356:CCM393359 CMH393356:CMI393359 CWD393356:CWE393359 DFZ393356:DGA393359 DPV393356:DPW393359 DZR393356:DZS393359 EJN393356:EJO393359 ETJ393356:ETK393359 FDF393356:FDG393359 FNB393356:FNC393359 FWX393356:FWY393359 GGT393356:GGU393359 GQP393356:GQQ393359 HAL393356:HAM393359 HKH393356:HKI393359 HUD393356:HUE393359 IDZ393356:IEA393359 INV393356:INW393359 IXR393356:IXS393359 JHN393356:JHO393359 JRJ393356:JRK393359 KBF393356:KBG393359 KLB393356:KLC393359 KUX393356:KUY393359 LET393356:LEU393359 LOP393356:LOQ393359 LYL393356:LYM393359 MIH393356:MII393359 MSD393356:MSE393359 NBZ393356:NCA393359 NLV393356:NLW393359 NVR393356:NVS393359 OFN393356:OFO393359 OPJ393356:OPK393359 OZF393356:OZG393359 PJB393356:PJC393359 PSX393356:PSY393359 QCT393356:QCU393359 QMP393356:QMQ393359 QWL393356:QWM393359 RGH393356:RGI393359 RQD393356:RQE393359 RZZ393356:SAA393359 SJV393356:SJW393359 STR393356:STS393359 TDN393356:TDO393359 TNJ393356:TNK393359 TXF393356:TXG393359 UHB393356:UHC393359 UQX393356:UQY393359 VAT393356:VAU393359 VKP393356:VKQ393359 VUL393356:VUM393359 WEH393356:WEI393359 WOD393356:WOE393359 WXZ393356:WYA393359 BR458892:BS458895 LN458892:LO458895 VJ458892:VK458895 AFF458892:AFG458895 APB458892:APC458895 AYX458892:AYY458895 BIT458892:BIU458895 BSP458892:BSQ458895 CCL458892:CCM458895 CMH458892:CMI458895 CWD458892:CWE458895 DFZ458892:DGA458895 DPV458892:DPW458895 DZR458892:DZS458895 EJN458892:EJO458895 ETJ458892:ETK458895 FDF458892:FDG458895 FNB458892:FNC458895 FWX458892:FWY458895 GGT458892:GGU458895 GQP458892:GQQ458895 HAL458892:HAM458895 HKH458892:HKI458895 HUD458892:HUE458895 IDZ458892:IEA458895 INV458892:INW458895 IXR458892:IXS458895 JHN458892:JHO458895 JRJ458892:JRK458895 KBF458892:KBG458895 KLB458892:KLC458895 KUX458892:KUY458895 LET458892:LEU458895 LOP458892:LOQ458895 LYL458892:LYM458895 MIH458892:MII458895 MSD458892:MSE458895 NBZ458892:NCA458895 NLV458892:NLW458895 NVR458892:NVS458895 OFN458892:OFO458895 OPJ458892:OPK458895 OZF458892:OZG458895 PJB458892:PJC458895 PSX458892:PSY458895 QCT458892:QCU458895 QMP458892:QMQ458895 QWL458892:QWM458895 RGH458892:RGI458895 RQD458892:RQE458895 RZZ458892:SAA458895 SJV458892:SJW458895 STR458892:STS458895 TDN458892:TDO458895 TNJ458892:TNK458895 TXF458892:TXG458895 UHB458892:UHC458895 UQX458892:UQY458895 VAT458892:VAU458895 VKP458892:VKQ458895 VUL458892:VUM458895 WEH458892:WEI458895 WOD458892:WOE458895 WXZ458892:WYA458895 BR524428:BS524431 LN524428:LO524431 VJ524428:VK524431 AFF524428:AFG524431 APB524428:APC524431 AYX524428:AYY524431 BIT524428:BIU524431 BSP524428:BSQ524431 CCL524428:CCM524431 CMH524428:CMI524431 CWD524428:CWE524431 DFZ524428:DGA524431 DPV524428:DPW524431 DZR524428:DZS524431 EJN524428:EJO524431 ETJ524428:ETK524431 FDF524428:FDG524431 FNB524428:FNC524431 FWX524428:FWY524431 GGT524428:GGU524431 GQP524428:GQQ524431 HAL524428:HAM524431 HKH524428:HKI524431 HUD524428:HUE524431 IDZ524428:IEA524431 INV524428:INW524431 IXR524428:IXS524431 JHN524428:JHO524431 JRJ524428:JRK524431 KBF524428:KBG524431 KLB524428:KLC524431 KUX524428:KUY524431 LET524428:LEU524431 LOP524428:LOQ524431 LYL524428:LYM524431 MIH524428:MII524431 MSD524428:MSE524431 NBZ524428:NCA524431 NLV524428:NLW524431 NVR524428:NVS524431 OFN524428:OFO524431 OPJ524428:OPK524431 OZF524428:OZG524431 PJB524428:PJC524431 PSX524428:PSY524431 QCT524428:QCU524431 QMP524428:QMQ524431 QWL524428:QWM524431 RGH524428:RGI524431 RQD524428:RQE524431 RZZ524428:SAA524431 SJV524428:SJW524431 STR524428:STS524431 TDN524428:TDO524431 TNJ524428:TNK524431 TXF524428:TXG524431 UHB524428:UHC524431 UQX524428:UQY524431 VAT524428:VAU524431 VKP524428:VKQ524431 VUL524428:VUM524431 WEH524428:WEI524431 WOD524428:WOE524431 WXZ524428:WYA524431 BR589964:BS589967 LN589964:LO589967 VJ589964:VK589967 AFF589964:AFG589967 APB589964:APC589967 AYX589964:AYY589967 BIT589964:BIU589967 BSP589964:BSQ589967 CCL589964:CCM589967 CMH589964:CMI589967 CWD589964:CWE589967 DFZ589964:DGA589967 DPV589964:DPW589967 DZR589964:DZS589967 EJN589964:EJO589967 ETJ589964:ETK589967 FDF589964:FDG589967 FNB589964:FNC589967 FWX589964:FWY589967 GGT589964:GGU589967 GQP589964:GQQ589967 HAL589964:HAM589967 HKH589964:HKI589967 HUD589964:HUE589967 IDZ589964:IEA589967 INV589964:INW589967 IXR589964:IXS589967 JHN589964:JHO589967 JRJ589964:JRK589967 KBF589964:KBG589967 KLB589964:KLC589967 KUX589964:KUY589967 LET589964:LEU589967 LOP589964:LOQ589967 LYL589964:LYM589967 MIH589964:MII589967 MSD589964:MSE589967 NBZ589964:NCA589967 NLV589964:NLW589967 NVR589964:NVS589967 OFN589964:OFO589967 OPJ589964:OPK589967 OZF589964:OZG589967 PJB589964:PJC589967 PSX589964:PSY589967 QCT589964:QCU589967 QMP589964:QMQ589967 QWL589964:QWM589967 RGH589964:RGI589967 RQD589964:RQE589967 RZZ589964:SAA589967 SJV589964:SJW589967 STR589964:STS589967 TDN589964:TDO589967 TNJ589964:TNK589967 TXF589964:TXG589967 UHB589964:UHC589967 UQX589964:UQY589967 VAT589964:VAU589967 VKP589964:VKQ589967 VUL589964:VUM589967 WEH589964:WEI589967 WOD589964:WOE589967 WXZ589964:WYA589967 BR655500:BS655503 LN655500:LO655503 VJ655500:VK655503 AFF655500:AFG655503 APB655500:APC655503 AYX655500:AYY655503 BIT655500:BIU655503 BSP655500:BSQ655503 CCL655500:CCM655503 CMH655500:CMI655503 CWD655500:CWE655503 DFZ655500:DGA655503 DPV655500:DPW655503 DZR655500:DZS655503 EJN655500:EJO655503 ETJ655500:ETK655503 FDF655500:FDG655503 FNB655500:FNC655503 FWX655500:FWY655503 GGT655500:GGU655503 GQP655500:GQQ655503 HAL655500:HAM655503 HKH655500:HKI655503 HUD655500:HUE655503 IDZ655500:IEA655503 INV655500:INW655503 IXR655500:IXS655503 JHN655500:JHO655503 JRJ655500:JRK655503 KBF655500:KBG655503 KLB655500:KLC655503 KUX655500:KUY655503 LET655500:LEU655503 LOP655500:LOQ655503 LYL655500:LYM655503 MIH655500:MII655503 MSD655500:MSE655503 NBZ655500:NCA655503 NLV655500:NLW655503 NVR655500:NVS655503 OFN655500:OFO655503 OPJ655500:OPK655503 OZF655500:OZG655503 PJB655500:PJC655503 PSX655500:PSY655503 QCT655500:QCU655503 QMP655500:QMQ655503 QWL655500:QWM655503 RGH655500:RGI655503 RQD655500:RQE655503 RZZ655500:SAA655503 SJV655500:SJW655503 STR655500:STS655503 TDN655500:TDO655503 TNJ655500:TNK655503 TXF655500:TXG655503 UHB655500:UHC655503 UQX655500:UQY655503 VAT655500:VAU655503 VKP655500:VKQ655503 VUL655500:VUM655503 WEH655500:WEI655503 WOD655500:WOE655503 WXZ655500:WYA655503 BR721036:BS721039 LN721036:LO721039 VJ721036:VK721039 AFF721036:AFG721039 APB721036:APC721039 AYX721036:AYY721039 BIT721036:BIU721039 BSP721036:BSQ721039 CCL721036:CCM721039 CMH721036:CMI721039 CWD721036:CWE721039 DFZ721036:DGA721039 DPV721036:DPW721039 DZR721036:DZS721039 EJN721036:EJO721039 ETJ721036:ETK721039 FDF721036:FDG721039 FNB721036:FNC721039 FWX721036:FWY721039 GGT721036:GGU721039 GQP721036:GQQ721039 HAL721036:HAM721039 HKH721036:HKI721039 HUD721036:HUE721039 IDZ721036:IEA721039 INV721036:INW721039 IXR721036:IXS721039 JHN721036:JHO721039 JRJ721036:JRK721039 KBF721036:KBG721039 KLB721036:KLC721039 KUX721036:KUY721039 LET721036:LEU721039 LOP721036:LOQ721039 LYL721036:LYM721039 MIH721036:MII721039 MSD721036:MSE721039 NBZ721036:NCA721039 NLV721036:NLW721039 NVR721036:NVS721039 OFN721036:OFO721039 OPJ721036:OPK721039 OZF721036:OZG721039 PJB721036:PJC721039 PSX721036:PSY721039 QCT721036:QCU721039 QMP721036:QMQ721039 QWL721036:QWM721039 RGH721036:RGI721039 RQD721036:RQE721039 RZZ721036:SAA721039 SJV721036:SJW721039 STR721036:STS721039 TDN721036:TDO721039 TNJ721036:TNK721039 TXF721036:TXG721039 UHB721036:UHC721039 UQX721036:UQY721039 VAT721036:VAU721039 VKP721036:VKQ721039 VUL721036:VUM721039 WEH721036:WEI721039 WOD721036:WOE721039 WXZ721036:WYA721039 BR786572:BS786575 LN786572:LO786575 VJ786572:VK786575 AFF786572:AFG786575 APB786572:APC786575 AYX786572:AYY786575 BIT786572:BIU786575 BSP786572:BSQ786575 CCL786572:CCM786575 CMH786572:CMI786575 CWD786572:CWE786575 DFZ786572:DGA786575 DPV786572:DPW786575 DZR786572:DZS786575 EJN786572:EJO786575 ETJ786572:ETK786575 FDF786572:FDG786575 FNB786572:FNC786575 FWX786572:FWY786575 GGT786572:GGU786575 GQP786572:GQQ786575 HAL786572:HAM786575 HKH786572:HKI786575 HUD786572:HUE786575 IDZ786572:IEA786575 INV786572:INW786575 IXR786572:IXS786575 JHN786572:JHO786575 JRJ786572:JRK786575 KBF786572:KBG786575 KLB786572:KLC786575 KUX786572:KUY786575 LET786572:LEU786575 LOP786572:LOQ786575 LYL786572:LYM786575 MIH786572:MII786575 MSD786572:MSE786575 NBZ786572:NCA786575 NLV786572:NLW786575 NVR786572:NVS786575 OFN786572:OFO786575 OPJ786572:OPK786575 OZF786572:OZG786575 PJB786572:PJC786575 PSX786572:PSY786575 QCT786572:QCU786575 QMP786572:QMQ786575 QWL786572:QWM786575 RGH786572:RGI786575 RQD786572:RQE786575 RZZ786572:SAA786575 SJV786572:SJW786575 STR786572:STS786575 TDN786572:TDO786575 TNJ786572:TNK786575 TXF786572:TXG786575 UHB786572:UHC786575 UQX786572:UQY786575 VAT786572:VAU786575 VKP786572:VKQ786575 VUL786572:VUM786575 WEH786572:WEI786575 WOD786572:WOE786575 WXZ786572:WYA786575 BR852108:BS852111 LN852108:LO852111 VJ852108:VK852111 AFF852108:AFG852111 APB852108:APC852111 AYX852108:AYY852111 BIT852108:BIU852111 BSP852108:BSQ852111 CCL852108:CCM852111 CMH852108:CMI852111 CWD852108:CWE852111 DFZ852108:DGA852111 DPV852108:DPW852111 DZR852108:DZS852111 EJN852108:EJO852111 ETJ852108:ETK852111 FDF852108:FDG852111 FNB852108:FNC852111 FWX852108:FWY852111 GGT852108:GGU852111 GQP852108:GQQ852111 HAL852108:HAM852111 HKH852108:HKI852111 HUD852108:HUE852111 IDZ852108:IEA852111 INV852108:INW852111 IXR852108:IXS852111 JHN852108:JHO852111 JRJ852108:JRK852111 KBF852108:KBG852111 KLB852108:KLC852111 KUX852108:KUY852111 LET852108:LEU852111 LOP852108:LOQ852111 LYL852108:LYM852111 MIH852108:MII852111 MSD852108:MSE852111 NBZ852108:NCA852111 NLV852108:NLW852111 NVR852108:NVS852111 OFN852108:OFO852111 OPJ852108:OPK852111 OZF852108:OZG852111 PJB852108:PJC852111 PSX852108:PSY852111 QCT852108:QCU852111 QMP852108:QMQ852111 QWL852108:QWM852111 RGH852108:RGI852111 RQD852108:RQE852111 RZZ852108:SAA852111 SJV852108:SJW852111 STR852108:STS852111 TDN852108:TDO852111 TNJ852108:TNK852111 TXF852108:TXG852111 UHB852108:UHC852111 UQX852108:UQY852111 VAT852108:VAU852111 VKP852108:VKQ852111 VUL852108:VUM852111 WEH852108:WEI852111 WOD852108:WOE852111 WXZ852108:WYA852111 BR917644:BS917647 LN917644:LO917647 VJ917644:VK917647 AFF917644:AFG917647 APB917644:APC917647 AYX917644:AYY917647 BIT917644:BIU917647 BSP917644:BSQ917647 CCL917644:CCM917647 CMH917644:CMI917647 CWD917644:CWE917647 DFZ917644:DGA917647 DPV917644:DPW917647 DZR917644:DZS917647 EJN917644:EJO917647 ETJ917644:ETK917647 FDF917644:FDG917647 FNB917644:FNC917647 FWX917644:FWY917647 GGT917644:GGU917647 GQP917644:GQQ917647 HAL917644:HAM917647 HKH917644:HKI917647 HUD917644:HUE917647 IDZ917644:IEA917647 INV917644:INW917647 IXR917644:IXS917647 JHN917644:JHO917647 JRJ917644:JRK917647 KBF917644:KBG917647 KLB917644:KLC917647 KUX917644:KUY917647 LET917644:LEU917647 LOP917644:LOQ917647 LYL917644:LYM917647 MIH917644:MII917647 MSD917644:MSE917647 NBZ917644:NCA917647 NLV917644:NLW917647 NVR917644:NVS917647 OFN917644:OFO917647 OPJ917644:OPK917647 OZF917644:OZG917647 PJB917644:PJC917647 PSX917644:PSY917647 QCT917644:QCU917647 QMP917644:QMQ917647 QWL917644:QWM917647 RGH917644:RGI917647 RQD917644:RQE917647 RZZ917644:SAA917647 SJV917644:SJW917647 STR917644:STS917647 TDN917644:TDO917647 TNJ917644:TNK917647 TXF917644:TXG917647 UHB917644:UHC917647 UQX917644:UQY917647 VAT917644:VAU917647 VKP917644:VKQ917647 VUL917644:VUM917647 WEH917644:WEI917647 WOD917644:WOE917647 WXZ917644:WYA917647 BR983180:BS983183 LN983180:LO983183 VJ983180:VK983183 AFF983180:AFG983183 APB983180:APC983183 AYX983180:AYY983183 BIT983180:BIU983183 BSP983180:BSQ983183 CCL983180:CCM983183 CMH983180:CMI983183 CWD983180:CWE983183 DFZ983180:DGA983183 DPV983180:DPW983183 DZR983180:DZS983183 EJN983180:EJO983183 ETJ983180:ETK983183 FDF983180:FDG983183 FNB983180:FNC983183 FWX983180:FWY983183 GGT983180:GGU983183 GQP983180:GQQ983183 HAL983180:HAM983183 HKH983180:HKI983183 HUD983180:HUE983183 IDZ983180:IEA983183 INV983180:INW983183 IXR983180:IXS983183 JHN983180:JHO983183 JRJ983180:JRK983183 KBF983180:KBG983183 KLB983180:KLC983183 KUX983180:KUY983183 LET983180:LEU983183 LOP983180:LOQ983183 LYL983180:LYM983183 MIH983180:MII983183 MSD983180:MSE983183 NBZ983180:NCA983183 NLV983180:NLW983183 NVR983180:NVS983183 OFN983180:OFO983183 OPJ983180:OPK983183 OZF983180:OZG983183 PJB983180:PJC983183 PSX983180:PSY983183 QCT983180:QCU983183 QMP983180:QMQ983183 QWL983180:QWM983183 RGH983180:RGI983183 RQD983180:RQE983183 RZZ983180:SAA983183 SJV983180:SJW983183 STR983180:STS983183 TDN983180:TDO983183 TNJ983180:TNK983183 TXF983180:TXG983183 UHB983180:UHC983183 UQX983180:UQY983183 VAT983180:VAU983183 VKP983180:VKQ983183 VUL983180:VUM983183 WEH983180:WEI983183 WOD983180:WOE983183 WXZ983180:WYA983183 BQ143 LM143 VI143 AFE143 APA143 AYW143 BIS143 BSO143 CCK143 CMG143 CWC143 DFY143 DPU143 DZQ143 EJM143 ETI143 FDE143 FNA143 FWW143 GGS143 GQO143 HAK143 HKG143 HUC143 IDY143 INU143 IXQ143 JHM143 JRI143 KBE143 KLA143 KUW143 LES143 LOO143 LYK143 MIG143 MSC143 NBY143 NLU143 NVQ143 OFM143 OPI143 OZE143 PJA143 PSW143 QCS143 QMO143 QWK143 RGG143 RQC143 RZY143 SJU143 STQ143 TDM143 TNI143 TXE143 UHA143 UQW143 VAS143 VKO143 VUK143 WEG143 WOC143 WXY143 BQ65679 LM65679 VI65679 AFE65679 APA65679 AYW65679 BIS65679 BSO65679 CCK65679 CMG65679 CWC65679 DFY65679 DPU65679 DZQ65679 EJM65679 ETI65679 FDE65679 FNA65679 FWW65679 GGS65679 GQO65679 HAK65679 HKG65679 HUC65679 IDY65679 INU65679 IXQ65679 JHM65679 JRI65679 KBE65679 KLA65679 KUW65679 LES65679 LOO65679 LYK65679 MIG65679 MSC65679 NBY65679 NLU65679 NVQ65679 OFM65679 OPI65679 OZE65679 PJA65679 PSW65679 QCS65679 QMO65679 QWK65679 RGG65679 RQC65679 RZY65679 SJU65679 STQ65679 TDM65679 TNI65679 TXE65679 UHA65679 UQW65679 VAS65679 VKO65679 VUK65679 WEG65679 WOC65679 WXY65679 BQ131215 LM131215 VI131215 AFE131215 APA131215 AYW131215 BIS131215 BSO131215 CCK131215 CMG131215 CWC131215 DFY131215 DPU131215 DZQ131215 EJM131215 ETI131215 FDE131215 FNA131215 FWW131215 GGS131215 GQO131215 HAK131215 HKG131215 HUC131215 IDY131215 INU131215 IXQ131215 JHM131215 JRI131215 KBE131215 KLA131215 KUW131215 LES131215 LOO131215 LYK131215 MIG131215 MSC131215 NBY131215 NLU131215 NVQ131215 OFM131215 OPI131215 OZE131215 PJA131215 PSW131215 QCS131215 QMO131215 QWK131215 RGG131215 RQC131215 RZY131215 SJU131215 STQ131215 TDM131215 TNI131215 TXE131215 UHA131215 UQW131215 VAS131215 VKO131215 VUK131215 WEG131215 WOC131215 WXY131215 BQ196751 LM196751 VI196751 AFE196751 APA196751 AYW196751 BIS196751 BSO196751 CCK196751 CMG196751 CWC196751 DFY196751 DPU196751 DZQ196751 EJM196751 ETI196751 FDE196751 FNA196751 FWW196751 GGS196751 GQO196751 HAK196751 HKG196751 HUC196751 IDY196751 INU196751 IXQ196751 JHM196751 JRI196751 KBE196751 KLA196751 KUW196751 LES196751 LOO196751 LYK196751 MIG196751 MSC196751 NBY196751 NLU196751 NVQ196751 OFM196751 OPI196751 OZE196751 PJA196751 PSW196751 QCS196751 QMO196751 QWK196751 RGG196751 RQC196751 RZY196751 SJU196751 STQ196751 TDM196751 TNI196751 TXE196751 UHA196751 UQW196751 VAS196751 VKO196751 VUK196751 WEG196751 WOC196751 WXY196751 BQ262287 LM262287 VI262287 AFE262287 APA262287 AYW262287 BIS262287 BSO262287 CCK262287 CMG262287 CWC262287 DFY262287 DPU262287 DZQ262287 EJM262287 ETI262287 FDE262287 FNA262287 FWW262287 GGS262287 GQO262287 HAK262287 HKG262287 HUC262287 IDY262287 INU262287 IXQ262287 JHM262287 JRI262287 KBE262287 KLA262287 KUW262287 LES262287 LOO262287 LYK262287 MIG262287 MSC262287 NBY262287 NLU262287 NVQ262287 OFM262287 OPI262287 OZE262287 PJA262287 PSW262287 QCS262287 QMO262287 QWK262287 RGG262287 RQC262287 RZY262287 SJU262287 STQ262287 TDM262287 TNI262287 TXE262287 UHA262287 UQW262287 VAS262287 VKO262287 VUK262287 WEG262287 WOC262287 WXY262287 BQ327823 LM327823 VI327823 AFE327823 APA327823 AYW327823 BIS327823 BSO327823 CCK327823 CMG327823 CWC327823 DFY327823 DPU327823 DZQ327823 EJM327823 ETI327823 FDE327823 FNA327823 FWW327823 GGS327823 GQO327823 HAK327823 HKG327823 HUC327823 IDY327823 INU327823 IXQ327823 JHM327823 JRI327823 KBE327823 KLA327823 KUW327823 LES327823 LOO327823 LYK327823 MIG327823 MSC327823 NBY327823 NLU327823 NVQ327823 OFM327823 OPI327823 OZE327823 PJA327823 PSW327823 QCS327823 QMO327823 QWK327823 RGG327823 RQC327823 RZY327823 SJU327823 STQ327823 TDM327823 TNI327823 TXE327823 UHA327823 UQW327823 VAS327823 VKO327823 VUK327823 WEG327823 WOC327823 WXY327823 BQ393359 LM393359 VI393359 AFE393359 APA393359 AYW393359 BIS393359 BSO393359 CCK393359 CMG393359 CWC393359 DFY393359 DPU393359 DZQ393359 EJM393359 ETI393359 FDE393359 FNA393359 FWW393359 GGS393359 GQO393359 HAK393359 HKG393359 HUC393359 IDY393359 INU393359 IXQ393359 JHM393359 JRI393359 KBE393359 KLA393359 KUW393359 LES393359 LOO393359 LYK393359 MIG393359 MSC393359 NBY393359 NLU393359 NVQ393359 OFM393359 OPI393359 OZE393359 PJA393359 PSW393359 QCS393359 QMO393359 QWK393359 RGG393359 RQC393359 RZY393359 SJU393359 STQ393359 TDM393359 TNI393359 TXE393359 UHA393359 UQW393359 VAS393359 VKO393359 VUK393359 WEG393359 WOC393359 WXY393359 BQ458895 LM458895 VI458895 AFE458895 APA458895 AYW458895 BIS458895 BSO458895 CCK458895 CMG458895 CWC458895 DFY458895 DPU458895 DZQ458895 EJM458895 ETI458895 FDE458895 FNA458895 FWW458895 GGS458895 GQO458895 HAK458895 HKG458895 HUC458895 IDY458895 INU458895 IXQ458895 JHM458895 JRI458895 KBE458895 KLA458895 KUW458895 LES458895 LOO458895 LYK458895 MIG458895 MSC458895 NBY458895 NLU458895 NVQ458895 OFM458895 OPI458895 OZE458895 PJA458895 PSW458895 QCS458895 QMO458895 QWK458895 RGG458895 RQC458895 RZY458895 SJU458895 STQ458895 TDM458895 TNI458895 TXE458895 UHA458895 UQW458895 VAS458895 VKO458895 VUK458895 WEG458895 WOC458895 WXY458895 BQ524431 LM524431 VI524431 AFE524431 APA524431 AYW524431 BIS524431 BSO524431 CCK524431 CMG524431 CWC524431 DFY524431 DPU524431 DZQ524431 EJM524431 ETI524431 FDE524431 FNA524431 FWW524431 GGS524431 GQO524431 HAK524431 HKG524431 HUC524431 IDY524431 INU524431 IXQ524431 JHM524431 JRI524431 KBE524431 KLA524431 KUW524431 LES524431 LOO524431 LYK524431 MIG524431 MSC524431 NBY524431 NLU524431 NVQ524431 OFM524431 OPI524431 OZE524431 PJA524431 PSW524431 QCS524431 QMO524431 QWK524431 RGG524431 RQC524431 RZY524431 SJU524431 STQ524431 TDM524431 TNI524431 TXE524431 UHA524431 UQW524431 VAS524431 VKO524431 VUK524431 WEG524431 WOC524431 WXY524431 BQ589967 LM589967 VI589967 AFE589967 APA589967 AYW589967 BIS589967 BSO589967 CCK589967 CMG589967 CWC589967 DFY589967 DPU589967 DZQ589967 EJM589967 ETI589967 FDE589967 FNA589967 FWW589967 GGS589967 GQO589967 HAK589967 HKG589967 HUC589967 IDY589967 INU589967 IXQ589967 JHM589967 JRI589967 KBE589967 KLA589967 KUW589967 LES589967 LOO589967 LYK589967 MIG589967 MSC589967 NBY589967 NLU589967 NVQ589967 OFM589967 OPI589967 OZE589967 PJA589967 PSW589967 QCS589967 QMO589967 QWK589967 RGG589967 RQC589967 RZY589967 SJU589967 STQ589967 TDM589967 TNI589967 TXE589967 UHA589967 UQW589967 VAS589967 VKO589967 VUK589967 WEG589967 WOC589967 WXY589967 BQ655503 LM655503 VI655503 AFE655503 APA655503 AYW655503 BIS655503 BSO655503 CCK655503 CMG655503 CWC655503 DFY655503 DPU655503 DZQ655503 EJM655503 ETI655503 FDE655503 FNA655503 FWW655503 GGS655503 GQO655503 HAK655503 HKG655503 HUC655503 IDY655503 INU655503 IXQ655503 JHM655503 JRI655503 KBE655503 KLA655503 KUW655503 LES655503 LOO655503 LYK655503 MIG655503 MSC655503 NBY655503 NLU655503 NVQ655503 OFM655503 OPI655503 OZE655503 PJA655503 PSW655503 QCS655503 QMO655503 QWK655503 RGG655503 RQC655503 RZY655503 SJU655503 STQ655503 TDM655503 TNI655503 TXE655503 UHA655503 UQW655503 VAS655503 VKO655503 VUK655503 WEG655503 WOC655503 WXY655503 BQ721039 LM721039 VI721039 AFE721039 APA721039 AYW721039 BIS721039 BSO721039 CCK721039 CMG721039 CWC721039 DFY721039 DPU721039 DZQ721039 EJM721039 ETI721039 FDE721039 FNA721039 FWW721039 GGS721039 GQO721039 HAK721039 HKG721039 HUC721039 IDY721039 INU721039 IXQ721039 JHM721039 JRI721039 KBE721039 KLA721039 KUW721039 LES721039 LOO721039 LYK721039 MIG721039 MSC721039 NBY721039 NLU721039 NVQ721039 OFM721039 OPI721039 OZE721039 PJA721039 PSW721039 QCS721039 QMO721039 QWK721039 RGG721039 RQC721039 RZY721039 SJU721039 STQ721039 TDM721039 TNI721039 TXE721039 UHA721039 UQW721039 VAS721039 VKO721039 VUK721039 WEG721039 WOC721039 WXY721039 BQ786575 LM786575 VI786575 AFE786575 APA786575 AYW786575 BIS786575 BSO786575 CCK786575 CMG786575 CWC786575 DFY786575 DPU786575 DZQ786575 EJM786575 ETI786575 FDE786575 FNA786575 FWW786575 GGS786575 GQO786575 HAK786575 HKG786575 HUC786575 IDY786575 INU786575 IXQ786575 JHM786575 JRI786575 KBE786575 KLA786575 KUW786575 LES786575 LOO786575 LYK786575 MIG786575 MSC786575 NBY786575 NLU786575 NVQ786575 OFM786575 OPI786575 OZE786575 PJA786575 PSW786575 QCS786575 QMO786575 QWK786575 RGG786575 RQC786575 RZY786575 SJU786575 STQ786575 TDM786575 TNI786575 TXE786575 UHA786575 UQW786575 VAS786575 VKO786575 VUK786575 WEG786575 WOC786575 WXY786575 BQ852111 LM852111 VI852111 AFE852111 APA852111 AYW852111 BIS852111 BSO852111 CCK852111 CMG852111 CWC852111 DFY852111 DPU852111 DZQ852111 EJM852111 ETI852111 FDE852111 FNA852111 FWW852111 GGS852111 GQO852111 HAK852111 HKG852111 HUC852111 IDY852111 INU852111 IXQ852111 JHM852111 JRI852111 KBE852111 KLA852111 KUW852111 LES852111 LOO852111 LYK852111 MIG852111 MSC852111 NBY852111 NLU852111 NVQ852111 OFM852111 OPI852111 OZE852111 PJA852111 PSW852111 QCS852111 QMO852111 QWK852111 RGG852111 RQC852111 RZY852111 SJU852111 STQ852111 TDM852111 TNI852111 TXE852111 UHA852111 UQW852111 VAS852111 VKO852111 VUK852111 WEG852111 WOC852111 WXY852111 BQ917647 LM917647 VI917647 AFE917647 APA917647 AYW917647 BIS917647 BSO917647 CCK917647 CMG917647 CWC917647 DFY917647 DPU917647 DZQ917647 EJM917647 ETI917647 FDE917647 FNA917647 FWW917647 GGS917647 GQO917647 HAK917647 HKG917647 HUC917647 IDY917647 INU917647 IXQ917647 JHM917647 JRI917647 KBE917647 KLA917647 KUW917647 LES917647 LOO917647 LYK917647 MIG917647 MSC917647 NBY917647 NLU917647 NVQ917647 OFM917647 OPI917647 OZE917647 PJA917647 PSW917647 QCS917647 QMO917647 QWK917647 RGG917647 RQC917647 RZY917647 SJU917647 STQ917647 TDM917647 TNI917647 TXE917647 UHA917647 UQW917647 VAS917647 VKO917647 VUK917647 WEG917647 WOC917647 WXY917647 BQ983183 LM983183 VI983183 AFE983183 APA983183 AYW983183 BIS983183 BSO983183 CCK983183 CMG983183 CWC983183 DFY983183 DPU983183 DZQ983183 EJM983183 ETI983183 FDE983183 FNA983183 FWW983183 GGS983183 GQO983183 HAK983183 HKG983183 HUC983183 IDY983183 INU983183 IXQ983183 JHM983183 JRI983183 KBE983183 KLA983183 KUW983183 LES983183 LOO983183 LYK983183 MIG983183 MSC983183 NBY983183 NLU983183 NVQ983183 OFM983183 OPI983183 OZE983183 PJA983183 PSW983183 QCS983183 QMO983183 QWK983183 RGG983183 RQC983183 RZY983183 SJU983183 STQ983183 TDM983183 TNI983183 TXE983183 UHA983183 UQW983183 VAS983183 VKO983183 VUK983183 WEG983183 WOC983183 WXY983183 BL140:BP143 LH140:LL143 VD140:VH143 AEZ140:AFD143 AOV140:AOZ143 AYR140:AYV143 BIN140:BIR143 BSJ140:BSN143 CCF140:CCJ143 CMB140:CMF143 CVX140:CWB143 DFT140:DFX143 DPP140:DPT143 DZL140:DZP143 EJH140:EJL143 ETD140:ETH143 FCZ140:FDD143 FMV140:FMZ143 FWR140:FWV143 GGN140:GGR143 GQJ140:GQN143 HAF140:HAJ143 HKB140:HKF143 HTX140:HUB143 IDT140:IDX143 INP140:INT143 IXL140:IXP143 JHH140:JHL143 JRD140:JRH143 KAZ140:KBD143 KKV140:KKZ143 KUR140:KUV143 LEN140:LER143 LOJ140:LON143 LYF140:LYJ143 MIB140:MIF143 MRX140:MSB143 NBT140:NBX143 NLP140:NLT143 NVL140:NVP143 OFH140:OFL143 OPD140:OPH143 OYZ140:OZD143 PIV140:PIZ143 PSR140:PSV143 QCN140:QCR143 QMJ140:QMN143 QWF140:QWJ143 RGB140:RGF143 RPX140:RQB143 RZT140:RZX143 SJP140:SJT143 STL140:STP143 TDH140:TDL143 TND140:TNH143 TWZ140:TXD143 UGV140:UGZ143 UQR140:UQV143 VAN140:VAR143 VKJ140:VKN143 VUF140:VUJ143 WEB140:WEF143 WNX140:WOB143 WXT140:WXX143 BL65676:BP65679 LH65676:LL65679 VD65676:VH65679 AEZ65676:AFD65679 AOV65676:AOZ65679 AYR65676:AYV65679 BIN65676:BIR65679 BSJ65676:BSN65679 CCF65676:CCJ65679 CMB65676:CMF65679 CVX65676:CWB65679 DFT65676:DFX65679 DPP65676:DPT65679 DZL65676:DZP65679 EJH65676:EJL65679 ETD65676:ETH65679 FCZ65676:FDD65679 FMV65676:FMZ65679 FWR65676:FWV65679 GGN65676:GGR65679 GQJ65676:GQN65679 HAF65676:HAJ65679 HKB65676:HKF65679 HTX65676:HUB65679 IDT65676:IDX65679 INP65676:INT65679 IXL65676:IXP65679 JHH65676:JHL65679 JRD65676:JRH65679 KAZ65676:KBD65679 KKV65676:KKZ65679 KUR65676:KUV65679 LEN65676:LER65679 LOJ65676:LON65679 LYF65676:LYJ65679 MIB65676:MIF65679 MRX65676:MSB65679 NBT65676:NBX65679 NLP65676:NLT65679 NVL65676:NVP65679 OFH65676:OFL65679 OPD65676:OPH65679 OYZ65676:OZD65679 PIV65676:PIZ65679 PSR65676:PSV65679 QCN65676:QCR65679 QMJ65676:QMN65679 QWF65676:QWJ65679 RGB65676:RGF65679 RPX65676:RQB65679 RZT65676:RZX65679 SJP65676:SJT65679 STL65676:STP65679 TDH65676:TDL65679 TND65676:TNH65679 TWZ65676:TXD65679 UGV65676:UGZ65679 UQR65676:UQV65679 VAN65676:VAR65679 VKJ65676:VKN65679 VUF65676:VUJ65679 WEB65676:WEF65679 WNX65676:WOB65679 WXT65676:WXX65679 BL131212:BP131215 LH131212:LL131215 VD131212:VH131215 AEZ131212:AFD131215 AOV131212:AOZ131215 AYR131212:AYV131215 BIN131212:BIR131215 BSJ131212:BSN131215 CCF131212:CCJ131215 CMB131212:CMF131215 CVX131212:CWB131215 DFT131212:DFX131215 DPP131212:DPT131215 DZL131212:DZP131215 EJH131212:EJL131215 ETD131212:ETH131215 FCZ131212:FDD131215 FMV131212:FMZ131215 FWR131212:FWV131215 GGN131212:GGR131215 GQJ131212:GQN131215 HAF131212:HAJ131215 HKB131212:HKF131215 HTX131212:HUB131215 IDT131212:IDX131215 INP131212:INT131215 IXL131212:IXP131215 JHH131212:JHL131215 JRD131212:JRH131215 KAZ131212:KBD131215 KKV131212:KKZ131215 KUR131212:KUV131215 LEN131212:LER131215 LOJ131212:LON131215 LYF131212:LYJ131215 MIB131212:MIF131215 MRX131212:MSB131215 NBT131212:NBX131215 NLP131212:NLT131215 NVL131212:NVP131215 OFH131212:OFL131215 OPD131212:OPH131215 OYZ131212:OZD131215 PIV131212:PIZ131215 PSR131212:PSV131215 QCN131212:QCR131215 QMJ131212:QMN131215 QWF131212:QWJ131215 RGB131212:RGF131215 RPX131212:RQB131215 RZT131212:RZX131215 SJP131212:SJT131215 STL131212:STP131215 TDH131212:TDL131215 TND131212:TNH131215 TWZ131212:TXD131215 UGV131212:UGZ131215 UQR131212:UQV131215 VAN131212:VAR131215 VKJ131212:VKN131215 VUF131212:VUJ131215 WEB131212:WEF131215 WNX131212:WOB131215 WXT131212:WXX131215 BL196748:BP196751 LH196748:LL196751 VD196748:VH196751 AEZ196748:AFD196751 AOV196748:AOZ196751 AYR196748:AYV196751 BIN196748:BIR196751 BSJ196748:BSN196751 CCF196748:CCJ196751 CMB196748:CMF196751 CVX196748:CWB196751 DFT196748:DFX196751 DPP196748:DPT196751 DZL196748:DZP196751 EJH196748:EJL196751 ETD196748:ETH196751 FCZ196748:FDD196751 FMV196748:FMZ196751 FWR196748:FWV196751 GGN196748:GGR196751 GQJ196748:GQN196751 HAF196748:HAJ196751 HKB196748:HKF196751 HTX196748:HUB196751 IDT196748:IDX196751 INP196748:INT196751 IXL196748:IXP196751 JHH196748:JHL196751 JRD196748:JRH196751 KAZ196748:KBD196751 KKV196748:KKZ196751 KUR196748:KUV196751 LEN196748:LER196751 LOJ196748:LON196751 LYF196748:LYJ196751 MIB196748:MIF196751 MRX196748:MSB196751 NBT196748:NBX196751 NLP196748:NLT196751 NVL196748:NVP196751 OFH196748:OFL196751 OPD196748:OPH196751 OYZ196748:OZD196751 PIV196748:PIZ196751 PSR196748:PSV196751 QCN196748:QCR196751 QMJ196748:QMN196751 QWF196748:QWJ196751 RGB196748:RGF196751 RPX196748:RQB196751 RZT196748:RZX196751 SJP196748:SJT196751 STL196748:STP196751 TDH196748:TDL196751 TND196748:TNH196751 TWZ196748:TXD196751 UGV196748:UGZ196751 UQR196748:UQV196751 VAN196748:VAR196751 VKJ196748:VKN196751 VUF196748:VUJ196751 WEB196748:WEF196751 WNX196748:WOB196751 WXT196748:WXX196751 BL262284:BP262287 LH262284:LL262287 VD262284:VH262287 AEZ262284:AFD262287 AOV262284:AOZ262287 AYR262284:AYV262287 BIN262284:BIR262287 BSJ262284:BSN262287 CCF262284:CCJ262287 CMB262284:CMF262287 CVX262284:CWB262287 DFT262284:DFX262287 DPP262284:DPT262287 DZL262284:DZP262287 EJH262284:EJL262287 ETD262284:ETH262287 FCZ262284:FDD262287 FMV262284:FMZ262287 FWR262284:FWV262287 GGN262284:GGR262287 GQJ262284:GQN262287 HAF262284:HAJ262287 HKB262284:HKF262287 HTX262284:HUB262287 IDT262284:IDX262287 INP262284:INT262287 IXL262284:IXP262287 JHH262284:JHL262287 JRD262284:JRH262287 KAZ262284:KBD262287 KKV262284:KKZ262287 KUR262284:KUV262287 LEN262284:LER262287 LOJ262284:LON262287 LYF262284:LYJ262287 MIB262284:MIF262287 MRX262284:MSB262287 NBT262284:NBX262287 NLP262284:NLT262287 NVL262284:NVP262287 OFH262284:OFL262287 OPD262284:OPH262287 OYZ262284:OZD262287 PIV262284:PIZ262287 PSR262284:PSV262287 QCN262284:QCR262287 QMJ262284:QMN262287 QWF262284:QWJ262287 RGB262284:RGF262287 RPX262284:RQB262287 RZT262284:RZX262287 SJP262284:SJT262287 STL262284:STP262287 TDH262284:TDL262287 TND262284:TNH262287 TWZ262284:TXD262287 UGV262284:UGZ262287 UQR262284:UQV262287 VAN262284:VAR262287 VKJ262284:VKN262287 VUF262284:VUJ262287 WEB262284:WEF262287 WNX262284:WOB262287 WXT262284:WXX262287 BL327820:BP327823 LH327820:LL327823 VD327820:VH327823 AEZ327820:AFD327823 AOV327820:AOZ327823 AYR327820:AYV327823 BIN327820:BIR327823 BSJ327820:BSN327823 CCF327820:CCJ327823 CMB327820:CMF327823 CVX327820:CWB327823 DFT327820:DFX327823 DPP327820:DPT327823 DZL327820:DZP327823 EJH327820:EJL327823 ETD327820:ETH327823 FCZ327820:FDD327823 FMV327820:FMZ327823 FWR327820:FWV327823 GGN327820:GGR327823 GQJ327820:GQN327823 HAF327820:HAJ327823 HKB327820:HKF327823 HTX327820:HUB327823 IDT327820:IDX327823 INP327820:INT327823 IXL327820:IXP327823 JHH327820:JHL327823 JRD327820:JRH327823 KAZ327820:KBD327823 KKV327820:KKZ327823 KUR327820:KUV327823 LEN327820:LER327823 LOJ327820:LON327823 LYF327820:LYJ327823 MIB327820:MIF327823 MRX327820:MSB327823 NBT327820:NBX327823 NLP327820:NLT327823 NVL327820:NVP327823 OFH327820:OFL327823 OPD327820:OPH327823 OYZ327820:OZD327823 PIV327820:PIZ327823 PSR327820:PSV327823 QCN327820:QCR327823 QMJ327820:QMN327823 QWF327820:QWJ327823 RGB327820:RGF327823 RPX327820:RQB327823 RZT327820:RZX327823 SJP327820:SJT327823 STL327820:STP327823 TDH327820:TDL327823 TND327820:TNH327823 TWZ327820:TXD327823 UGV327820:UGZ327823 UQR327820:UQV327823 VAN327820:VAR327823 VKJ327820:VKN327823 VUF327820:VUJ327823 WEB327820:WEF327823 WNX327820:WOB327823 WXT327820:WXX327823 BL393356:BP393359 LH393356:LL393359 VD393356:VH393359 AEZ393356:AFD393359 AOV393356:AOZ393359 AYR393356:AYV393359 BIN393356:BIR393359 BSJ393356:BSN393359 CCF393356:CCJ393359 CMB393356:CMF393359 CVX393356:CWB393359 DFT393356:DFX393359 DPP393356:DPT393359 DZL393356:DZP393359 EJH393356:EJL393359 ETD393356:ETH393359 FCZ393356:FDD393359 FMV393356:FMZ393359 FWR393356:FWV393359 GGN393356:GGR393359 GQJ393356:GQN393359 HAF393356:HAJ393359 HKB393356:HKF393359 HTX393356:HUB393359 IDT393356:IDX393359 INP393356:INT393359 IXL393356:IXP393359 JHH393356:JHL393359 JRD393356:JRH393359 KAZ393356:KBD393359 KKV393356:KKZ393359 KUR393356:KUV393359 LEN393356:LER393359 LOJ393356:LON393359 LYF393356:LYJ393359 MIB393356:MIF393359 MRX393356:MSB393359 NBT393356:NBX393359 NLP393356:NLT393359 NVL393356:NVP393359 OFH393356:OFL393359 OPD393356:OPH393359 OYZ393356:OZD393359 PIV393356:PIZ393359 PSR393356:PSV393359 QCN393356:QCR393359 QMJ393356:QMN393359 QWF393356:QWJ393359 RGB393356:RGF393359 RPX393356:RQB393359 RZT393356:RZX393359 SJP393356:SJT393359 STL393356:STP393359 TDH393356:TDL393359 TND393356:TNH393359 TWZ393356:TXD393359 UGV393356:UGZ393359 UQR393356:UQV393359 VAN393356:VAR393359 VKJ393356:VKN393359 VUF393356:VUJ393359 WEB393356:WEF393359 WNX393356:WOB393359 WXT393356:WXX393359 BL458892:BP458895 LH458892:LL458895 VD458892:VH458895 AEZ458892:AFD458895 AOV458892:AOZ458895 AYR458892:AYV458895 BIN458892:BIR458895 BSJ458892:BSN458895 CCF458892:CCJ458895 CMB458892:CMF458895 CVX458892:CWB458895 DFT458892:DFX458895 DPP458892:DPT458895 DZL458892:DZP458895 EJH458892:EJL458895 ETD458892:ETH458895 FCZ458892:FDD458895 FMV458892:FMZ458895 FWR458892:FWV458895 GGN458892:GGR458895 GQJ458892:GQN458895 HAF458892:HAJ458895 HKB458892:HKF458895 HTX458892:HUB458895 IDT458892:IDX458895 INP458892:INT458895 IXL458892:IXP458895 JHH458892:JHL458895 JRD458892:JRH458895 KAZ458892:KBD458895 KKV458892:KKZ458895 KUR458892:KUV458895 LEN458892:LER458895 LOJ458892:LON458895 LYF458892:LYJ458895 MIB458892:MIF458895 MRX458892:MSB458895 NBT458892:NBX458895 NLP458892:NLT458895 NVL458892:NVP458895 OFH458892:OFL458895 OPD458892:OPH458895 OYZ458892:OZD458895 PIV458892:PIZ458895 PSR458892:PSV458895 QCN458892:QCR458895 QMJ458892:QMN458895 QWF458892:QWJ458895 RGB458892:RGF458895 RPX458892:RQB458895 RZT458892:RZX458895 SJP458892:SJT458895 STL458892:STP458895 TDH458892:TDL458895 TND458892:TNH458895 TWZ458892:TXD458895 UGV458892:UGZ458895 UQR458892:UQV458895 VAN458892:VAR458895 VKJ458892:VKN458895 VUF458892:VUJ458895 WEB458892:WEF458895 WNX458892:WOB458895 WXT458892:WXX458895 BL524428:BP524431 LH524428:LL524431 VD524428:VH524431 AEZ524428:AFD524431 AOV524428:AOZ524431 AYR524428:AYV524431 BIN524428:BIR524431 BSJ524428:BSN524431 CCF524428:CCJ524431 CMB524428:CMF524431 CVX524428:CWB524431 DFT524428:DFX524431 DPP524428:DPT524431 DZL524428:DZP524431 EJH524428:EJL524431 ETD524428:ETH524431 FCZ524428:FDD524431 FMV524428:FMZ524431 FWR524428:FWV524431 GGN524428:GGR524431 GQJ524428:GQN524431 HAF524428:HAJ524431 HKB524428:HKF524431 HTX524428:HUB524431 IDT524428:IDX524431 INP524428:INT524431 IXL524428:IXP524431 JHH524428:JHL524431 JRD524428:JRH524431 KAZ524428:KBD524431 KKV524428:KKZ524431 KUR524428:KUV524431 LEN524428:LER524431 LOJ524428:LON524431 LYF524428:LYJ524431 MIB524428:MIF524431 MRX524428:MSB524431 NBT524428:NBX524431 NLP524428:NLT524431 NVL524428:NVP524431 OFH524428:OFL524431 OPD524428:OPH524431 OYZ524428:OZD524431 PIV524428:PIZ524431 PSR524428:PSV524431 QCN524428:QCR524431 QMJ524428:QMN524431 QWF524428:QWJ524431 RGB524428:RGF524431 RPX524428:RQB524431 RZT524428:RZX524431 SJP524428:SJT524431 STL524428:STP524431 TDH524428:TDL524431 TND524428:TNH524431 TWZ524428:TXD524431 UGV524428:UGZ524431 UQR524428:UQV524431 VAN524428:VAR524431 VKJ524428:VKN524431 VUF524428:VUJ524431 WEB524428:WEF524431 WNX524428:WOB524431 WXT524428:WXX524431 BL589964:BP589967 LH589964:LL589967 VD589964:VH589967 AEZ589964:AFD589967 AOV589964:AOZ589967 AYR589964:AYV589967 BIN589964:BIR589967 BSJ589964:BSN589967 CCF589964:CCJ589967 CMB589964:CMF589967 CVX589964:CWB589967 DFT589964:DFX589967 DPP589964:DPT589967 DZL589964:DZP589967 EJH589964:EJL589967 ETD589964:ETH589967 FCZ589964:FDD589967 FMV589964:FMZ589967 FWR589964:FWV589967 GGN589964:GGR589967 GQJ589964:GQN589967 HAF589964:HAJ589967 HKB589964:HKF589967 HTX589964:HUB589967 IDT589964:IDX589967 INP589964:INT589967 IXL589964:IXP589967 JHH589964:JHL589967 JRD589964:JRH589967 KAZ589964:KBD589967 KKV589964:KKZ589967 KUR589964:KUV589967 LEN589964:LER589967 LOJ589964:LON589967 LYF589964:LYJ589967 MIB589964:MIF589967 MRX589964:MSB589967 NBT589964:NBX589967 NLP589964:NLT589967 NVL589964:NVP589967 OFH589964:OFL589967 OPD589964:OPH589967 OYZ589964:OZD589967 PIV589964:PIZ589967 PSR589964:PSV589967 QCN589964:QCR589967 QMJ589964:QMN589967 QWF589964:QWJ589967 RGB589964:RGF589967 RPX589964:RQB589967 RZT589964:RZX589967 SJP589964:SJT589967 STL589964:STP589967 TDH589964:TDL589967 TND589964:TNH589967 TWZ589964:TXD589967 UGV589964:UGZ589967 UQR589964:UQV589967 VAN589964:VAR589967 VKJ589964:VKN589967 VUF589964:VUJ589967 WEB589964:WEF589967 WNX589964:WOB589967 WXT589964:WXX589967 BL655500:BP655503 LH655500:LL655503 VD655500:VH655503 AEZ655500:AFD655503 AOV655500:AOZ655503 AYR655500:AYV655503 BIN655500:BIR655503 BSJ655500:BSN655503 CCF655500:CCJ655503 CMB655500:CMF655503 CVX655500:CWB655503 DFT655500:DFX655503 DPP655500:DPT655503 DZL655500:DZP655503 EJH655500:EJL655503 ETD655500:ETH655503 FCZ655500:FDD655503 FMV655500:FMZ655503 FWR655500:FWV655503 GGN655500:GGR655503 GQJ655500:GQN655503 HAF655500:HAJ655503 HKB655500:HKF655503 HTX655500:HUB655503 IDT655500:IDX655503 INP655500:INT655503 IXL655500:IXP655503 JHH655500:JHL655503 JRD655500:JRH655503 KAZ655500:KBD655503 KKV655500:KKZ655503 KUR655500:KUV655503 LEN655500:LER655503 LOJ655500:LON655503 LYF655500:LYJ655503 MIB655500:MIF655503 MRX655500:MSB655503 NBT655500:NBX655503 NLP655500:NLT655503 NVL655500:NVP655503 OFH655500:OFL655503 OPD655500:OPH655503 OYZ655500:OZD655503 PIV655500:PIZ655503 PSR655500:PSV655503 QCN655500:QCR655503 QMJ655500:QMN655503 QWF655500:QWJ655503 RGB655500:RGF655503 RPX655500:RQB655503 RZT655500:RZX655503 SJP655500:SJT655503 STL655500:STP655503 TDH655500:TDL655503 TND655500:TNH655503 TWZ655500:TXD655503 UGV655500:UGZ655503 UQR655500:UQV655503 VAN655500:VAR655503 VKJ655500:VKN655503 VUF655500:VUJ655503 WEB655500:WEF655503 WNX655500:WOB655503 WXT655500:WXX655503 BL721036:BP721039 LH721036:LL721039 VD721036:VH721039 AEZ721036:AFD721039 AOV721036:AOZ721039 AYR721036:AYV721039 BIN721036:BIR721039 BSJ721036:BSN721039 CCF721036:CCJ721039 CMB721036:CMF721039 CVX721036:CWB721039 DFT721036:DFX721039 DPP721036:DPT721039 DZL721036:DZP721039 EJH721036:EJL721039 ETD721036:ETH721039 FCZ721036:FDD721039 FMV721036:FMZ721039 FWR721036:FWV721039 GGN721036:GGR721039 GQJ721036:GQN721039 HAF721036:HAJ721039 HKB721036:HKF721039 HTX721036:HUB721039 IDT721036:IDX721039 INP721036:INT721039 IXL721036:IXP721039 JHH721036:JHL721039 JRD721036:JRH721039 KAZ721036:KBD721039 KKV721036:KKZ721039 KUR721036:KUV721039 LEN721036:LER721039 LOJ721036:LON721039 LYF721036:LYJ721039 MIB721036:MIF721039 MRX721036:MSB721039 NBT721036:NBX721039 NLP721036:NLT721039 NVL721036:NVP721039 OFH721036:OFL721039 OPD721036:OPH721039 OYZ721036:OZD721039 PIV721036:PIZ721039 PSR721036:PSV721039 QCN721036:QCR721039 QMJ721036:QMN721039 QWF721036:QWJ721039 RGB721036:RGF721039 RPX721036:RQB721039 RZT721036:RZX721039 SJP721036:SJT721039 STL721036:STP721039 TDH721036:TDL721039 TND721036:TNH721039 TWZ721036:TXD721039 UGV721036:UGZ721039 UQR721036:UQV721039 VAN721036:VAR721039 VKJ721036:VKN721039 VUF721036:VUJ721039 WEB721036:WEF721039 WNX721036:WOB721039 WXT721036:WXX721039 BL786572:BP786575 LH786572:LL786575 VD786572:VH786575 AEZ786572:AFD786575 AOV786572:AOZ786575 AYR786572:AYV786575 BIN786572:BIR786575 BSJ786572:BSN786575 CCF786572:CCJ786575 CMB786572:CMF786575 CVX786572:CWB786575 DFT786572:DFX786575 DPP786572:DPT786575 DZL786572:DZP786575 EJH786572:EJL786575 ETD786572:ETH786575 FCZ786572:FDD786575 FMV786572:FMZ786575 FWR786572:FWV786575 GGN786572:GGR786575 GQJ786572:GQN786575 HAF786572:HAJ786575 HKB786572:HKF786575 HTX786572:HUB786575 IDT786572:IDX786575 INP786572:INT786575 IXL786572:IXP786575 JHH786572:JHL786575 JRD786572:JRH786575 KAZ786572:KBD786575 KKV786572:KKZ786575 KUR786572:KUV786575 LEN786572:LER786575 LOJ786572:LON786575 LYF786572:LYJ786575 MIB786572:MIF786575 MRX786572:MSB786575 NBT786572:NBX786575 NLP786572:NLT786575 NVL786572:NVP786575 OFH786572:OFL786575 OPD786572:OPH786575 OYZ786572:OZD786575 PIV786572:PIZ786575 PSR786572:PSV786575 QCN786572:QCR786575 QMJ786572:QMN786575 QWF786572:QWJ786575 RGB786572:RGF786575 RPX786572:RQB786575 RZT786572:RZX786575 SJP786572:SJT786575 STL786572:STP786575 TDH786572:TDL786575 TND786572:TNH786575 TWZ786572:TXD786575 UGV786572:UGZ786575 UQR786572:UQV786575 VAN786572:VAR786575 VKJ786572:VKN786575 VUF786572:VUJ786575 WEB786572:WEF786575 WNX786572:WOB786575 WXT786572:WXX786575 BL852108:BP852111 LH852108:LL852111 VD852108:VH852111 AEZ852108:AFD852111 AOV852108:AOZ852111 AYR852108:AYV852111 BIN852108:BIR852111 BSJ852108:BSN852111 CCF852108:CCJ852111 CMB852108:CMF852111 CVX852108:CWB852111 DFT852108:DFX852111 DPP852108:DPT852111 DZL852108:DZP852111 EJH852108:EJL852111 ETD852108:ETH852111 FCZ852108:FDD852111 FMV852108:FMZ852111 FWR852108:FWV852111 GGN852108:GGR852111 GQJ852108:GQN852111 HAF852108:HAJ852111 HKB852108:HKF852111 HTX852108:HUB852111 IDT852108:IDX852111 INP852108:INT852111 IXL852108:IXP852111 JHH852108:JHL852111 JRD852108:JRH852111 KAZ852108:KBD852111 KKV852108:KKZ852111 KUR852108:KUV852111 LEN852108:LER852111 LOJ852108:LON852111 LYF852108:LYJ852111 MIB852108:MIF852111 MRX852108:MSB852111 NBT852108:NBX852111 NLP852108:NLT852111 NVL852108:NVP852111 OFH852108:OFL852111 OPD852108:OPH852111 OYZ852108:OZD852111 PIV852108:PIZ852111 PSR852108:PSV852111 QCN852108:QCR852111 QMJ852108:QMN852111 QWF852108:QWJ852111 RGB852108:RGF852111 RPX852108:RQB852111 RZT852108:RZX852111 SJP852108:SJT852111 STL852108:STP852111 TDH852108:TDL852111 TND852108:TNH852111 TWZ852108:TXD852111 UGV852108:UGZ852111 UQR852108:UQV852111 VAN852108:VAR852111 VKJ852108:VKN852111 VUF852108:VUJ852111 WEB852108:WEF852111 WNX852108:WOB852111 WXT852108:WXX852111 BL917644:BP917647 LH917644:LL917647 VD917644:VH917647 AEZ917644:AFD917647 AOV917644:AOZ917647 AYR917644:AYV917647 BIN917644:BIR917647 BSJ917644:BSN917647 CCF917644:CCJ917647 CMB917644:CMF917647 CVX917644:CWB917647 DFT917644:DFX917647 DPP917644:DPT917647 DZL917644:DZP917647 EJH917644:EJL917647 ETD917644:ETH917647 FCZ917644:FDD917647 FMV917644:FMZ917647 FWR917644:FWV917647 GGN917644:GGR917647 GQJ917644:GQN917647 HAF917644:HAJ917647 HKB917644:HKF917647 HTX917644:HUB917647 IDT917644:IDX917647 INP917644:INT917647 IXL917644:IXP917647 JHH917644:JHL917647 JRD917644:JRH917647 KAZ917644:KBD917647 KKV917644:KKZ917647 KUR917644:KUV917647 LEN917644:LER917647 LOJ917644:LON917647 LYF917644:LYJ917647 MIB917644:MIF917647 MRX917644:MSB917647 NBT917644:NBX917647 NLP917644:NLT917647 NVL917644:NVP917647 OFH917644:OFL917647 OPD917644:OPH917647 OYZ917644:OZD917647 PIV917644:PIZ917647 PSR917644:PSV917647 QCN917644:QCR917647 QMJ917644:QMN917647 QWF917644:QWJ917647 RGB917644:RGF917647 RPX917644:RQB917647 RZT917644:RZX917647 SJP917644:SJT917647 STL917644:STP917647 TDH917644:TDL917647 TND917644:TNH917647 TWZ917644:TXD917647 UGV917644:UGZ917647 UQR917644:UQV917647 VAN917644:VAR917647 VKJ917644:VKN917647 VUF917644:VUJ917647 WEB917644:WEF917647 WNX917644:WOB917647 WXT917644:WXX917647 BL983180:BP983183 LH983180:LL983183 VD983180:VH983183 AEZ983180:AFD983183 AOV983180:AOZ983183 AYR983180:AYV983183 BIN983180:BIR983183 BSJ983180:BSN983183 CCF983180:CCJ983183 CMB983180:CMF983183 CVX983180:CWB983183 DFT983180:DFX983183 DPP983180:DPT983183 DZL983180:DZP983183 EJH983180:EJL983183 ETD983180:ETH983183 FCZ983180:FDD983183 FMV983180:FMZ983183 FWR983180:FWV983183 GGN983180:GGR983183 GQJ983180:GQN983183 HAF983180:HAJ983183 HKB983180:HKF983183 HTX983180:HUB983183 IDT983180:IDX983183 INP983180:INT983183 IXL983180:IXP983183 JHH983180:JHL983183 JRD983180:JRH983183 KAZ983180:KBD983183 KKV983180:KKZ983183 KUR983180:KUV983183 LEN983180:LER983183 LOJ983180:LON983183 LYF983180:LYJ983183 MIB983180:MIF983183 MRX983180:MSB983183 NBT983180:NBX983183 NLP983180:NLT983183 NVL983180:NVP983183 OFH983180:OFL983183 OPD983180:OPH983183 OYZ983180:OZD983183 PIV983180:PIZ983183 PSR983180:PSV983183 QCN983180:QCR983183 QMJ983180:QMN983183 QWF983180:QWJ983183 RGB983180:RGF983183 RPX983180:RQB983183 RZT983180:RZX983183 SJP983180:SJT983183 STL983180:STP983183 TDH983180:TDL983183 TND983180:TNH983183 TWZ983180:TXD983183 UGV983180:UGZ983183 UQR983180:UQV983183 VAN983180:VAR983183 VKJ983180:VKN983183 VUF983180:VUJ983183 WEB983180:WEF983183 WNX983180:WOB983183 WXT983180:WXX983183 CB140:IV65536 LX140:SR65536 VT140:ACN65536 AFP140:AMJ65536 APL140:AWF65536 AZH140:BGB65536 BJD140:BPX65536 BSZ140:BZT65536 CCV140:CJP65536 CMR140:CTL65536 CWN140:DDH65536 DGJ140:DND65536 DQF140:DWZ65536 EAB140:EGV65536 EJX140:EQR65536 ETT140:FAN65536 FDP140:FKJ65536 FNL140:FUF65536 FXH140:GEB65536 GHD140:GNX65536 GQZ140:GXT65536 HAV140:HHP65536 HKR140:HRL65536 HUN140:IBH65536 IEJ140:ILD65536 IOF140:IUZ65536 IYB140:JEV65536 JHX140:JOR65536 JRT140:JYN65536 KBP140:KIJ65536 KLL140:KSF65536 KVH140:LCB65536 LFD140:LLX65536 LOZ140:LVT65536 LYV140:MFP65536 MIR140:MPL65536 MSN140:MZH65536 NCJ140:NJD65536 NMF140:NSZ65536 NWB140:OCV65536 OFX140:OMR65536 OPT140:OWN65536 OZP140:PGJ65536 PJL140:PQF65536 PTH140:QAB65536 QDD140:QJX65536 QMZ140:QTT65536 QWV140:RDP65536 RGR140:RNL65536 RQN140:RXH65536 SAJ140:SHD65536 SKF140:SQZ65536 SUB140:TAV65536 TDX140:TKR65536 TNT140:TUN65536 TXP140:UEJ65536 UHL140:UOF65536 URH140:UYB65536 VBD140:VHX65536 VKZ140:VRT65536 VUV140:WBP65536 WER140:WLL65536 WON140:WVH65536 WYJ140:XFD65536 CB65676:IV131072 LX65676:SR131072 VT65676:ACN131072 AFP65676:AMJ131072 APL65676:AWF131072 AZH65676:BGB131072 BJD65676:BPX131072 BSZ65676:BZT131072 CCV65676:CJP131072 CMR65676:CTL131072 CWN65676:DDH131072 DGJ65676:DND131072 DQF65676:DWZ131072 EAB65676:EGV131072 EJX65676:EQR131072 ETT65676:FAN131072 FDP65676:FKJ131072 FNL65676:FUF131072 FXH65676:GEB131072 GHD65676:GNX131072 GQZ65676:GXT131072 HAV65676:HHP131072 HKR65676:HRL131072 HUN65676:IBH131072 IEJ65676:ILD131072 IOF65676:IUZ131072 IYB65676:JEV131072 JHX65676:JOR131072 JRT65676:JYN131072 KBP65676:KIJ131072 KLL65676:KSF131072 KVH65676:LCB131072 LFD65676:LLX131072 LOZ65676:LVT131072 LYV65676:MFP131072 MIR65676:MPL131072 MSN65676:MZH131072 NCJ65676:NJD131072 NMF65676:NSZ131072 NWB65676:OCV131072 OFX65676:OMR131072 OPT65676:OWN131072 OZP65676:PGJ131072 PJL65676:PQF131072 PTH65676:QAB131072 QDD65676:QJX131072 QMZ65676:QTT131072 QWV65676:RDP131072 RGR65676:RNL131072 RQN65676:RXH131072 SAJ65676:SHD131072 SKF65676:SQZ131072 SUB65676:TAV131072 TDX65676:TKR131072 TNT65676:TUN131072 TXP65676:UEJ131072 UHL65676:UOF131072 URH65676:UYB131072 VBD65676:VHX131072 VKZ65676:VRT131072 VUV65676:WBP131072 WER65676:WLL131072 WON65676:WVH131072 WYJ65676:XFD131072 CB131212:IV196608 LX131212:SR196608 VT131212:ACN196608 AFP131212:AMJ196608 APL131212:AWF196608 AZH131212:BGB196608 BJD131212:BPX196608 BSZ131212:BZT196608 CCV131212:CJP196608 CMR131212:CTL196608 CWN131212:DDH196608 DGJ131212:DND196608 DQF131212:DWZ196608 EAB131212:EGV196608 EJX131212:EQR196608 ETT131212:FAN196608 FDP131212:FKJ196608 FNL131212:FUF196608 FXH131212:GEB196608 GHD131212:GNX196608 GQZ131212:GXT196608 HAV131212:HHP196608 HKR131212:HRL196608 HUN131212:IBH196608 IEJ131212:ILD196608 IOF131212:IUZ196608 IYB131212:JEV196608 JHX131212:JOR196608 JRT131212:JYN196608 KBP131212:KIJ196608 KLL131212:KSF196608 KVH131212:LCB196608 LFD131212:LLX196608 LOZ131212:LVT196608 LYV131212:MFP196608 MIR131212:MPL196608 MSN131212:MZH196608 NCJ131212:NJD196608 NMF131212:NSZ196608 NWB131212:OCV196608 OFX131212:OMR196608 OPT131212:OWN196608 OZP131212:PGJ196608 PJL131212:PQF196608 PTH131212:QAB196608 QDD131212:QJX196608 QMZ131212:QTT196608 QWV131212:RDP196608 RGR131212:RNL196608 RQN131212:RXH196608 SAJ131212:SHD196608 SKF131212:SQZ196608 SUB131212:TAV196608 TDX131212:TKR196608 TNT131212:TUN196608 TXP131212:UEJ196608 UHL131212:UOF196608 URH131212:UYB196608 VBD131212:VHX196608 VKZ131212:VRT196608 VUV131212:WBP196608 WER131212:WLL196608 WON131212:WVH196608 WYJ131212:XFD196608 CB196748:IV262144 LX196748:SR262144 VT196748:ACN262144 AFP196748:AMJ262144 APL196748:AWF262144 AZH196748:BGB262144 BJD196748:BPX262144 BSZ196748:BZT262144 CCV196748:CJP262144 CMR196748:CTL262144 CWN196748:DDH262144 DGJ196748:DND262144 DQF196748:DWZ262144 EAB196748:EGV262144 EJX196748:EQR262144 ETT196748:FAN262144 FDP196748:FKJ262144 FNL196748:FUF262144 FXH196748:GEB262144 GHD196748:GNX262144 GQZ196748:GXT262144 HAV196748:HHP262144 HKR196748:HRL262144 HUN196748:IBH262144 IEJ196748:ILD262144 IOF196748:IUZ262144 IYB196748:JEV262144 JHX196748:JOR262144 JRT196748:JYN262144 KBP196748:KIJ262144 KLL196748:KSF262144 KVH196748:LCB262144 LFD196748:LLX262144 LOZ196748:LVT262144 LYV196748:MFP262144 MIR196748:MPL262144 MSN196748:MZH262144 NCJ196748:NJD262144 NMF196748:NSZ262144 NWB196748:OCV262144 OFX196748:OMR262144 OPT196748:OWN262144 OZP196748:PGJ262144 PJL196748:PQF262144 PTH196748:QAB262144 QDD196748:QJX262144 QMZ196748:QTT262144 QWV196748:RDP262144 RGR196748:RNL262144 RQN196748:RXH262144 SAJ196748:SHD262144 SKF196748:SQZ262144 SUB196748:TAV262144 TDX196748:TKR262144 TNT196748:TUN262144 TXP196748:UEJ262144 UHL196748:UOF262144 URH196748:UYB262144 VBD196748:VHX262144 VKZ196748:VRT262144 VUV196748:WBP262144 WER196748:WLL262144 WON196748:WVH262144 WYJ196748:XFD262144 CB262284:IV327680 LX262284:SR327680 VT262284:ACN327680 AFP262284:AMJ327680 APL262284:AWF327680 AZH262284:BGB327680 BJD262284:BPX327680 BSZ262284:BZT327680 CCV262284:CJP327680 CMR262284:CTL327680 CWN262284:DDH327680 DGJ262284:DND327680 DQF262284:DWZ327680 EAB262284:EGV327680 EJX262284:EQR327680 ETT262284:FAN327680 FDP262284:FKJ327680 FNL262284:FUF327680 FXH262284:GEB327680 GHD262284:GNX327680 GQZ262284:GXT327680 HAV262284:HHP327680 HKR262284:HRL327680 HUN262284:IBH327680 IEJ262284:ILD327680 IOF262284:IUZ327680 IYB262284:JEV327680 JHX262284:JOR327680 JRT262284:JYN327680 KBP262284:KIJ327680 KLL262284:KSF327680 KVH262284:LCB327680 LFD262284:LLX327680 LOZ262284:LVT327680 LYV262284:MFP327680 MIR262284:MPL327680 MSN262284:MZH327680 NCJ262284:NJD327680 NMF262284:NSZ327680 NWB262284:OCV327680 OFX262284:OMR327680 OPT262284:OWN327680 OZP262284:PGJ327680 PJL262284:PQF327680 PTH262284:QAB327680 QDD262284:QJX327680 QMZ262284:QTT327680 QWV262284:RDP327680 RGR262284:RNL327680 RQN262284:RXH327680 SAJ262284:SHD327680 SKF262284:SQZ327680 SUB262284:TAV327680 TDX262284:TKR327680 TNT262284:TUN327680 TXP262284:UEJ327680 UHL262284:UOF327680 URH262284:UYB327680 VBD262284:VHX327680 VKZ262284:VRT327680 VUV262284:WBP327680 WER262284:WLL327680 WON262284:WVH327680 WYJ262284:XFD327680 CB327820:IV393216 LX327820:SR393216 VT327820:ACN393216 AFP327820:AMJ393216 APL327820:AWF393216 AZH327820:BGB393216 BJD327820:BPX393216 BSZ327820:BZT393216 CCV327820:CJP393216 CMR327820:CTL393216 CWN327820:DDH393216 DGJ327820:DND393216 DQF327820:DWZ393216 EAB327820:EGV393216 EJX327820:EQR393216 ETT327820:FAN393216 FDP327820:FKJ393216 FNL327820:FUF393216 FXH327820:GEB393216 GHD327820:GNX393216 GQZ327820:GXT393216 HAV327820:HHP393216 HKR327820:HRL393216 HUN327820:IBH393216 IEJ327820:ILD393216 IOF327820:IUZ393216 IYB327820:JEV393216 JHX327820:JOR393216 JRT327820:JYN393216 KBP327820:KIJ393216 KLL327820:KSF393216 KVH327820:LCB393216 LFD327820:LLX393216 LOZ327820:LVT393216 LYV327820:MFP393216 MIR327820:MPL393216 MSN327820:MZH393216 NCJ327820:NJD393216 NMF327820:NSZ393216 NWB327820:OCV393216 OFX327820:OMR393216 OPT327820:OWN393216 OZP327820:PGJ393216 PJL327820:PQF393216 PTH327820:QAB393216 QDD327820:QJX393216 QMZ327820:QTT393216 QWV327820:RDP393216 RGR327820:RNL393216 RQN327820:RXH393216 SAJ327820:SHD393216 SKF327820:SQZ393216 SUB327820:TAV393216 TDX327820:TKR393216 TNT327820:TUN393216 TXP327820:UEJ393216 UHL327820:UOF393216 URH327820:UYB393216 VBD327820:VHX393216 VKZ327820:VRT393216 VUV327820:WBP393216 WER327820:WLL393216 WON327820:WVH393216 WYJ327820:XFD393216 CB393356:IV458752 LX393356:SR458752 VT393356:ACN458752 AFP393356:AMJ458752 APL393356:AWF458752 AZH393356:BGB458752 BJD393356:BPX458752 BSZ393356:BZT458752 CCV393356:CJP458752 CMR393356:CTL458752 CWN393356:DDH458752 DGJ393356:DND458752 DQF393356:DWZ458752 EAB393356:EGV458752 EJX393356:EQR458752 ETT393356:FAN458752 FDP393356:FKJ458752 FNL393356:FUF458752 FXH393356:GEB458752 GHD393356:GNX458752 GQZ393356:GXT458752 HAV393356:HHP458752 HKR393356:HRL458752 HUN393356:IBH458752 IEJ393356:ILD458752 IOF393356:IUZ458752 IYB393356:JEV458752 JHX393356:JOR458752 JRT393356:JYN458752 KBP393356:KIJ458752 KLL393356:KSF458752 KVH393356:LCB458752 LFD393356:LLX458752 LOZ393356:LVT458752 LYV393356:MFP458752 MIR393356:MPL458752 MSN393356:MZH458752 NCJ393356:NJD458752 NMF393356:NSZ458752 NWB393356:OCV458752 OFX393356:OMR458752 OPT393356:OWN458752 OZP393356:PGJ458752 PJL393356:PQF458752 PTH393356:QAB458752 QDD393356:QJX458752 QMZ393356:QTT458752 QWV393356:RDP458752 RGR393356:RNL458752 RQN393356:RXH458752 SAJ393356:SHD458752 SKF393356:SQZ458752 SUB393356:TAV458752 TDX393356:TKR458752 TNT393356:TUN458752 TXP393356:UEJ458752 UHL393356:UOF458752 URH393356:UYB458752 VBD393356:VHX458752 VKZ393356:VRT458752 VUV393356:WBP458752 WER393356:WLL458752 WON393356:WVH458752 WYJ393356:XFD458752 CB458892:IV524288 LX458892:SR524288 VT458892:ACN524288 AFP458892:AMJ524288 APL458892:AWF524288 AZH458892:BGB524288 BJD458892:BPX524288 BSZ458892:BZT524288 CCV458892:CJP524288 CMR458892:CTL524288 CWN458892:DDH524288 DGJ458892:DND524288 DQF458892:DWZ524288 EAB458892:EGV524288 EJX458892:EQR524288 ETT458892:FAN524288 FDP458892:FKJ524288 FNL458892:FUF524288 FXH458892:GEB524288 GHD458892:GNX524288 GQZ458892:GXT524288 HAV458892:HHP524288 HKR458892:HRL524288 HUN458892:IBH524288 IEJ458892:ILD524288 IOF458892:IUZ524288 IYB458892:JEV524288 JHX458892:JOR524288 JRT458892:JYN524288 KBP458892:KIJ524288 KLL458892:KSF524288 KVH458892:LCB524288 LFD458892:LLX524288 LOZ458892:LVT524288 LYV458892:MFP524288 MIR458892:MPL524288 MSN458892:MZH524288 NCJ458892:NJD524288 NMF458892:NSZ524288 NWB458892:OCV524288 OFX458892:OMR524288 OPT458892:OWN524288 OZP458892:PGJ524288 PJL458892:PQF524288 PTH458892:QAB524288 QDD458892:QJX524288 QMZ458892:QTT524288 QWV458892:RDP524288 RGR458892:RNL524288 RQN458892:RXH524288 SAJ458892:SHD524288 SKF458892:SQZ524288 SUB458892:TAV524288 TDX458892:TKR524288 TNT458892:TUN524288 TXP458892:UEJ524288 UHL458892:UOF524288 URH458892:UYB524288 VBD458892:VHX524288 VKZ458892:VRT524288 VUV458892:WBP524288 WER458892:WLL524288 WON458892:WVH524288 WYJ458892:XFD524288 CB524428:IV589824 LX524428:SR589824 VT524428:ACN589824 AFP524428:AMJ589824 APL524428:AWF589824 AZH524428:BGB589824 BJD524428:BPX589824 BSZ524428:BZT589824 CCV524428:CJP589824 CMR524428:CTL589824 CWN524428:DDH589824 DGJ524428:DND589824 DQF524428:DWZ589824 EAB524428:EGV589824 EJX524428:EQR589824 ETT524428:FAN589824 FDP524428:FKJ589824 FNL524428:FUF589824 FXH524428:GEB589824 GHD524428:GNX589824 GQZ524428:GXT589824 HAV524428:HHP589824 HKR524428:HRL589824 HUN524428:IBH589824 IEJ524428:ILD589824 IOF524428:IUZ589824 IYB524428:JEV589824 JHX524428:JOR589824 JRT524428:JYN589824 KBP524428:KIJ589824 KLL524428:KSF589824 KVH524428:LCB589824 LFD524428:LLX589824 LOZ524428:LVT589824 LYV524428:MFP589824 MIR524428:MPL589824 MSN524428:MZH589824 NCJ524428:NJD589824 NMF524428:NSZ589824 NWB524428:OCV589824 OFX524428:OMR589824 OPT524428:OWN589824 OZP524428:PGJ589824 PJL524428:PQF589824 PTH524428:QAB589824 QDD524428:QJX589824 QMZ524428:QTT589824 QWV524428:RDP589824 RGR524428:RNL589824 RQN524428:RXH589824 SAJ524428:SHD589824 SKF524428:SQZ589824 SUB524428:TAV589824 TDX524428:TKR589824 TNT524428:TUN589824 TXP524428:UEJ589824 UHL524428:UOF589824 URH524428:UYB589824 VBD524428:VHX589824 VKZ524428:VRT589824 VUV524428:WBP589824 WER524428:WLL589824 WON524428:WVH589824 WYJ524428:XFD589824 CB589964:IV655360 LX589964:SR655360 VT589964:ACN655360 AFP589964:AMJ655360 APL589964:AWF655360 AZH589964:BGB655360 BJD589964:BPX655360 BSZ589964:BZT655360 CCV589964:CJP655360 CMR589964:CTL655360 CWN589964:DDH655360 DGJ589964:DND655360 DQF589964:DWZ655360 EAB589964:EGV655360 EJX589964:EQR655360 ETT589964:FAN655360 FDP589964:FKJ655360 FNL589964:FUF655360 FXH589964:GEB655360 GHD589964:GNX655360 GQZ589964:GXT655360 HAV589964:HHP655360 HKR589964:HRL655360 HUN589964:IBH655360 IEJ589964:ILD655360 IOF589964:IUZ655360 IYB589964:JEV655360 JHX589964:JOR655360 JRT589964:JYN655360 KBP589964:KIJ655360 KLL589964:KSF655360 KVH589964:LCB655360 LFD589964:LLX655360 LOZ589964:LVT655360 LYV589964:MFP655360 MIR589964:MPL655360 MSN589964:MZH655360 NCJ589964:NJD655360 NMF589964:NSZ655360 NWB589964:OCV655360 OFX589964:OMR655360 OPT589964:OWN655360 OZP589964:PGJ655360 PJL589964:PQF655360 PTH589964:QAB655360 QDD589964:QJX655360 QMZ589964:QTT655360 QWV589964:RDP655360 RGR589964:RNL655360 RQN589964:RXH655360 SAJ589964:SHD655360 SKF589964:SQZ655360 SUB589964:TAV655360 TDX589964:TKR655360 TNT589964:TUN655360 TXP589964:UEJ655360 UHL589964:UOF655360 URH589964:UYB655360 VBD589964:VHX655360 VKZ589964:VRT655360 VUV589964:WBP655360 WER589964:WLL655360 WON589964:WVH655360 WYJ589964:XFD655360 CB655500:IV720896 LX655500:SR720896 VT655500:ACN720896 AFP655500:AMJ720896 APL655500:AWF720896 AZH655500:BGB720896 BJD655500:BPX720896 BSZ655500:BZT720896 CCV655500:CJP720896 CMR655500:CTL720896 CWN655500:DDH720896 DGJ655500:DND720896 DQF655500:DWZ720896 EAB655500:EGV720896 EJX655500:EQR720896 ETT655500:FAN720896 FDP655500:FKJ720896 FNL655500:FUF720896 FXH655500:GEB720896 GHD655500:GNX720896 GQZ655500:GXT720896 HAV655500:HHP720896 HKR655500:HRL720896 HUN655500:IBH720896 IEJ655500:ILD720896 IOF655500:IUZ720896 IYB655500:JEV720896 JHX655500:JOR720896 JRT655500:JYN720896 KBP655500:KIJ720896 KLL655500:KSF720896 KVH655500:LCB720896 LFD655500:LLX720896 LOZ655500:LVT720896 LYV655500:MFP720896 MIR655500:MPL720896 MSN655500:MZH720896 NCJ655500:NJD720896 NMF655500:NSZ720896 NWB655500:OCV720896 OFX655500:OMR720896 OPT655500:OWN720896 OZP655500:PGJ720896 PJL655500:PQF720896 PTH655500:QAB720896 QDD655500:QJX720896 QMZ655500:QTT720896 QWV655500:RDP720896 RGR655500:RNL720896 RQN655500:RXH720896 SAJ655500:SHD720896 SKF655500:SQZ720896 SUB655500:TAV720896 TDX655500:TKR720896 TNT655500:TUN720896 TXP655500:UEJ720896 UHL655500:UOF720896 URH655500:UYB720896 VBD655500:VHX720896 VKZ655500:VRT720896 VUV655500:WBP720896 WER655500:WLL720896 WON655500:WVH720896 WYJ655500:XFD720896 CB721036:IV786432 LX721036:SR786432 VT721036:ACN786432 AFP721036:AMJ786432 APL721036:AWF786432 AZH721036:BGB786432 BJD721036:BPX786432 BSZ721036:BZT786432 CCV721036:CJP786432 CMR721036:CTL786432 CWN721036:DDH786432 DGJ721036:DND786432 DQF721036:DWZ786432 EAB721036:EGV786432 EJX721036:EQR786432 ETT721036:FAN786432 FDP721036:FKJ786432 FNL721036:FUF786432 FXH721036:GEB786432 GHD721036:GNX786432 GQZ721036:GXT786432 HAV721036:HHP786432 HKR721036:HRL786432 HUN721036:IBH786432 IEJ721036:ILD786432 IOF721036:IUZ786432 IYB721036:JEV786432 JHX721036:JOR786432 JRT721036:JYN786432 KBP721036:KIJ786432 KLL721036:KSF786432 KVH721036:LCB786432 LFD721036:LLX786432 LOZ721036:LVT786432 LYV721036:MFP786432 MIR721036:MPL786432 MSN721036:MZH786432 NCJ721036:NJD786432 NMF721036:NSZ786432 NWB721036:OCV786432 OFX721036:OMR786432 OPT721036:OWN786432 OZP721036:PGJ786432 PJL721036:PQF786432 PTH721036:QAB786432 QDD721036:QJX786432 QMZ721036:QTT786432 QWV721036:RDP786432 RGR721036:RNL786432 RQN721036:RXH786432 SAJ721036:SHD786432 SKF721036:SQZ786432 SUB721036:TAV786432 TDX721036:TKR786432 TNT721036:TUN786432 TXP721036:UEJ786432 UHL721036:UOF786432 URH721036:UYB786432 VBD721036:VHX786432 VKZ721036:VRT786432 VUV721036:WBP786432 WER721036:WLL786432 WON721036:WVH786432 WYJ721036:XFD786432 CB786572:IV851968 LX786572:SR851968 VT786572:ACN851968 AFP786572:AMJ851968 APL786572:AWF851968 AZH786572:BGB851968 BJD786572:BPX851968 BSZ786572:BZT851968 CCV786572:CJP851968 CMR786572:CTL851968 CWN786572:DDH851968 DGJ786572:DND851968 DQF786572:DWZ851968 EAB786572:EGV851968 EJX786572:EQR851968 ETT786572:FAN851968 FDP786572:FKJ851968 FNL786572:FUF851968 FXH786572:GEB851968 GHD786572:GNX851968 GQZ786572:GXT851968 HAV786572:HHP851968 HKR786572:HRL851968 HUN786572:IBH851968 IEJ786572:ILD851968 IOF786572:IUZ851968 IYB786572:JEV851968 JHX786572:JOR851968 JRT786572:JYN851968 KBP786572:KIJ851968 KLL786572:KSF851968 KVH786572:LCB851968 LFD786572:LLX851968 LOZ786572:LVT851968 LYV786572:MFP851968 MIR786572:MPL851968 MSN786572:MZH851968 NCJ786572:NJD851968 NMF786572:NSZ851968 NWB786572:OCV851968 OFX786572:OMR851968 OPT786572:OWN851968 OZP786572:PGJ851968 PJL786572:PQF851968 PTH786572:QAB851968 QDD786572:QJX851968 QMZ786572:QTT851968 QWV786572:RDP851968 RGR786572:RNL851968 RQN786572:RXH851968 SAJ786572:SHD851968 SKF786572:SQZ851968 SUB786572:TAV851968 TDX786572:TKR851968 TNT786572:TUN851968 TXP786572:UEJ851968 UHL786572:UOF851968 URH786572:UYB851968 VBD786572:VHX851968 VKZ786572:VRT851968 VUV786572:WBP851968 WER786572:WLL851968 WON786572:WVH851968 WYJ786572:XFD851968 CB852108:IV917504 LX852108:SR917504 VT852108:ACN917504 AFP852108:AMJ917504 APL852108:AWF917504 AZH852108:BGB917504 BJD852108:BPX917504 BSZ852108:BZT917504 CCV852108:CJP917504 CMR852108:CTL917504 CWN852108:DDH917504 DGJ852108:DND917504 DQF852108:DWZ917504 EAB852108:EGV917504 EJX852108:EQR917504 ETT852108:FAN917504 FDP852108:FKJ917504 FNL852108:FUF917504 FXH852108:GEB917504 GHD852108:GNX917504 GQZ852108:GXT917504 HAV852108:HHP917504 HKR852108:HRL917504 HUN852108:IBH917504 IEJ852108:ILD917504 IOF852108:IUZ917504 IYB852108:JEV917504 JHX852108:JOR917504 JRT852108:JYN917504 KBP852108:KIJ917504 KLL852108:KSF917504 KVH852108:LCB917504 LFD852108:LLX917504 LOZ852108:LVT917504 LYV852108:MFP917504 MIR852108:MPL917504 MSN852108:MZH917504 NCJ852108:NJD917504 NMF852108:NSZ917504 NWB852108:OCV917504 OFX852108:OMR917504 OPT852108:OWN917504 OZP852108:PGJ917504 PJL852108:PQF917504 PTH852108:QAB917504 QDD852108:QJX917504 QMZ852108:QTT917504 QWV852108:RDP917504 RGR852108:RNL917504 RQN852108:RXH917504 SAJ852108:SHD917504 SKF852108:SQZ917504 SUB852108:TAV917504 TDX852108:TKR917504 TNT852108:TUN917504 TXP852108:UEJ917504 UHL852108:UOF917504 URH852108:UYB917504 VBD852108:VHX917504 VKZ852108:VRT917504 VUV852108:WBP917504 WER852108:WLL917504 WON852108:WVH917504 WYJ852108:XFD917504 CB917644:IV983040 LX917644:SR983040 VT917644:ACN983040 AFP917644:AMJ983040 APL917644:AWF983040 AZH917644:BGB983040 BJD917644:BPX983040 BSZ917644:BZT983040 CCV917644:CJP983040 CMR917644:CTL983040 CWN917644:DDH983040 DGJ917644:DND983040 DQF917644:DWZ983040 EAB917644:EGV983040 EJX917644:EQR983040 ETT917644:FAN983040 FDP917644:FKJ983040 FNL917644:FUF983040 FXH917644:GEB983040 GHD917644:GNX983040 GQZ917644:GXT983040 HAV917644:HHP983040 HKR917644:HRL983040 HUN917644:IBH983040 IEJ917644:ILD983040 IOF917644:IUZ983040 IYB917644:JEV983040 JHX917644:JOR983040 JRT917644:JYN983040 KBP917644:KIJ983040 KLL917644:KSF983040 KVH917644:LCB983040 LFD917644:LLX983040 LOZ917644:LVT983040 LYV917644:MFP983040 MIR917644:MPL983040 MSN917644:MZH983040 NCJ917644:NJD983040 NMF917644:NSZ983040 NWB917644:OCV983040 OFX917644:OMR983040 OPT917644:OWN983040 OZP917644:PGJ983040 PJL917644:PQF983040 PTH917644:QAB983040 QDD917644:QJX983040 QMZ917644:QTT983040 QWV917644:RDP983040 RGR917644:RNL983040 RQN917644:RXH983040 SAJ917644:SHD983040 SKF917644:SQZ983040 SUB917644:TAV983040 TDX917644:TKR983040 TNT917644:TUN983040 TXP917644:UEJ983040 UHL917644:UOF983040 URH917644:UYB983040 VBD917644:VHX983040 VKZ917644:VRT983040 VUV917644:WBP983040 WER917644:WLL983040 WON917644:WVH983040 WYJ917644:XFD983040 CB983180:IV1048576 LX983180:SR1048576 VT983180:ACN1048576 AFP983180:AMJ1048576 APL983180:AWF1048576 AZH983180:BGB1048576 BJD983180:BPX1048576 BSZ983180:BZT1048576 CCV983180:CJP1048576 CMR983180:CTL1048576 CWN983180:DDH1048576 DGJ983180:DND1048576 DQF983180:DWZ1048576 EAB983180:EGV1048576 EJX983180:EQR1048576 ETT983180:FAN1048576 FDP983180:FKJ1048576 FNL983180:FUF1048576 FXH983180:GEB1048576 GHD983180:GNX1048576 GQZ983180:GXT1048576 HAV983180:HHP1048576 HKR983180:HRL1048576 HUN983180:IBH1048576 IEJ983180:ILD1048576 IOF983180:IUZ1048576 IYB983180:JEV1048576 JHX983180:JOR1048576 JRT983180:JYN1048576 KBP983180:KIJ1048576 KLL983180:KSF1048576 KVH983180:LCB1048576 LFD983180:LLX1048576 LOZ983180:LVT1048576 LYV983180:MFP1048576 MIR983180:MPL1048576 MSN983180:MZH1048576 NCJ983180:NJD1048576 NMF983180:NSZ1048576 NWB983180:OCV1048576 OFX983180:OMR1048576 OPT983180:OWN1048576 OZP983180:PGJ1048576 PJL983180:PQF1048576 PTH983180:QAB1048576 QDD983180:QJX1048576 QMZ983180:QTT1048576 QWV983180:RDP1048576 RGR983180:RNL1048576 RQN983180:RXH1048576 SAJ983180:SHD1048576 SKF983180:SQZ1048576 SUB983180:TAV1048576 TDX983180:TKR1048576 TNT983180:TUN1048576 TXP983180:UEJ1048576 UHL983180:UOF1048576 URH983180:UYB1048576 VBD983180:VHX1048576 VKZ983180:VRT1048576 VUV983180:WBP1048576 WER983180:WLL1048576 WON983180:WVH1048576 WYJ983180:XFD1048576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C1:C141 D1:AA10 AB1:IV139 T11:T13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N5" sqref="N5"/>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",[10]NOMBRE!B2," - ","( ",[10]NOMBRE!C2,[10]NOMBRE!D2,[10]NOMBRE!E2,[10]NOMBRE!F2,[10]NOMBRE!G2,"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",[10]NOMBRE!B3," - ","( ",[10]NOMBRE!C3,[10]NOMBRE!D3,[10]NOMBRE!E3,[10]NOMBRE!F3,[10]NOMBRE!G3,[10]NOMBRE!H3,"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",[10]NOMBRE!B6," - ","( ",[10]NOMBRE!C6,[10]NOMBRE!D6," )")</f>
        <v>MES: SEPTIEMBRE - ( 09 )</v>
      </c>
      <c r="B4" s="5"/>
      <c r="C4" s="5"/>
      <c r="D4" s="5"/>
      <c r="E4" s="5"/>
      <c r="F4" s="5"/>
      <c r="G4" s="5"/>
      <c r="H4" s="5"/>
      <c r="I4" s="5"/>
      <c r="J4" s="5"/>
      <c r="K4" s="5"/>
      <c r="O4" s="10"/>
      <c r="BL4" s="212"/>
      <c r="CA4" s="212"/>
    </row>
    <row r="5" spans="1:79" s="6" customFormat="1" ht="12.75" customHeight="1" x14ac:dyDescent="0.2">
      <c r="A5" s="4" t="str">
        <f>CONCATENATE("AÑO: ",[10]NOMBRE!B7)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5127</v>
      </c>
      <c r="C10" s="130">
        <v>1138</v>
      </c>
      <c r="D10" s="130">
        <v>484</v>
      </c>
      <c r="E10" s="108">
        <v>417</v>
      </c>
      <c r="F10" s="108">
        <v>298</v>
      </c>
      <c r="G10" s="108">
        <v>211</v>
      </c>
      <c r="H10" s="108">
        <v>215</v>
      </c>
      <c r="I10" s="108">
        <v>216</v>
      </c>
      <c r="J10" s="108">
        <v>175</v>
      </c>
      <c r="K10" s="108">
        <v>212</v>
      </c>
      <c r="L10" s="108">
        <v>214</v>
      </c>
      <c r="M10" s="108">
        <v>231</v>
      </c>
      <c r="N10" s="108">
        <v>235</v>
      </c>
      <c r="O10" s="108">
        <v>203</v>
      </c>
      <c r="P10" s="108">
        <v>210</v>
      </c>
      <c r="Q10" s="108">
        <v>192</v>
      </c>
      <c r="R10" s="108">
        <v>177</v>
      </c>
      <c r="S10" s="116">
        <v>299</v>
      </c>
      <c r="T10" s="107">
        <v>2660</v>
      </c>
      <c r="U10" s="125">
        <v>2467</v>
      </c>
      <c r="V10" s="139">
        <v>4902</v>
      </c>
      <c r="W10" s="107">
        <v>194</v>
      </c>
      <c r="X10" s="108">
        <v>89</v>
      </c>
      <c r="Y10" s="108">
        <v>201</v>
      </c>
      <c r="Z10" s="125">
        <v>720</v>
      </c>
      <c r="AA10" s="125">
        <v>5</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511</v>
      </c>
      <c r="C11" s="150"/>
      <c r="D11" s="150"/>
      <c r="E11" s="145">
        <v>6</v>
      </c>
      <c r="F11" s="145">
        <v>54</v>
      </c>
      <c r="G11" s="145">
        <v>130</v>
      </c>
      <c r="H11" s="145">
        <v>110</v>
      </c>
      <c r="I11" s="145">
        <v>97</v>
      </c>
      <c r="J11" s="145">
        <v>50</v>
      </c>
      <c r="K11" s="145">
        <v>28</v>
      </c>
      <c r="L11" s="145">
        <v>15</v>
      </c>
      <c r="M11" s="145">
        <v>15</v>
      </c>
      <c r="N11" s="145"/>
      <c r="O11" s="145">
        <v>1</v>
      </c>
      <c r="P11" s="145">
        <v>2</v>
      </c>
      <c r="Q11" s="145"/>
      <c r="R11" s="145">
        <v>2</v>
      </c>
      <c r="S11" s="133">
        <v>1</v>
      </c>
      <c r="T11" s="105"/>
      <c r="U11" s="134">
        <v>511</v>
      </c>
      <c r="V11" s="148">
        <v>494</v>
      </c>
      <c r="W11" s="144">
        <v>10</v>
      </c>
      <c r="X11" s="145">
        <v>5</v>
      </c>
      <c r="Y11" s="145">
        <v>9</v>
      </c>
      <c r="Z11" s="134">
        <v>65</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267</v>
      </c>
      <c r="C12" s="132"/>
      <c r="D12" s="132"/>
      <c r="E12" s="99"/>
      <c r="F12" s="99">
        <v>43</v>
      </c>
      <c r="G12" s="99">
        <v>69</v>
      </c>
      <c r="H12" s="99">
        <v>44</v>
      </c>
      <c r="I12" s="99">
        <v>38</v>
      </c>
      <c r="J12" s="99">
        <v>30</v>
      </c>
      <c r="K12" s="99">
        <v>21</v>
      </c>
      <c r="L12" s="99">
        <v>3</v>
      </c>
      <c r="M12" s="99">
        <v>8</v>
      </c>
      <c r="N12" s="99">
        <v>1</v>
      </c>
      <c r="O12" s="99">
        <v>2</v>
      </c>
      <c r="P12" s="99">
        <v>3</v>
      </c>
      <c r="Q12" s="99">
        <v>2</v>
      </c>
      <c r="R12" s="99"/>
      <c r="S12" s="100">
        <v>3</v>
      </c>
      <c r="T12" s="117"/>
      <c r="U12" s="101">
        <v>267</v>
      </c>
      <c r="V12" s="147">
        <v>264</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55"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19</v>
      </c>
      <c r="C15" s="107"/>
      <c r="D15" s="108"/>
      <c r="E15" s="108"/>
      <c r="F15" s="108"/>
      <c r="G15" s="108"/>
      <c r="H15" s="108"/>
      <c r="I15" s="108">
        <v>1</v>
      </c>
      <c r="J15" s="108"/>
      <c r="K15" s="108"/>
      <c r="L15" s="108">
        <v>2</v>
      </c>
      <c r="M15" s="108">
        <v>2</v>
      </c>
      <c r="N15" s="108">
        <v>4</v>
      </c>
      <c r="O15" s="108"/>
      <c r="P15" s="108">
        <v>1</v>
      </c>
      <c r="Q15" s="108">
        <v>3</v>
      </c>
      <c r="R15" s="108">
        <v>5</v>
      </c>
      <c r="S15" s="125">
        <v>1</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103</v>
      </c>
      <c r="C16" s="95">
        <v>14</v>
      </c>
      <c r="D16" s="96"/>
      <c r="E16" s="96"/>
      <c r="F16" s="96">
        <v>1</v>
      </c>
      <c r="G16" s="96">
        <v>2</v>
      </c>
      <c r="H16" s="96">
        <v>1</v>
      </c>
      <c r="I16" s="96">
        <v>9</v>
      </c>
      <c r="J16" s="96">
        <v>4</v>
      </c>
      <c r="K16" s="96">
        <v>5</v>
      </c>
      <c r="L16" s="96">
        <v>5</v>
      </c>
      <c r="M16" s="96">
        <v>4</v>
      </c>
      <c r="N16" s="96">
        <v>3</v>
      </c>
      <c r="O16" s="96">
        <v>9</v>
      </c>
      <c r="P16" s="96">
        <v>6</v>
      </c>
      <c r="Q16" s="96">
        <v>7</v>
      </c>
      <c r="R16" s="96">
        <v>11</v>
      </c>
      <c r="S16" s="91">
        <v>22</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3335</v>
      </c>
      <c r="C17" s="95">
        <v>665</v>
      </c>
      <c r="D17" s="96">
        <v>169</v>
      </c>
      <c r="E17" s="96">
        <v>145</v>
      </c>
      <c r="F17" s="96">
        <v>179</v>
      </c>
      <c r="G17" s="96">
        <v>155</v>
      </c>
      <c r="H17" s="96">
        <v>165</v>
      </c>
      <c r="I17" s="96">
        <v>156</v>
      </c>
      <c r="J17" s="96">
        <v>131</v>
      </c>
      <c r="K17" s="96">
        <v>155</v>
      </c>
      <c r="L17" s="96">
        <v>154</v>
      </c>
      <c r="M17" s="96">
        <v>183</v>
      </c>
      <c r="N17" s="96">
        <v>188</v>
      </c>
      <c r="O17" s="96">
        <v>165</v>
      </c>
      <c r="P17" s="96">
        <v>180</v>
      </c>
      <c r="Q17" s="96">
        <v>149</v>
      </c>
      <c r="R17" s="96">
        <v>137</v>
      </c>
      <c r="S17" s="91">
        <v>259</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1598</v>
      </c>
      <c r="C18" s="95">
        <v>438</v>
      </c>
      <c r="D18" s="96">
        <v>299</v>
      </c>
      <c r="E18" s="96">
        <v>261</v>
      </c>
      <c r="F18" s="96">
        <v>116</v>
      </c>
      <c r="G18" s="96">
        <v>52</v>
      </c>
      <c r="H18" s="96">
        <v>49</v>
      </c>
      <c r="I18" s="96">
        <v>48</v>
      </c>
      <c r="J18" s="96">
        <v>38</v>
      </c>
      <c r="K18" s="96">
        <v>49</v>
      </c>
      <c r="L18" s="96">
        <v>50</v>
      </c>
      <c r="M18" s="96">
        <v>40</v>
      </c>
      <c r="N18" s="96">
        <v>39</v>
      </c>
      <c r="O18" s="96">
        <v>26</v>
      </c>
      <c r="P18" s="96">
        <v>21</v>
      </c>
      <c r="Q18" s="96">
        <v>32</v>
      </c>
      <c r="R18" s="96">
        <v>23</v>
      </c>
      <c r="S18" s="91">
        <v>17</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72</v>
      </c>
      <c r="C19" s="112">
        <v>21</v>
      </c>
      <c r="D19" s="113">
        <v>16</v>
      </c>
      <c r="E19" s="113">
        <v>11</v>
      </c>
      <c r="F19" s="113">
        <v>2</v>
      </c>
      <c r="G19" s="113">
        <v>2</v>
      </c>
      <c r="H19" s="113"/>
      <c r="I19" s="113">
        <v>2</v>
      </c>
      <c r="J19" s="113">
        <v>2</v>
      </c>
      <c r="K19" s="113">
        <v>3</v>
      </c>
      <c r="L19" s="113">
        <v>3</v>
      </c>
      <c r="M19" s="113">
        <v>2</v>
      </c>
      <c r="N19" s="113">
        <v>1</v>
      </c>
      <c r="O19" s="113">
        <v>3</v>
      </c>
      <c r="P19" s="113">
        <v>2</v>
      </c>
      <c r="Q19" s="113">
        <v>1</v>
      </c>
      <c r="R19" s="113">
        <v>1</v>
      </c>
      <c r="S19" s="92"/>
      <c r="T19" s="2"/>
      <c r="U19" s="2"/>
      <c r="V19" s="2"/>
      <c r="W19" s="2"/>
      <c r="X19" s="2"/>
      <c r="Y19" s="2"/>
      <c r="Z19" s="1"/>
      <c r="AA19" s="1"/>
      <c r="AB19" s="1"/>
      <c r="AC19" s="1"/>
      <c r="AD19" s="1"/>
      <c r="AE19" s="1"/>
      <c r="AL19" s="1"/>
      <c r="BL19" s="213"/>
      <c r="BP19" s="1"/>
      <c r="BQ19" s="74" t="str">
        <f>IF(AND([10]NOMBRE!$B$4="Establecimiento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5127</v>
      </c>
      <c r="C21" s="121">
        <f>SUM(C15:C20)</f>
        <v>1138</v>
      </c>
      <c r="D21" s="122">
        <f>SUM(D15:D20)</f>
        <v>484</v>
      </c>
      <c r="E21" s="122">
        <f>SUM(E15:E20)</f>
        <v>417</v>
      </c>
      <c r="F21" s="122">
        <f t="shared" ref="F21:S21" si="1">SUM(F15:F20)</f>
        <v>298</v>
      </c>
      <c r="G21" s="122">
        <f t="shared" si="1"/>
        <v>211</v>
      </c>
      <c r="H21" s="122">
        <f t="shared" si="1"/>
        <v>215</v>
      </c>
      <c r="I21" s="122">
        <f t="shared" si="1"/>
        <v>216</v>
      </c>
      <c r="J21" s="122">
        <f t="shared" si="1"/>
        <v>175</v>
      </c>
      <c r="K21" s="122">
        <f t="shared" si="1"/>
        <v>212</v>
      </c>
      <c r="L21" s="122">
        <f t="shared" si="1"/>
        <v>214</v>
      </c>
      <c r="M21" s="122">
        <f t="shared" si="1"/>
        <v>231</v>
      </c>
      <c r="N21" s="122">
        <f t="shared" si="1"/>
        <v>235</v>
      </c>
      <c r="O21" s="122">
        <f t="shared" si="1"/>
        <v>203</v>
      </c>
      <c r="P21" s="122">
        <f t="shared" si="1"/>
        <v>210</v>
      </c>
      <c r="Q21" s="122">
        <f t="shared" si="1"/>
        <v>192</v>
      </c>
      <c r="R21" s="122">
        <f t="shared" si="1"/>
        <v>177</v>
      </c>
      <c r="S21" s="123">
        <f t="shared" si="1"/>
        <v>299</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56"/>
      <c r="J27" s="356"/>
      <c r="K27" s="356"/>
      <c r="L27" s="356"/>
      <c r="M27" s="356"/>
      <c r="N27" s="356"/>
      <c r="O27" s="356"/>
      <c r="P27" s="42"/>
      <c r="Q27" s="42"/>
      <c r="R27" s="42"/>
      <c r="S27" s="42"/>
      <c r="T27" s="2"/>
      <c r="U27" s="2"/>
      <c r="V27" s="2"/>
      <c r="W27" s="2"/>
      <c r="X27" s="2"/>
      <c r="Y27" s="2"/>
      <c r="BL27" s="213"/>
      <c r="CA27" s="213"/>
    </row>
    <row r="28" spans="1:79" s="3" customFormat="1" ht="33" customHeight="1" x14ac:dyDescent="0.15">
      <c r="A28" s="44" t="s">
        <v>55</v>
      </c>
      <c r="B28" s="355" t="s">
        <v>4</v>
      </c>
      <c r="C28" s="355" t="s">
        <v>56</v>
      </c>
      <c r="D28" s="355" t="s">
        <v>57</v>
      </c>
      <c r="E28" s="355"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503</v>
      </c>
      <c r="C29" s="87">
        <v>503</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497</v>
      </c>
      <c r="C32" s="88">
        <v>497</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97</v>
      </c>
      <c r="C35" s="88">
        <v>97</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0</v>
      </c>
      <c r="C40" s="89"/>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5</v>
      </c>
      <c r="C41" s="138">
        <v>5</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1102</v>
      </c>
      <c r="C42" s="120">
        <f>+SUM(C29:C41)</f>
        <v>1102</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58"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55"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913</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813</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61" t="s">
        <v>85</v>
      </c>
      <c r="C70" s="85">
        <v>64</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63" t="s">
        <v>86</v>
      </c>
      <c r="C71" s="149">
        <v>4</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8</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3</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19</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1</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1</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57" t="s">
        <v>179</v>
      </c>
      <c r="Z79" s="219" t="s">
        <v>180</v>
      </c>
      <c r="AA79" s="220" t="s">
        <v>181</v>
      </c>
      <c r="AB79" s="218" t="s">
        <v>182</v>
      </c>
      <c r="AC79" s="357" t="s">
        <v>183</v>
      </c>
      <c r="AD79" s="357"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9</v>
      </c>
      <c r="D80" s="186">
        <v>1</v>
      </c>
      <c r="E80" s="178"/>
      <c r="F80" s="175">
        <v>1</v>
      </c>
      <c r="G80" s="177"/>
      <c r="H80" s="186"/>
      <c r="I80" s="178"/>
      <c r="J80" s="175"/>
      <c r="K80" s="177">
        <v>2</v>
      </c>
      <c r="L80" s="186">
        <v>1</v>
      </c>
      <c r="M80" s="178">
        <v>1</v>
      </c>
      <c r="N80" s="175">
        <v>1</v>
      </c>
      <c r="O80" s="177">
        <v>2</v>
      </c>
      <c r="P80" s="186"/>
      <c r="Q80" s="178"/>
      <c r="R80" s="175"/>
      <c r="S80" s="177"/>
      <c r="T80" s="186"/>
      <c r="U80" s="221"/>
      <c r="V80" s="222"/>
      <c r="W80" s="223">
        <v>4</v>
      </c>
      <c r="X80" s="176">
        <v>4</v>
      </c>
      <c r="Y80" s="178">
        <v>1</v>
      </c>
      <c r="Z80" s="115"/>
      <c r="AA80" s="223">
        <v>2</v>
      </c>
      <c r="AB80" s="176">
        <v>6</v>
      </c>
      <c r="AC80" s="176"/>
      <c r="AD80" s="177">
        <v>1</v>
      </c>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75</v>
      </c>
      <c r="D81" s="191"/>
      <c r="E81" s="192">
        <v>1</v>
      </c>
      <c r="F81" s="182">
        <v>8</v>
      </c>
      <c r="G81" s="184">
        <v>5</v>
      </c>
      <c r="H81" s="191">
        <v>6</v>
      </c>
      <c r="I81" s="192">
        <v>5</v>
      </c>
      <c r="J81" s="182">
        <v>12</v>
      </c>
      <c r="K81" s="184">
        <v>12</v>
      </c>
      <c r="L81" s="191">
        <v>9</v>
      </c>
      <c r="M81" s="192">
        <v>7</v>
      </c>
      <c r="N81" s="182">
        <v>5</v>
      </c>
      <c r="O81" s="184">
        <v>2</v>
      </c>
      <c r="P81" s="191">
        <v>1</v>
      </c>
      <c r="Q81" s="192">
        <v>1</v>
      </c>
      <c r="R81" s="182"/>
      <c r="S81" s="184"/>
      <c r="T81" s="191"/>
      <c r="U81" s="224"/>
      <c r="V81" s="225">
        <v>1</v>
      </c>
      <c r="W81" s="226">
        <v>9</v>
      </c>
      <c r="X81" s="227">
        <v>2</v>
      </c>
      <c r="Y81" s="228">
        <v>41</v>
      </c>
      <c r="Z81" s="229">
        <v>23</v>
      </c>
      <c r="AA81" s="258">
        <v>8</v>
      </c>
      <c r="AB81" s="183">
        <v>58</v>
      </c>
      <c r="AC81" s="183"/>
      <c r="AD81" s="184">
        <v>9</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65"/>
      <c r="B84" s="366"/>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0</v>
      </c>
      <c r="D85" s="106"/>
      <c r="E85" s="106"/>
      <c r="F85" s="108"/>
      <c r="G85" s="108"/>
      <c r="H85" s="108"/>
      <c r="I85" s="108"/>
      <c r="J85" s="108"/>
      <c r="K85" s="108"/>
      <c r="L85" s="106"/>
      <c r="M85" s="146"/>
      <c r="N85" s="115"/>
      <c r="O85" s="125"/>
      <c r="P85" s="87"/>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t="str">
        <f>IF($C85=0,"",IF($P85="",IF($C85="","",1),0))</f>
        <v/>
      </c>
      <c r="BW85" s="156">
        <f>IF($C85&lt;&gt;SUM($F85:$K85),1,0)</f>
        <v>0</v>
      </c>
      <c r="CA85" s="213"/>
    </row>
    <row r="86" spans="1:88" s="3" customFormat="1" ht="24" customHeight="1" x14ac:dyDescent="0.15">
      <c r="A86" s="488"/>
      <c r="B86" s="82" t="s">
        <v>101</v>
      </c>
      <c r="C86" s="104">
        <f>SUM(F86:K86)</f>
        <v>3</v>
      </c>
      <c r="D86" s="118"/>
      <c r="E86" s="118"/>
      <c r="F86" s="132"/>
      <c r="G86" s="99"/>
      <c r="H86" s="99"/>
      <c r="I86" s="99"/>
      <c r="J86" s="99"/>
      <c r="K86" s="99">
        <v>3</v>
      </c>
      <c r="L86" s="118"/>
      <c r="M86" s="119"/>
      <c r="N86" s="118"/>
      <c r="O86" s="101">
        <v>3</v>
      </c>
      <c r="P86" s="90">
        <v>3</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3</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v>1</v>
      </c>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16</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6</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1</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114</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29</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183</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59"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55"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59" t="s">
        <v>45</v>
      </c>
      <c r="F107" s="355" t="s">
        <v>7</v>
      </c>
      <c r="G107" s="355"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c r="F112" s="88"/>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t="str">
        <f t="shared" si="7"/>
        <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c r="F115" s="88"/>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t="str">
        <f t="shared" si="7"/>
        <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56"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55" t="s">
        <v>4</v>
      </c>
      <c r="D119" s="355" t="s">
        <v>7</v>
      </c>
      <c r="E119" s="355"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64" t="s">
        <v>136</v>
      </c>
      <c r="C120" s="138"/>
      <c r="D120" s="152"/>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t="str">
        <f t="shared" ref="BU120:BU125" si="12">IF($C120=0,"",IF($D120="",IF($C120="","",1),0))</f>
        <v/>
      </c>
      <c r="BV120" s="74"/>
      <c r="BW120" s="35"/>
      <c r="CA120" s="213"/>
    </row>
    <row r="121" spans="1:79" s="3" customFormat="1" ht="15.75" customHeight="1" x14ac:dyDescent="0.2">
      <c r="A121" s="432"/>
      <c r="B121" s="31" t="s">
        <v>137</v>
      </c>
      <c r="C121" s="88"/>
      <c r="D121" s="109"/>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t="str">
        <f t="shared" si="12"/>
        <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64"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55"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60"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61" t="s">
        <v>154</v>
      </c>
      <c r="D137" s="232"/>
      <c r="E137" s="39"/>
      <c r="F137" s="39"/>
      <c r="G137" s="39"/>
      <c r="H137" s="39"/>
      <c r="M137" s="39"/>
      <c r="N137" s="39"/>
      <c r="O137" s="158"/>
      <c r="BL137" s="172"/>
      <c r="CA137" s="172"/>
    </row>
    <row r="138" spans="1:79" s="35" customFormat="1" ht="21" x14ac:dyDescent="0.2">
      <c r="A138" s="417"/>
      <c r="B138" s="418"/>
      <c r="C138" s="362"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4</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2</v>
      </c>
      <c r="E148" s="175"/>
      <c r="F148" s="176"/>
      <c r="G148" s="176"/>
      <c r="H148" s="176"/>
      <c r="I148" s="176"/>
      <c r="J148" s="176">
        <v>1</v>
      </c>
      <c r="K148" s="176"/>
      <c r="L148" s="176"/>
      <c r="M148" s="176"/>
      <c r="N148" s="176"/>
      <c r="O148" s="176"/>
      <c r="P148" s="176"/>
      <c r="Q148" s="176"/>
      <c r="R148" s="176">
        <v>1</v>
      </c>
      <c r="S148" s="176"/>
      <c r="T148" s="178"/>
      <c r="U148" s="234"/>
      <c r="V148" s="175">
        <v>1</v>
      </c>
      <c r="W148" s="176">
        <v>1</v>
      </c>
      <c r="X148" s="176">
        <v>1</v>
      </c>
      <c r="Y148" s="177">
        <v>1</v>
      </c>
      <c r="Z148" s="175">
        <v>1</v>
      </c>
      <c r="AA148" s="177">
        <v>1</v>
      </c>
      <c r="AB148" s="178"/>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1</v>
      </c>
      <c r="E149" s="240"/>
      <c r="F149" s="241"/>
      <c r="G149" s="241"/>
      <c r="H149" s="241"/>
      <c r="I149" s="241"/>
      <c r="J149" s="241"/>
      <c r="K149" s="241"/>
      <c r="L149" s="241">
        <v>1</v>
      </c>
      <c r="M149" s="241"/>
      <c r="N149" s="241"/>
      <c r="O149" s="241"/>
      <c r="P149" s="241"/>
      <c r="Q149" s="241"/>
      <c r="R149" s="241"/>
      <c r="S149" s="241"/>
      <c r="T149" s="242"/>
      <c r="U149" s="243"/>
      <c r="V149" s="240"/>
      <c r="W149" s="241">
        <v>1</v>
      </c>
      <c r="X149" s="241"/>
      <c r="Y149" s="179"/>
      <c r="Z149" s="240"/>
      <c r="AA149" s="179">
        <v>1</v>
      </c>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1</v>
      </c>
      <c r="E153" s="249"/>
      <c r="F153" s="250"/>
      <c r="G153" s="250"/>
      <c r="H153" s="250"/>
      <c r="I153" s="250"/>
      <c r="J153" s="250">
        <v>1</v>
      </c>
      <c r="K153" s="250"/>
      <c r="L153" s="126"/>
      <c r="M153" s="126"/>
      <c r="N153" s="126"/>
      <c r="O153" s="126"/>
      <c r="P153" s="126"/>
      <c r="Q153" s="126"/>
      <c r="R153" s="126"/>
      <c r="S153" s="126"/>
      <c r="T153" s="251"/>
      <c r="U153" s="252"/>
      <c r="V153" s="249"/>
      <c r="W153" s="250">
        <v>1</v>
      </c>
      <c r="X153" s="250"/>
      <c r="Y153" s="253"/>
      <c r="Z153" s="249"/>
      <c r="AA153" s="253"/>
      <c r="AB153" s="251">
        <v>1</v>
      </c>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11</v>
      </c>
      <c r="C158" s="182"/>
      <c r="D158" s="183"/>
      <c r="E158" s="183"/>
      <c r="F158" s="183">
        <v>1</v>
      </c>
      <c r="G158" s="183">
        <v>2</v>
      </c>
      <c r="H158" s="183">
        <v>1</v>
      </c>
      <c r="I158" s="183">
        <v>1</v>
      </c>
      <c r="J158" s="183">
        <v>3</v>
      </c>
      <c r="K158" s="183">
        <v>1</v>
      </c>
      <c r="L158" s="183">
        <v>1</v>
      </c>
      <c r="M158" s="183"/>
      <c r="N158" s="183"/>
      <c r="O158" s="183"/>
      <c r="P158" s="183">
        <v>1</v>
      </c>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52163</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A6" sqref="A6:O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",[11]NOMBRE!B2," - ","( ",[11]NOMBRE!C2,[11]NOMBRE!D2,[11]NOMBRE!E2,[11]NOMBRE!F2,[11]NOMBRE!G2,"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",[11]NOMBRE!B3," - ","( ",[11]NOMBRE!C3,[11]NOMBRE!D3,[11]NOMBRE!E3,[11]NOMBRE!F3,[11]NOMBRE!G3,[11]NOMBRE!H3,"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",[11]NOMBRE!B6," - ","( ",[11]NOMBRE!C6,[11]NOMBRE!D6," )")</f>
        <v>MES: OCTUBRE - ( 10 )</v>
      </c>
      <c r="B4" s="5"/>
      <c r="C4" s="5"/>
      <c r="D4" s="5"/>
      <c r="E4" s="5"/>
      <c r="F4" s="5"/>
      <c r="G4" s="5"/>
      <c r="H4" s="5"/>
      <c r="I4" s="5"/>
      <c r="J4" s="5"/>
      <c r="K4" s="5"/>
      <c r="O4" s="10"/>
      <c r="BL4" s="212"/>
      <c r="CA4" s="212"/>
    </row>
    <row r="5" spans="1:79" s="6" customFormat="1" ht="12.75" customHeight="1" x14ac:dyDescent="0.2">
      <c r="A5" s="4" t="str">
        <f>CONCATENATE("AÑO: ",[11]NOMBRE!B7)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5151</v>
      </c>
      <c r="C10" s="130">
        <v>1065</v>
      </c>
      <c r="D10" s="130">
        <v>529</v>
      </c>
      <c r="E10" s="108">
        <v>419</v>
      </c>
      <c r="F10" s="108">
        <v>287</v>
      </c>
      <c r="G10" s="108">
        <v>234</v>
      </c>
      <c r="H10" s="108">
        <v>224</v>
      </c>
      <c r="I10" s="108">
        <v>237</v>
      </c>
      <c r="J10" s="108">
        <v>195</v>
      </c>
      <c r="K10" s="108">
        <v>224</v>
      </c>
      <c r="L10" s="108">
        <v>239</v>
      </c>
      <c r="M10" s="108">
        <v>242</v>
      </c>
      <c r="N10" s="108">
        <v>204</v>
      </c>
      <c r="O10" s="108">
        <v>185</v>
      </c>
      <c r="P10" s="108">
        <v>219</v>
      </c>
      <c r="Q10" s="108">
        <v>194</v>
      </c>
      <c r="R10" s="108">
        <v>185</v>
      </c>
      <c r="S10" s="116">
        <v>269</v>
      </c>
      <c r="T10" s="107">
        <v>2649</v>
      </c>
      <c r="U10" s="125">
        <v>2502</v>
      </c>
      <c r="V10" s="139">
        <v>4902</v>
      </c>
      <c r="W10" s="107">
        <v>175</v>
      </c>
      <c r="X10" s="108">
        <v>95</v>
      </c>
      <c r="Y10" s="108">
        <v>178</v>
      </c>
      <c r="Z10" s="125">
        <v>630</v>
      </c>
      <c r="AA10" s="125">
        <v>4</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531</v>
      </c>
      <c r="C11" s="150">
        <v>1</v>
      </c>
      <c r="D11" s="150"/>
      <c r="E11" s="145">
        <v>4</v>
      </c>
      <c r="F11" s="145">
        <v>71</v>
      </c>
      <c r="G11" s="145">
        <v>115</v>
      </c>
      <c r="H11" s="145">
        <v>125</v>
      </c>
      <c r="I11" s="145">
        <v>91</v>
      </c>
      <c r="J11" s="145">
        <v>66</v>
      </c>
      <c r="K11" s="145">
        <v>27</v>
      </c>
      <c r="L11" s="145">
        <v>8</v>
      </c>
      <c r="M11" s="145">
        <v>13</v>
      </c>
      <c r="N11" s="145">
        <v>4</v>
      </c>
      <c r="O11" s="145">
        <v>3</v>
      </c>
      <c r="P11" s="145">
        <v>2</v>
      </c>
      <c r="Q11" s="145"/>
      <c r="R11" s="145">
        <v>1</v>
      </c>
      <c r="S11" s="133"/>
      <c r="T11" s="105"/>
      <c r="U11" s="134">
        <v>531</v>
      </c>
      <c r="V11" s="148">
        <v>523</v>
      </c>
      <c r="W11" s="144">
        <v>7</v>
      </c>
      <c r="X11" s="145">
        <v>4</v>
      </c>
      <c r="Y11" s="145">
        <v>5</v>
      </c>
      <c r="Z11" s="134">
        <v>66</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224</v>
      </c>
      <c r="C12" s="132"/>
      <c r="D12" s="132"/>
      <c r="E12" s="99">
        <v>3</v>
      </c>
      <c r="F12" s="99">
        <v>37</v>
      </c>
      <c r="G12" s="99">
        <v>53</v>
      </c>
      <c r="H12" s="99">
        <v>36</v>
      </c>
      <c r="I12" s="99">
        <v>44</v>
      </c>
      <c r="J12" s="99">
        <v>21</v>
      </c>
      <c r="K12" s="99">
        <v>12</v>
      </c>
      <c r="L12" s="99">
        <v>7</v>
      </c>
      <c r="M12" s="99">
        <v>2</v>
      </c>
      <c r="N12" s="99">
        <v>1</v>
      </c>
      <c r="O12" s="99">
        <v>1</v>
      </c>
      <c r="P12" s="99">
        <v>1</v>
      </c>
      <c r="Q12" s="99">
        <v>3</v>
      </c>
      <c r="R12" s="99">
        <v>1</v>
      </c>
      <c r="S12" s="100">
        <v>2</v>
      </c>
      <c r="T12" s="117"/>
      <c r="U12" s="101">
        <v>224</v>
      </c>
      <c r="V12" s="147">
        <v>222</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71"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15</v>
      </c>
      <c r="C15" s="107"/>
      <c r="D15" s="108"/>
      <c r="E15" s="108"/>
      <c r="F15" s="108"/>
      <c r="G15" s="108"/>
      <c r="H15" s="108">
        <v>1</v>
      </c>
      <c r="I15" s="108">
        <v>1</v>
      </c>
      <c r="J15" s="108"/>
      <c r="K15" s="108">
        <v>2</v>
      </c>
      <c r="L15" s="108">
        <v>1</v>
      </c>
      <c r="M15" s="108">
        <v>4</v>
      </c>
      <c r="N15" s="108"/>
      <c r="O15" s="108"/>
      <c r="P15" s="108"/>
      <c r="Q15" s="108">
        <v>4</v>
      </c>
      <c r="R15" s="108"/>
      <c r="S15" s="125">
        <v>2</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63</v>
      </c>
      <c r="C16" s="95">
        <v>4</v>
      </c>
      <c r="D16" s="96"/>
      <c r="E16" s="96"/>
      <c r="F16" s="96">
        <v>2</v>
      </c>
      <c r="G16" s="96">
        <v>1</v>
      </c>
      <c r="H16" s="96"/>
      <c r="I16" s="96">
        <v>1</v>
      </c>
      <c r="J16" s="96">
        <v>2</v>
      </c>
      <c r="K16" s="96">
        <v>3</v>
      </c>
      <c r="L16" s="96">
        <v>3</v>
      </c>
      <c r="M16" s="96">
        <v>6</v>
      </c>
      <c r="N16" s="96">
        <v>3</v>
      </c>
      <c r="O16" s="96">
        <v>6</v>
      </c>
      <c r="P16" s="96">
        <v>6</v>
      </c>
      <c r="Q16" s="96">
        <v>7</v>
      </c>
      <c r="R16" s="96">
        <v>4</v>
      </c>
      <c r="S16" s="91">
        <v>15</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3265</v>
      </c>
      <c r="C17" s="95">
        <v>508</v>
      </c>
      <c r="D17" s="96">
        <v>188</v>
      </c>
      <c r="E17" s="96">
        <v>151</v>
      </c>
      <c r="F17" s="96">
        <v>165</v>
      </c>
      <c r="G17" s="96">
        <v>168</v>
      </c>
      <c r="H17" s="96">
        <v>171</v>
      </c>
      <c r="I17" s="96">
        <v>176</v>
      </c>
      <c r="J17" s="96">
        <v>150</v>
      </c>
      <c r="K17" s="96">
        <v>170</v>
      </c>
      <c r="L17" s="96">
        <v>179</v>
      </c>
      <c r="M17" s="96">
        <v>187</v>
      </c>
      <c r="N17" s="96">
        <v>151</v>
      </c>
      <c r="O17" s="96">
        <v>148</v>
      </c>
      <c r="P17" s="96">
        <v>176</v>
      </c>
      <c r="Q17" s="96">
        <v>165</v>
      </c>
      <c r="R17" s="96">
        <v>169</v>
      </c>
      <c r="S17" s="91">
        <v>243</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1710</v>
      </c>
      <c r="C18" s="95">
        <v>520</v>
      </c>
      <c r="D18" s="96">
        <v>328</v>
      </c>
      <c r="E18" s="96">
        <v>260</v>
      </c>
      <c r="F18" s="96">
        <v>116</v>
      </c>
      <c r="G18" s="96">
        <v>58</v>
      </c>
      <c r="H18" s="96">
        <v>47</v>
      </c>
      <c r="I18" s="96">
        <v>54</v>
      </c>
      <c r="J18" s="96">
        <v>37</v>
      </c>
      <c r="K18" s="96">
        <v>43</v>
      </c>
      <c r="L18" s="96">
        <v>55</v>
      </c>
      <c r="M18" s="96">
        <v>43</v>
      </c>
      <c r="N18" s="96">
        <v>49</v>
      </c>
      <c r="O18" s="96">
        <v>27</v>
      </c>
      <c r="P18" s="96">
        <v>37</v>
      </c>
      <c r="Q18" s="96">
        <v>17</v>
      </c>
      <c r="R18" s="96">
        <v>10</v>
      </c>
      <c r="S18" s="91">
        <v>9</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98</v>
      </c>
      <c r="C19" s="112">
        <v>33</v>
      </c>
      <c r="D19" s="113">
        <v>13</v>
      </c>
      <c r="E19" s="113">
        <v>8</v>
      </c>
      <c r="F19" s="113">
        <v>4</v>
      </c>
      <c r="G19" s="113">
        <v>7</v>
      </c>
      <c r="H19" s="113">
        <v>5</v>
      </c>
      <c r="I19" s="113">
        <v>5</v>
      </c>
      <c r="J19" s="113">
        <v>6</v>
      </c>
      <c r="K19" s="113">
        <v>6</v>
      </c>
      <c r="L19" s="113">
        <v>1</v>
      </c>
      <c r="M19" s="113">
        <v>2</v>
      </c>
      <c r="N19" s="113">
        <v>1</v>
      </c>
      <c r="O19" s="113">
        <v>4</v>
      </c>
      <c r="P19" s="113"/>
      <c r="Q19" s="113">
        <v>1</v>
      </c>
      <c r="R19" s="113">
        <v>2</v>
      </c>
      <c r="S19" s="92"/>
      <c r="T19" s="2"/>
      <c r="U19" s="2"/>
      <c r="V19" s="2"/>
      <c r="W19" s="2"/>
      <c r="X19" s="2"/>
      <c r="Y19" s="2"/>
      <c r="Z19" s="1"/>
      <c r="AA19" s="1"/>
      <c r="AB19" s="1"/>
      <c r="AC19" s="1"/>
      <c r="AD19" s="1"/>
      <c r="AE19" s="1"/>
      <c r="AL19" s="1"/>
      <c r="BL19" s="213"/>
      <c r="BP19" s="1"/>
      <c r="BQ19" s="74" t="str">
        <f>IF(AND([11]NOMBRE!$B$4="Establecimiento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5151</v>
      </c>
      <c r="C21" s="121">
        <f>SUM(C15:C20)</f>
        <v>1065</v>
      </c>
      <c r="D21" s="122">
        <f>SUM(D15:D20)</f>
        <v>529</v>
      </c>
      <c r="E21" s="122">
        <f>SUM(E15:E20)</f>
        <v>419</v>
      </c>
      <c r="F21" s="122">
        <f t="shared" ref="F21:S21" si="1">SUM(F15:F20)</f>
        <v>287</v>
      </c>
      <c r="G21" s="122">
        <f t="shared" si="1"/>
        <v>234</v>
      </c>
      <c r="H21" s="122">
        <f t="shared" si="1"/>
        <v>224</v>
      </c>
      <c r="I21" s="122">
        <f t="shared" si="1"/>
        <v>237</v>
      </c>
      <c r="J21" s="122">
        <f t="shared" si="1"/>
        <v>195</v>
      </c>
      <c r="K21" s="122">
        <f t="shared" si="1"/>
        <v>224</v>
      </c>
      <c r="L21" s="122">
        <f t="shared" si="1"/>
        <v>239</v>
      </c>
      <c r="M21" s="122">
        <f t="shared" si="1"/>
        <v>242</v>
      </c>
      <c r="N21" s="122">
        <f t="shared" si="1"/>
        <v>204</v>
      </c>
      <c r="O21" s="122">
        <f t="shared" si="1"/>
        <v>185</v>
      </c>
      <c r="P21" s="122">
        <f t="shared" si="1"/>
        <v>219</v>
      </c>
      <c r="Q21" s="122">
        <f t="shared" si="1"/>
        <v>194</v>
      </c>
      <c r="R21" s="122">
        <f t="shared" si="1"/>
        <v>185</v>
      </c>
      <c r="S21" s="123">
        <f t="shared" si="1"/>
        <v>269</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77"/>
      <c r="J27" s="377"/>
      <c r="K27" s="377"/>
      <c r="L27" s="377"/>
      <c r="M27" s="377"/>
      <c r="N27" s="377"/>
      <c r="O27" s="377"/>
      <c r="P27" s="42"/>
      <c r="Q27" s="42"/>
      <c r="R27" s="42"/>
      <c r="S27" s="42"/>
      <c r="T27" s="2"/>
      <c r="U27" s="2"/>
      <c r="V27" s="2"/>
      <c r="W27" s="2"/>
      <c r="X27" s="2"/>
      <c r="Y27" s="2"/>
      <c r="BL27" s="213"/>
      <c r="CA27" s="213"/>
    </row>
    <row r="28" spans="1:79" s="3" customFormat="1" ht="33" customHeight="1" x14ac:dyDescent="0.15">
      <c r="A28" s="44" t="s">
        <v>55</v>
      </c>
      <c r="B28" s="371" t="s">
        <v>4</v>
      </c>
      <c r="C28" s="371" t="s">
        <v>56</v>
      </c>
      <c r="D28" s="371" t="s">
        <v>57</v>
      </c>
      <c r="E28" s="371"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243</v>
      </c>
      <c r="C29" s="87">
        <v>243</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551</v>
      </c>
      <c r="C32" s="88">
        <v>551</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113</v>
      </c>
      <c r="C35" s="88">
        <v>113</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0</v>
      </c>
      <c r="C40" s="89"/>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3</v>
      </c>
      <c r="C41" s="138">
        <v>3</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910</v>
      </c>
      <c r="C42" s="120">
        <f>+SUM(C29:C41)</f>
        <v>910</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78"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71"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850</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756</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74" t="s">
        <v>85</v>
      </c>
      <c r="C70" s="85">
        <v>35</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76" t="s">
        <v>86</v>
      </c>
      <c r="C71" s="149">
        <v>11</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9</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8</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30</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1</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67" t="s">
        <v>179</v>
      </c>
      <c r="Z79" s="219" t="s">
        <v>180</v>
      </c>
      <c r="AA79" s="220" t="s">
        <v>181</v>
      </c>
      <c r="AB79" s="218" t="s">
        <v>182</v>
      </c>
      <c r="AC79" s="367" t="s">
        <v>183</v>
      </c>
      <c r="AD79" s="367"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11</v>
      </c>
      <c r="D80" s="186"/>
      <c r="E80" s="178">
        <v>1</v>
      </c>
      <c r="F80" s="175">
        <v>1</v>
      </c>
      <c r="G80" s="177">
        <v>2</v>
      </c>
      <c r="H80" s="186">
        <v>1</v>
      </c>
      <c r="I80" s="178">
        <v>1</v>
      </c>
      <c r="J80" s="175">
        <v>1</v>
      </c>
      <c r="K80" s="177"/>
      <c r="L80" s="186"/>
      <c r="M80" s="178"/>
      <c r="N80" s="175"/>
      <c r="O80" s="177">
        <v>1</v>
      </c>
      <c r="P80" s="186">
        <v>1</v>
      </c>
      <c r="Q80" s="178"/>
      <c r="R80" s="175"/>
      <c r="S80" s="177"/>
      <c r="T80" s="186"/>
      <c r="U80" s="221"/>
      <c r="V80" s="222">
        <v>2</v>
      </c>
      <c r="W80" s="223">
        <v>5</v>
      </c>
      <c r="X80" s="176">
        <v>4</v>
      </c>
      <c r="Y80" s="178">
        <v>2</v>
      </c>
      <c r="Z80" s="115"/>
      <c r="AA80" s="223">
        <v>5</v>
      </c>
      <c r="AB80" s="176">
        <v>6</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80</v>
      </c>
      <c r="D81" s="191">
        <v>1</v>
      </c>
      <c r="E81" s="192">
        <v>3</v>
      </c>
      <c r="F81" s="182">
        <v>5</v>
      </c>
      <c r="G81" s="184">
        <v>6</v>
      </c>
      <c r="H81" s="191">
        <v>4</v>
      </c>
      <c r="I81" s="192">
        <v>8</v>
      </c>
      <c r="J81" s="182">
        <v>18</v>
      </c>
      <c r="K81" s="184">
        <v>13</v>
      </c>
      <c r="L81" s="191">
        <v>8</v>
      </c>
      <c r="M81" s="192">
        <v>6</v>
      </c>
      <c r="N81" s="182">
        <v>4</v>
      </c>
      <c r="O81" s="184">
        <v>1</v>
      </c>
      <c r="P81" s="191">
        <v>1</v>
      </c>
      <c r="Q81" s="192"/>
      <c r="R81" s="182"/>
      <c r="S81" s="184"/>
      <c r="T81" s="191"/>
      <c r="U81" s="224"/>
      <c r="V81" s="225">
        <v>2</v>
      </c>
      <c r="W81" s="226">
        <v>17</v>
      </c>
      <c r="X81" s="227">
        <v>6</v>
      </c>
      <c r="Y81" s="228">
        <v>28</v>
      </c>
      <c r="Z81" s="229">
        <v>29</v>
      </c>
      <c r="AA81" s="258">
        <v>15</v>
      </c>
      <c r="AB81" s="183">
        <v>58</v>
      </c>
      <c r="AC81" s="183"/>
      <c r="AD81" s="184">
        <v>7</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69"/>
      <c r="B84" s="370"/>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v>1</v>
      </c>
      <c r="I85" s="108"/>
      <c r="J85" s="108"/>
      <c r="K85" s="108"/>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3</v>
      </c>
      <c r="D86" s="118"/>
      <c r="E86" s="118"/>
      <c r="F86" s="132"/>
      <c r="G86" s="99">
        <v>1</v>
      </c>
      <c r="H86" s="99">
        <v>1</v>
      </c>
      <c r="I86" s="99"/>
      <c r="J86" s="99"/>
      <c r="K86" s="99">
        <v>1</v>
      </c>
      <c r="L86" s="118"/>
      <c r="M86" s="119"/>
      <c r="N86" s="118"/>
      <c r="O86" s="101">
        <v>3</v>
      </c>
      <c r="P86" s="90">
        <v>3</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3</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12</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3</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10</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90</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19</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137</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68"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71"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68" t="s">
        <v>45</v>
      </c>
      <c r="F107" s="371" t="s">
        <v>7</v>
      </c>
      <c r="G107" s="371"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216</v>
      </c>
      <c r="F112" s="88">
        <v>216</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236</v>
      </c>
      <c r="F115" s="88">
        <v>236</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77"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71" t="s">
        <v>4</v>
      </c>
      <c r="D119" s="371" t="s">
        <v>7</v>
      </c>
      <c r="E119" s="371"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72" t="s">
        <v>136</v>
      </c>
      <c r="C120" s="138">
        <v>236</v>
      </c>
      <c r="D120" s="152">
        <v>236</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216</v>
      </c>
      <c r="D121" s="109">
        <v>216</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72"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71"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73"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74" t="s">
        <v>154</v>
      </c>
      <c r="D137" s="232"/>
      <c r="E137" s="39"/>
      <c r="F137" s="39"/>
      <c r="G137" s="39"/>
      <c r="H137" s="39"/>
      <c r="M137" s="39"/>
      <c r="N137" s="39"/>
      <c r="O137" s="158"/>
      <c r="BL137" s="172"/>
      <c r="CA137" s="172"/>
    </row>
    <row r="138" spans="1:79" s="35" customFormat="1" ht="21" x14ac:dyDescent="0.2">
      <c r="A138" s="417"/>
      <c r="B138" s="418"/>
      <c r="C138" s="375"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v>7</v>
      </c>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4</v>
      </c>
      <c r="E148" s="175"/>
      <c r="F148" s="176"/>
      <c r="G148" s="176"/>
      <c r="H148" s="176"/>
      <c r="I148" s="176"/>
      <c r="J148" s="176"/>
      <c r="K148" s="176"/>
      <c r="L148" s="176"/>
      <c r="M148" s="176"/>
      <c r="N148" s="176">
        <v>3</v>
      </c>
      <c r="O148" s="176"/>
      <c r="P148" s="176">
        <v>1</v>
      </c>
      <c r="Q148" s="176"/>
      <c r="R148" s="176"/>
      <c r="S148" s="176"/>
      <c r="T148" s="178"/>
      <c r="U148" s="234"/>
      <c r="V148" s="175">
        <v>1</v>
      </c>
      <c r="W148" s="176">
        <v>1</v>
      </c>
      <c r="X148" s="176">
        <v>1</v>
      </c>
      <c r="Y148" s="177">
        <v>1</v>
      </c>
      <c r="Z148" s="175"/>
      <c r="AA148" s="177"/>
      <c r="AB148" s="178"/>
      <c r="AC148" s="177">
        <v>4</v>
      </c>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3</v>
      </c>
      <c r="E151" s="175"/>
      <c r="F151" s="176"/>
      <c r="G151" s="176"/>
      <c r="H151" s="176"/>
      <c r="I151" s="176"/>
      <c r="J151" s="176"/>
      <c r="K151" s="176"/>
      <c r="L151" s="176"/>
      <c r="M151" s="176"/>
      <c r="N151" s="176">
        <v>2</v>
      </c>
      <c r="O151" s="176"/>
      <c r="P151" s="176"/>
      <c r="Q151" s="176"/>
      <c r="R151" s="176"/>
      <c r="S151" s="176"/>
      <c r="T151" s="178">
        <v>1</v>
      </c>
      <c r="U151" s="234"/>
      <c r="V151" s="175"/>
      <c r="W151" s="176">
        <v>3</v>
      </c>
      <c r="X151" s="176"/>
      <c r="Y151" s="177"/>
      <c r="Z151" s="175"/>
      <c r="AA151" s="177"/>
      <c r="AB151" s="178"/>
      <c r="AC151" s="177">
        <v>3</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12</v>
      </c>
      <c r="C158" s="182"/>
      <c r="D158" s="183"/>
      <c r="E158" s="183">
        <v>1</v>
      </c>
      <c r="F158" s="183">
        <v>2</v>
      </c>
      <c r="G158" s="183">
        <v>2</v>
      </c>
      <c r="H158" s="183">
        <v>3</v>
      </c>
      <c r="I158" s="183"/>
      <c r="J158" s="183">
        <v>2</v>
      </c>
      <c r="K158" s="183">
        <v>1</v>
      </c>
      <c r="L158" s="183"/>
      <c r="M158" s="183"/>
      <c r="N158" s="183">
        <v>1</v>
      </c>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52987</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A6" sqref="A6:O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",[12]NOMBRE!B2," - ","( ",[12]NOMBRE!C2,[12]NOMBRE!D2,[12]NOMBRE!E2,[12]NOMBRE!F2,[12]NOMBRE!G2,"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",[12]NOMBRE!B3," - ","( ",[12]NOMBRE!C3,[12]NOMBRE!D3,[12]NOMBRE!E3,[12]NOMBRE!F3,[12]NOMBRE!G3,[12]NOMBRE!H3,"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",[12]NOMBRE!B6," - ","( ",[12]NOMBRE!C6,[12]NOMBRE!D6," )")</f>
        <v>MES: NOVIEMBRE - ( 11 )</v>
      </c>
      <c r="B4" s="5"/>
      <c r="C4" s="5"/>
      <c r="D4" s="5"/>
      <c r="E4" s="5"/>
      <c r="F4" s="5"/>
      <c r="G4" s="5"/>
      <c r="H4" s="5"/>
      <c r="I4" s="5"/>
      <c r="J4" s="5"/>
      <c r="K4" s="5"/>
      <c r="O4" s="10"/>
      <c r="BL4" s="212"/>
      <c r="CA4" s="212"/>
    </row>
    <row r="5" spans="1:79" s="6" customFormat="1" ht="12.75" customHeight="1" x14ac:dyDescent="0.2">
      <c r="A5" s="4" t="str">
        <f>CONCATENATE("AÑO: ",[12]NOMBRE!B7)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4626</v>
      </c>
      <c r="C10" s="130">
        <v>912</v>
      </c>
      <c r="D10" s="130">
        <v>435</v>
      </c>
      <c r="E10" s="108">
        <v>366</v>
      </c>
      <c r="F10" s="108">
        <v>219</v>
      </c>
      <c r="G10" s="108">
        <v>223</v>
      </c>
      <c r="H10" s="108">
        <v>253</v>
      </c>
      <c r="I10" s="108">
        <v>181</v>
      </c>
      <c r="J10" s="108">
        <v>168</v>
      </c>
      <c r="K10" s="108">
        <v>202</v>
      </c>
      <c r="L10" s="108">
        <v>201</v>
      </c>
      <c r="M10" s="108">
        <v>246</v>
      </c>
      <c r="N10" s="108">
        <v>203</v>
      </c>
      <c r="O10" s="108">
        <v>208</v>
      </c>
      <c r="P10" s="108">
        <v>171</v>
      </c>
      <c r="Q10" s="108">
        <v>181</v>
      </c>
      <c r="R10" s="108">
        <v>184</v>
      </c>
      <c r="S10" s="116">
        <v>273</v>
      </c>
      <c r="T10" s="107">
        <v>2363</v>
      </c>
      <c r="U10" s="125">
        <v>2263</v>
      </c>
      <c r="V10" s="139">
        <v>4398</v>
      </c>
      <c r="W10" s="107">
        <v>220</v>
      </c>
      <c r="X10" s="108">
        <v>85</v>
      </c>
      <c r="Y10" s="108">
        <v>190</v>
      </c>
      <c r="Z10" s="125">
        <v>616</v>
      </c>
      <c r="AA10" s="125">
        <v>15</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515</v>
      </c>
      <c r="C11" s="150"/>
      <c r="D11" s="150">
        <v>1</v>
      </c>
      <c r="E11" s="145">
        <v>4</v>
      </c>
      <c r="F11" s="145">
        <v>54</v>
      </c>
      <c r="G11" s="145">
        <v>139</v>
      </c>
      <c r="H11" s="145">
        <v>89</v>
      </c>
      <c r="I11" s="145">
        <v>99</v>
      </c>
      <c r="J11" s="145">
        <v>73</v>
      </c>
      <c r="K11" s="145">
        <v>28</v>
      </c>
      <c r="L11" s="145">
        <v>15</v>
      </c>
      <c r="M11" s="145">
        <v>6</v>
      </c>
      <c r="N11" s="145">
        <v>4</v>
      </c>
      <c r="O11" s="145">
        <v>1</v>
      </c>
      <c r="P11" s="145"/>
      <c r="Q11" s="145">
        <v>1</v>
      </c>
      <c r="R11" s="145">
        <v>1</v>
      </c>
      <c r="S11" s="133"/>
      <c r="T11" s="105"/>
      <c r="U11" s="134">
        <v>515</v>
      </c>
      <c r="V11" s="148">
        <v>505</v>
      </c>
      <c r="W11" s="144">
        <v>15</v>
      </c>
      <c r="X11" s="145">
        <v>3</v>
      </c>
      <c r="Y11" s="145">
        <v>5</v>
      </c>
      <c r="Z11" s="134">
        <v>63</v>
      </c>
      <c r="AA11" s="134">
        <v>2</v>
      </c>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271</v>
      </c>
      <c r="C12" s="132"/>
      <c r="D12" s="132"/>
      <c r="E12" s="99"/>
      <c r="F12" s="99">
        <v>45</v>
      </c>
      <c r="G12" s="99">
        <v>45</v>
      </c>
      <c r="H12" s="99">
        <v>50</v>
      </c>
      <c r="I12" s="99">
        <v>58</v>
      </c>
      <c r="J12" s="99">
        <v>38</v>
      </c>
      <c r="K12" s="99">
        <v>15</v>
      </c>
      <c r="L12" s="99">
        <v>7</v>
      </c>
      <c r="M12" s="99">
        <v>5</v>
      </c>
      <c r="N12" s="99">
        <v>3</v>
      </c>
      <c r="O12" s="99">
        <v>1</v>
      </c>
      <c r="P12" s="99"/>
      <c r="Q12" s="99">
        <v>2</v>
      </c>
      <c r="R12" s="99">
        <v>1</v>
      </c>
      <c r="S12" s="100">
        <v>1</v>
      </c>
      <c r="T12" s="117"/>
      <c r="U12" s="101">
        <v>271</v>
      </c>
      <c r="V12" s="147">
        <v>267</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79"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10</v>
      </c>
      <c r="C15" s="107"/>
      <c r="D15" s="108"/>
      <c r="E15" s="108"/>
      <c r="F15" s="108"/>
      <c r="G15" s="108"/>
      <c r="H15" s="108">
        <v>1</v>
      </c>
      <c r="I15" s="108"/>
      <c r="J15" s="108">
        <v>1</v>
      </c>
      <c r="K15" s="108"/>
      <c r="L15" s="108"/>
      <c r="M15" s="108"/>
      <c r="N15" s="108"/>
      <c r="O15" s="108"/>
      <c r="P15" s="108">
        <v>3</v>
      </c>
      <c r="Q15" s="108">
        <v>1</v>
      </c>
      <c r="R15" s="108">
        <v>4</v>
      </c>
      <c r="S15" s="125"/>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79</v>
      </c>
      <c r="C16" s="95">
        <v>5</v>
      </c>
      <c r="D16" s="96">
        <v>1</v>
      </c>
      <c r="E16" s="96"/>
      <c r="F16" s="96"/>
      <c r="G16" s="96">
        <v>4</v>
      </c>
      <c r="H16" s="96">
        <v>5</v>
      </c>
      <c r="I16" s="96">
        <v>2</v>
      </c>
      <c r="J16" s="96">
        <v>2</v>
      </c>
      <c r="K16" s="96">
        <v>2</v>
      </c>
      <c r="L16" s="96">
        <v>4</v>
      </c>
      <c r="M16" s="96">
        <v>4</v>
      </c>
      <c r="N16" s="96">
        <v>3</v>
      </c>
      <c r="O16" s="96">
        <v>5</v>
      </c>
      <c r="P16" s="96">
        <v>5</v>
      </c>
      <c r="Q16" s="96">
        <v>11</v>
      </c>
      <c r="R16" s="96">
        <v>10</v>
      </c>
      <c r="S16" s="91">
        <v>16</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3292</v>
      </c>
      <c r="C17" s="95">
        <v>546</v>
      </c>
      <c r="D17" s="96">
        <v>211</v>
      </c>
      <c r="E17" s="96">
        <v>186</v>
      </c>
      <c r="F17" s="96">
        <v>165</v>
      </c>
      <c r="G17" s="96">
        <v>159</v>
      </c>
      <c r="H17" s="96">
        <v>200</v>
      </c>
      <c r="I17" s="96">
        <v>136</v>
      </c>
      <c r="J17" s="96">
        <v>124</v>
      </c>
      <c r="K17" s="96">
        <v>167</v>
      </c>
      <c r="L17" s="96">
        <v>151</v>
      </c>
      <c r="M17" s="96">
        <v>198</v>
      </c>
      <c r="N17" s="96">
        <v>173</v>
      </c>
      <c r="O17" s="96">
        <v>184</v>
      </c>
      <c r="P17" s="96">
        <v>140</v>
      </c>
      <c r="Q17" s="96">
        <v>155</v>
      </c>
      <c r="R17" s="96">
        <v>154</v>
      </c>
      <c r="S17" s="91">
        <v>243</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1168</v>
      </c>
      <c r="C18" s="95">
        <v>339</v>
      </c>
      <c r="D18" s="96">
        <v>213</v>
      </c>
      <c r="E18" s="96">
        <v>169</v>
      </c>
      <c r="F18" s="96">
        <v>51</v>
      </c>
      <c r="G18" s="96">
        <v>57</v>
      </c>
      <c r="H18" s="96">
        <v>44</v>
      </c>
      <c r="I18" s="96">
        <v>39</v>
      </c>
      <c r="J18" s="96">
        <v>39</v>
      </c>
      <c r="K18" s="96">
        <v>29</v>
      </c>
      <c r="L18" s="96">
        <v>40</v>
      </c>
      <c r="M18" s="96">
        <v>42</v>
      </c>
      <c r="N18" s="96">
        <v>25</v>
      </c>
      <c r="O18" s="96">
        <v>18</v>
      </c>
      <c r="P18" s="96">
        <v>21</v>
      </c>
      <c r="Q18" s="96">
        <v>14</v>
      </c>
      <c r="R18" s="96">
        <v>15</v>
      </c>
      <c r="S18" s="91">
        <v>13</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76</v>
      </c>
      <c r="C19" s="112">
        <v>22</v>
      </c>
      <c r="D19" s="113">
        <v>10</v>
      </c>
      <c r="E19" s="113">
        <v>11</v>
      </c>
      <c r="F19" s="113">
        <v>3</v>
      </c>
      <c r="G19" s="113">
        <v>3</v>
      </c>
      <c r="H19" s="113">
        <v>3</v>
      </c>
      <c r="I19" s="113">
        <v>3</v>
      </c>
      <c r="J19" s="113">
        <v>2</v>
      </c>
      <c r="K19" s="113">
        <v>4</v>
      </c>
      <c r="L19" s="113">
        <v>6</v>
      </c>
      <c r="M19" s="113">
        <v>2</v>
      </c>
      <c r="N19" s="113">
        <v>2</v>
      </c>
      <c r="O19" s="113">
        <v>1</v>
      </c>
      <c r="P19" s="113">
        <v>2</v>
      </c>
      <c r="Q19" s="113"/>
      <c r="R19" s="113">
        <v>1</v>
      </c>
      <c r="S19" s="92">
        <v>1</v>
      </c>
      <c r="T19" s="2"/>
      <c r="U19" s="2"/>
      <c r="V19" s="2"/>
      <c r="W19" s="2"/>
      <c r="X19" s="2"/>
      <c r="Y19" s="2"/>
      <c r="Z19" s="1"/>
      <c r="AA19" s="1"/>
      <c r="AB19" s="1"/>
      <c r="AC19" s="1"/>
      <c r="AD19" s="1"/>
      <c r="AE19" s="1"/>
      <c r="AL19" s="1"/>
      <c r="BL19" s="213"/>
      <c r="BP19" s="1"/>
      <c r="BQ19" s="74" t="str">
        <f>IF(AND([12]NOMBRE!$B$4="Establecimiento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1</v>
      </c>
      <c r="C20" s="98"/>
      <c r="D20" s="99"/>
      <c r="E20" s="99"/>
      <c r="F20" s="99"/>
      <c r="G20" s="99"/>
      <c r="H20" s="99"/>
      <c r="I20" s="99">
        <v>1</v>
      </c>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4626</v>
      </c>
      <c r="C21" s="121">
        <f>SUM(C15:C20)</f>
        <v>912</v>
      </c>
      <c r="D21" s="122">
        <f>SUM(D15:D20)</f>
        <v>435</v>
      </c>
      <c r="E21" s="122">
        <f>SUM(E15:E20)</f>
        <v>366</v>
      </c>
      <c r="F21" s="122">
        <f t="shared" ref="F21:S21" si="1">SUM(F15:F20)</f>
        <v>219</v>
      </c>
      <c r="G21" s="122">
        <f t="shared" si="1"/>
        <v>223</v>
      </c>
      <c r="H21" s="122">
        <f t="shared" si="1"/>
        <v>253</v>
      </c>
      <c r="I21" s="122">
        <f t="shared" si="1"/>
        <v>181</v>
      </c>
      <c r="J21" s="122">
        <f t="shared" si="1"/>
        <v>168</v>
      </c>
      <c r="K21" s="122">
        <f t="shared" si="1"/>
        <v>202</v>
      </c>
      <c r="L21" s="122">
        <f t="shared" si="1"/>
        <v>201</v>
      </c>
      <c r="M21" s="122">
        <f t="shared" si="1"/>
        <v>246</v>
      </c>
      <c r="N21" s="122">
        <f t="shared" si="1"/>
        <v>203</v>
      </c>
      <c r="O21" s="122">
        <f t="shared" si="1"/>
        <v>208</v>
      </c>
      <c r="P21" s="122">
        <f t="shared" si="1"/>
        <v>171</v>
      </c>
      <c r="Q21" s="122">
        <f t="shared" si="1"/>
        <v>181</v>
      </c>
      <c r="R21" s="122">
        <f t="shared" si="1"/>
        <v>184</v>
      </c>
      <c r="S21" s="123">
        <f t="shared" si="1"/>
        <v>273</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80"/>
      <c r="J27" s="380"/>
      <c r="K27" s="380"/>
      <c r="L27" s="380"/>
      <c r="M27" s="380"/>
      <c r="N27" s="380"/>
      <c r="O27" s="380"/>
      <c r="P27" s="42"/>
      <c r="Q27" s="42"/>
      <c r="R27" s="42"/>
      <c r="S27" s="42"/>
      <c r="T27" s="2"/>
      <c r="U27" s="2"/>
      <c r="V27" s="2"/>
      <c r="W27" s="2"/>
      <c r="X27" s="2"/>
      <c r="Y27" s="2"/>
      <c r="BL27" s="213"/>
      <c r="CA27" s="213"/>
    </row>
    <row r="28" spans="1:79" s="3" customFormat="1" ht="33" customHeight="1" x14ac:dyDescent="0.15">
      <c r="A28" s="44" t="s">
        <v>55</v>
      </c>
      <c r="B28" s="379" t="s">
        <v>4</v>
      </c>
      <c r="C28" s="379" t="s">
        <v>56</v>
      </c>
      <c r="D28" s="379" t="s">
        <v>57</v>
      </c>
      <c r="E28" s="379"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640</v>
      </c>
      <c r="C29" s="87">
        <v>640</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539</v>
      </c>
      <c r="C32" s="88">
        <v>539</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103</v>
      </c>
      <c r="C35" s="88">
        <v>103</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0</v>
      </c>
      <c r="C40" s="89"/>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7</v>
      </c>
      <c r="C41" s="138">
        <v>7</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1289</v>
      </c>
      <c r="C42" s="120">
        <f>+SUM(C29:C41)</f>
        <v>1289</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82"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79"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884</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695</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85" t="s">
        <v>85</v>
      </c>
      <c r="C70" s="85">
        <v>93</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87" t="s">
        <v>86</v>
      </c>
      <c r="C71" s="149">
        <v>25</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25</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10</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32</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2</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2</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81" t="s">
        <v>179</v>
      </c>
      <c r="Z79" s="219" t="s">
        <v>180</v>
      </c>
      <c r="AA79" s="220" t="s">
        <v>181</v>
      </c>
      <c r="AB79" s="218" t="s">
        <v>182</v>
      </c>
      <c r="AC79" s="381" t="s">
        <v>183</v>
      </c>
      <c r="AD79" s="381"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6</v>
      </c>
      <c r="D80" s="186">
        <v>1</v>
      </c>
      <c r="E80" s="178">
        <v>1</v>
      </c>
      <c r="F80" s="175"/>
      <c r="G80" s="177">
        <v>1</v>
      </c>
      <c r="H80" s="186"/>
      <c r="I80" s="178">
        <v>2</v>
      </c>
      <c r="J80" s="175">
        <v>1</v>
      </c>
      <c r="K80" s="177"/>
      <c r="L80" s="186"/>
      <c r="M80" s="178"/>
      <c r="N80" s="175"/>
      <c r="O80" s="177"/>
      <c r="P80" s="186"/>
      <c r="Q80" s="178"/>
      <c r="R80" s="175"/>
      <c r="S80" s="177"/>
      <c r="T80" s="186"/>
      <c r="U80" s="221"/>
      <c r="V80" s="222"/>
      <c r="W80" s="223">
        <v>3</v>
      </c>
      <c r="X80" s="176">
        <v>3</v>
      </c>
      <c r="Y80" s="178"/>
      <c r="Z80" s="115"/>
      <c r="AA80" s="223">
        <v>1</v>
      </c>
      <c r="AB80" s="176">
        <v>5</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100</v>
      </c>
      <c r="D81" s="191"/>
      <c r="E81" s="192">
        <v>1</v>
      </c>
      <c r="F81" s="182">
        <v>1</v>
      </c>
      <c r="G81" s="184">
        <v>11</v>
      </c>
      <c r="H81" s="191">
        <v>8</v>
      </c>
      <c r="I81" s="192">
        <v>4</v>
      </c>
      <c r="J81" s="182">
        <v>23</v>
      </c>
      <c r="K81" s="184">
        <v>16</v>
      </c>
      <c r="L81" s="191">
        <v>13</v>
      </c>
      <c r="M81" s="192">
        <v>4</v>
      </c>
      <c r="N81" s="182">
        <v>3</v>
      </c>
      <c r="O81" s="184">
        <v>7</v>
      </c>
      <c r="P81" s="191">
        <v>4</v>
      </c>
      <c r="Q81" s="192">
        <v>2</v>
      </c>
      <c r="R81" s="182">
        <v>1</v>
      </c>
      <c r="S81" s="184">
        <v>1</v>
      </c>
      <c r="T81" s="191"/>
      <c r="U81" s="224"/>
      <c r="V81" s="225">
        <v>1</v>
      </c>
      <c r="W81" s="226">
        <v>11</v>
      </c>
      <c r="X81" s="227">
        <v>7</v>
      </c>
      <c r="Y81" s="228">
        <v>36</v>
      </c>
      <c r="Z81" s="229">
        <v>46</v>
      </c>
      <c r="AA81" s="258">
        <v>17</v>
      </c>
      <c r="AB81" s="183">
        <v>72</v>
      </c>
      <c r="AC81" s="183"/>
      <c r="AD81" s="184">
        <v>11</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89"/>
      <c r="B84" s="390"/>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0</v>
      </c>
      <c r="D85" s="106"/>
      <c r="E85" s="106"/>
      <c r="F85" s="108"/>
      <c r="G85" s="108"/>
      <c r="H85" s="108"/>
      <c r="I85" s="108"/>
      <c r="J85" s="108"/>
      <c r="K85" s="108"/>
      <c r="L85" s="106"/>
      <c r="M85" s="146"/>
      <c r="N85" s="115"/>
      <c r="O85" s="125"/>
      <c r="P85" s="87"/>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t="str">
        <f>IF($C85=0,"",IF($P85="",IF($C85="","",1),0))</f>
        <v/>
      </c>
      <c r="BW85" s="156">
        <f>IF($C85&lt;&gt;SUM($F85:$K85),1,0)</f>
        <v>0</v>
      </c>
      <c r="CA85" s="213"/>
    </row>
    <row r="86" spans="1:88" s="3" customFormat="1" ht="24" customHeight="1" x14ac:dyDescent="0.15">
      <c r="A86" s="488"/>
      <c r="B86" s="82" t="s">
        <v>101</v>
      </c>
      <c r="C86" s="104">
        <f>SUM(F86:K86)</f>
        <v>1</v>
      </c>
      <c r="D86" s="118"/>
      <c r="E86" s="118"/>
      <c r="F86" s="132"/>
      <c r="G86" s="99"/>
      <c r="H86" s="99"/>
      <c r="I86" s="99"/>
      <c r="J86" s="99"/>
      <c r="K86" s="99">
        <v>1</v>
      </c>
      <c r="L86" s="118"/>
      <c r="M86" s="119"/>
      <c r="N86" s="118"/>
      <c r="O86" s="101">
        <v>1</v>
      </c>
      <c r="P86" s="90">
        <v>1</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4</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16</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5</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1</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2</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1</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12</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96</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25</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162</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83"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79"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83" t="s">
        <v>45</v>
      </c>
      <c r="F107" s="379" t="s">
        <v>7</v>
      </c>
      <c r="G107" s="379"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147</v>
      </c>
      <c r="F112" s="88">
        <v>147</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185</v>
      </c>
      <c r="F115" s="88">
        <v>185</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80"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79" t="s">
        <v>4</v>
      </c>
      <c r="D119" s="379" t="s">
        <v>7</v>
      </c>
      <c r="E119" s="379"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88" t="s">
        <v>136</v>
      </c>
      <c r="C120" s="138">
        <v>185</v>
      </c>
      <c r="D120" s="152">
        <v>185</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147</v>
      </c>
      <c r="D121" s="109">
        <v>147</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88"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79"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84"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85" t="s">
        <v>154</v>
      </c>
      <c r="D137" s="232"/>
      <c r="E137" s="39"/>
      <c r="F137" s="39"/>
      <c r="G137" s="39"/>
      <c r="H137" s="39"/>
      <c r="M137" s="39"/>
      <c r="N137" s="39"/>
      <c r="O137" s="158"/>
      <c r="BL137" s="172"/>
      <c r="CA137" s="172"/>
    </row>
    <row r="138" spans="1:79" s="35" customFormat="1" ht="21" x14ac:dyDescent="0.2">
      <c r="A138" s="417"/>
      <c r="B138" s="418"/>
      <c r="C138" s="386"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1</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v>
      </c>
      <c r="E148" s="175"/>
      <c r="F148" s="176"/>
      <c r="G148" s="176"/>
      <c r="H148" s="176"/>
      <c r="I148" s="176"/>
      <c r="J148" s="176"/>
      <c r="K148" s="176"/>
      <c r="L148" s="176"/>
      <c r="M148" s="176"/>
      <c r="N148" s="176">
        <v>1</v>
      </c>
      <c r="O148" s="176"/>
      <c r="P148" s="176"/>
      <c r="Q148" s="176"/>
      <c r="R148" s="176"/>
      <c r="S148" s="176"/>
      <c r="T148" s="178"/>
      <c r="U148" s="234"/>
      <c r="V148" s="175">
        <v>1</v>
      </c>
      <c r="W148" s="176">
        <v>1</v>
      </c>
      <c r="X148" s="176">
        <v>1</v>
      </c>
      <c r="Y148" s="177">
        <v>1</v>
      </c>
      <c r="Z148" s="175"/>
      <c r="AA148" s="177"/>
      <c r="AB148" s="178">
        <v>1</v>
      </c>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21</v>
      </c>
      <c r="C158" s="182"/>
      <c r="D158" s="183"/>
      <c r="E158" s="183">
        <v>1</v>
      </c>
      <c r="F158" s="183">
        <v>3</v>
      </c>
      <c r="G158" s="183">
        <v>1</v>
      </c>
      <c r="H158" s="183">
        <v>6</v>
      </c>
      <c r="I158" s="183">
        <v>2</v>
      </c>
      <c r="J158" s="183">
        <v>7</v>
      </c>
      <c r="K158" s="183"/>
      <c r="L158" s="183">
        <v>1</v>
      </c>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50167</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N83:O83"/>
    <mergeCell ref="P83:P84"/>
    <mergeCell ref="A85:A86"/>
    <mergeCell ref="B88:B89"/>
    <mergeCell ref="A104:D104"/>
    <mergeCell ref="B105:D105"/>
    <mergeCell ref="A108:A110"/>
    <mergeCell ref="B109:D109"/>
    <mergeCell ref="B110:D110"/>
    <mergeCell ref="B108:D108"/>
    <mergeCell ref="A88:A89"/>
    <mergeCell ref="A107:D107"/>
    <mergeCell ref="A83:B83"/>
    <mergeCell ref="C83:C84"/>
    <mergeCell ref="D83:M83"/>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G11" sqref="G11"/>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",[13]NOMBRE!B2," - ","( ",[13]NOMBRE!C2,[13]NOMBRE!D2,[13]NOMBRE!E2,[13]NOMBRE!F2,[13]NOMBRE!G2,"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",[13]NOMBRE!B3," - ","( ",[13]NOMBRE!C3,[13]NOMBRE!D3,[13]NOMBRE!E3,[13]NOMBRE!F3,[13]NOMBRE!G3,[13]NOMBRE!H3,"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",[13]NOMBRE!B6," - ","( ",[13]NOMBRE!C6,[13]NOMBRE!D6," )")</f>
        <v>MES: DICIEMBRE - ( 12 )</v>
      </c>
      <c r="B4" s="5"/>
      <c r="C4" s="5"/>
      <c r="D4" s="5"/>
      <c r="E4" s="5"/>
      <c r="F4" s="5"/>
      <c r="G4" s="5"/>
      <c r="H4" s="5"/>
      <c r="I4" s="5"/>
      <c r="J4" s="5"/>
      <c r="K4" s="5"/>
      <c r="O4" s="10"/>
      <c r="BL4" s="212"/>
      <c r="CA4" s="212"/>
    </row>
    <row r="5" spans="1:79" s="6" customFormat="1" ht="12.75" customHeight="1" x14ac:dyDescent="0.2">
      <c r="A5" s="4" t="str">
        <f>CONCATENATE("AÑO: ",[13]NOMBRE!B7)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4465</v>
      </c>
      <c r="C10" s="130">
        <v>962</v>
      </c>
      <c r="D10" s="130">
        <v>403</v>
      </c>
      <c r="E10" s="108">
        <v>262</v>
      </c>
      <c r="F10" s="108">
        <v>241</v>
      </c>
      <c r="G10" s="108">
        <v>194</v>
      </c>
      <c r="H10" s="108">
        <v>226</v>
      </c>
      <c r="I10" s="108">
        <v>166</v>
      </c>
      <c r="J10" s="108">
        <v>203</v>
      </c>
      <c r="K10" s="108">
        <v>189</v>
      </c>
      <c r="L10" s="108">
        <v>186</v>
      </c>
      <c r="M10" s="108">
        <v>225</v>
      </c>
      <c r="N10" s="108">
        <v>199</v>
      </c>
      <c r="O10" s="108">
        <v>185</v>
      </c>
      <c r="P10" s="108">
        <v>202</v>
      </c>
      <c r="Q10" s="108">
        <v>195</v>
      </c>
      <c r="R10" s="108">
        <v>161</v>
      </c>
      <c r="S10" s="116">
        <v>266</v>
      </c>
      <c r="T10" s="107">
        <v>2293</v>
      </c>
      <c r="U10" s="125">
        <v>2172</v>
      </c>
      <c r="V10" s="139">
        <v>4261</v>
      </c>
      <c r="W10" s="107">
        <v>322</v>
      </c>
      <c r="X10" s="108">
        <v>81</v>
      </c>
      <c r="Y10" s="108">
        <v>179</v>
      </c>
      <c r="Z10" s="125">
        <v>596</v>
      </c>
      <c r="AA10" s="125">
        <v>4</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420</v>
      </c>
      <c r="C11" s="150"/>
      <c r="D11" s="150"/>
      <c r="E11" s="145">
        <v>5</v>
      </c>
      <c r="F11" s="145">
        <v>41</v>
      </c>
      <c r="G11" s="145">
        <v>88</v>
      </c>
      <c r="H11" s="145">
        <v>101</v>
      </c>
      <c r="I11" s="145">
        <v>70</v>
      </c>
      <c r="J11" s="145">
        <v>49</v>
      </c>
      <c r="K11" s="145">
        <v>32</v>
      </c>
      <c r="L11" s="145">
        <v>14</v>
      </c>
      <c r="M11" s="145">
        <v>9</v>
      </c>
      <c r="N11" s="145">
        <v>3</v>
      </c>
      <c r="O11" s="145"/>
      <c r="P11" s="145">
        <v>4</v>
      </c>
      <c r="Q11" s="145">
        <v>3</v>
      </c>
      <c r="R11" s="145">
        <v>1</v>
      </c>
      <c r="S11" s="133"/>
      <c r="T11" s="105"/>
      <c r="U11" s="134">
        <v>420</v>
      </c>
      <c r="V11" s="148">
        <v>403</v>
      </c>
      <c r="W11" s="144">
        <v>18</v>
      </c>
      <c r="X11" s="145">
        <v>1</v>
      </c>
      <c r="Y11" s="145">
        <v>8</v>
      </c>
      <c r="Z11" s="134">
        <v>49</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235</v>
      </c>
      <c r="C12" s="132"/>
      <c r="D12" s="132"/>
      <c r="E12" s="99">
        <v>3</v>
      </c>
      <c r="F12" s="99">
        <v>41</v>
      </c>
      <c r="G12" s="99">
        <v>41</v>
      </c>
      <c r="H12" s="99">
        <v>58</v>
      </c>
      <c r="I12" s="99">
        <v>36</v>
      </c>
      <c r="J12" s="99">
        <v>29</v>
      </c>
      <c r="K12" s="99">
        <v>13</v>
      </c>
      <c r="L12" s="99">
        <v>4</v>
      </c>
      <c r="M12" s="99">
        <v>3</v>
      </c>
      <c r="N12" s="99">
        <v>5</v>
      </c>
      <c r="O12" s="99"/>
      <c r="P12" s="99"/>
      <c r="Q12" s="99">
        <v>2</v>
      </c>
      <c r="R12" s="99"/>
      <c r="S12" s="100"/>
      <c r="T12" s="117"/>
      <c r="U12" s="101">
        <v>235</v>
      </c>
      <c r="V12" s="147">
        <v>232</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95"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22</v>
      </c>
      <c r="C15" s="107"/>
      <c r="D15" s="108">
        <v>1</v>
      </c>
      <c r="E15" s="108"/>
      <c r="F15" s="108">
        <v>2</v>
      </c>
      <c r="G15" s="108"/>
      <c r="H15" s="108">
        <v>2</v>
      </c>
      <c r="I15" s="108"/>
      <c r="J15" s="108">
        <v>1</v>
      </c>
      <c r="K15" s="108">
        <v>1</v>
      </c>
      <c r="L15" s="108">
        <v>1</v>
      </c>
      <c r="M15" s="108">
        <v>2</v>
      </c>
      <c r="N15" s="108"/>
      <c r="O15" s="108">
        <v>4</v>
      </c>
      <c r="P15" s="108">
        <v>1</v>
      </c>
      <c r="Q15" s="108">
        <v>5</v>
      </c>
      <c r="R15" s="108"/>
      <c r="S15" s="125">
        <v>2</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79</v>
      </c>
      <c r="C16" s="95">
        <v>5</v>
      </c>
      <c r="D16" s="96"/>
      <c r="E16" s="96"/>
      <c r="F16" s="96">
        <v>2</v>
      </c>
      <c r="G16" s="96">
        <v>1</v>
      </c>
      <c r="H16" s="96">
        <v>2</v>
      </c>
      <c r="I16" s="96">
        <v>1</v>
      </c>
      <c r="J16" s="96">
        <v>4</v>
      </c>
      <c r="K16" s="96">
        <v>3</v>
      </c>
      <c r="L16" s="96">
        <v>6</v>
      </c>
      <c r="M16" s="96">
        <v>4</v>
      </c>
      <c r="N16" s="96">
        <v>5</v>
      </c>
      <c r="O16" s="96">
        <v>4</v>
      </c>
      <c r="P16" s="96">
        <v>7</v>
      </c>
      <c r="Q16" s="96">
        <v>12</v>
      </c>
      <c r="R16" s="96">
        <v>7</v>
      </c>
      <c r="S16" s="91">
        <v>16</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3127</v>
      </c>
      <c r="C17" s="95">
        <v>518</v>
      </c>
      <c r="D17" s="96">
        <v>195</v>
      </c>
      <c r="E17" s="96">
        <v>133</v>
      </c>
      <c r="F17" s="96">
        <v>175</v>
      </c>
      <c r="G17" s="96">
        <v>144</v>
      </c>
      <c r="H17" s="96">
        <v>169</v>
      </c>
      <c r="I17" s="96">
        <v>128</v>
      </c>
      <c r="J17" s="96">
        <v>167</v>
      </c>
      <c r="K17" s="96">
        <v>159</v>
      </c>
      <c r="L17" s="96">
        <v>141</v>
      </c>
      <c r="M17" s="96">
        <v>179</v>
      </c>
      <c r="N17" s="96">
        <v>163</v>
      </c>
      <c r="O17" s="96">
        <v>149</v>
      </c>
      <c r="P17" s="96">
        <v>168</v>
      </c>
      <c r="Q17" s="96">
        <v>162</v>
      </c>
      <c r="R17" s="96">
        <v>142</v>
      </c>
      <c r="S17" s="91">
        <v>235</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1133</v>
      </c>
      <c r="C18" s="95">
        <v>408</v>
      </c>
      <c r="D18" s="96">
        <v>196</v>
      </c>
      <c r="E18" s="96">
        <v>117</v>
      </c>
      <c r="F18" s="96">
        <v>58</v>
      </c>
      <c r="G18" s="96">
        <v>42</v>
      </c>
      <c r="H18" s="96">
        <v>42</v>
      </c>
      <c r="I18" s="96">
        <v>33</v>
      </c>
      <c r="J18" s="96">
        <v>29</v>
      </c>
      <c r="K18" s="96">
        <v>23</v>
      </c>
      <c r="L18" s="96">
        <v>32</v>
      </c>
      <c r="M18" s="96">
        <v>36</v>
      </c>
      <c r="N18" s="96">
        <v>29</v>
      </c>
      <c r="O18" s="96">
        <v>27</v>
      </c>
      <c r="P18" s="96">
        <v>24</v>
      </c>
      <c r="Q18" s="96">
        <v>14</v>
      </c>
      <c r="R18" s="96">
        <v>11</v>
      </c>
      <c r="S18" s="91">
        <v>12</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88</v>
      </c>
      <c r="C19" s="112">
        <v>25</v>
      </c>
      <c r="D19" s="113">
        <v>9</v>
      </c>
      <c r="E19" s="113">
        <v>12</v>
      </c>
      <c r="F19" s="113">
        <v>3</v>
      </c>
      <c r="G19" s="113">
        <v>5</v>
      </c>
      <c r="H19" s="113">
        <v>11</v>
      </c>
      <c r="I19" s="113">
        <v>4</v>
      </c>
      <c r="J19" s="113">
        <v>2</v>
      </c>
      <c r="K19" s="113">
        <v>3</v>
      </c>
      <c r="L19" s="113">
        <v>6</v>
      </c>
      <c r="M19" s="113">
        <v>3</v>
      </c>
      <c r="N19" s="113">
        <v>2</v>
      </c>
      <c r="O19" s="113">
        <v>1</v>
      </c>
      <c r="P19" s="113">
        <v>1</v>
      </c>
      <c r="Q19" s="113"/>
      <c r="R19" s="113">
        <v>1</v>
      </c>
      <c r="S19" s="92"/>
      <c r="T19" s="2"/>
      <c r="U19" s="2"/>
      <c r="V19" s="2"/>
      <c r="W19" s="2"/>
      <c r="X19" s="2"/>
      <c r="Y19" s="2"/>
      <c r="Z19" s="1"/>
      <c r="AA19" s="1"/>
      <c r="AB19" s="1"/>
      <c r="AC19" s="1"/>
      <c r="AD19" s="1"/>
      <c r="AE19" s="1"/>
      <c r="AL19" s="1"/>
      <c r="BL19" s="213"/>
      <c r="BP19" s="1"/>
      <c r="BQ19" s="74" t="str">
        <f>IF(AND([13]NOMBRE!$B$4="Establecimiento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16</v>
      </c>
      <c r="C20" s="98">
        <v>6</v>
      </c>
      <c r="D20" s="99">
        <v>2</v>
      </c>
      <c r="E20" s="99"/>
      <c r="F20" s="99">
        <v>1</v>
      </c>
      <c r="G20" s="99">
        <v>2</v>
      </c>
      <c r="H20" s="99"/>
      <c r="I20" s="99"/>
      <c r="J20" s="99"/>
      <c r="K20" s="99"/>
      <c r="L20" s="99"/>
      <c r="M20" s="99">
        <v>1</v>
      </c>
      <c r="N20" s="99"/>
      <c r="O20" s="99"/>
      <c r="P20" s="99">
        <v>1</v>
      </c>
      <c r="Q20" s="99">
        <v>2</v>
      </c>
      <c r="R20" s="99"/>
      <c r="S20" s="101">
        <v>1</v>
      </c>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4465</v>
      </c>
      <c r="C21" s="121">
        <f>SUM(C15:C20)</f>
        <v>962</v>
      </c>
      <c r="D21" s="122">
        <f>SUM(D15:D20)</f>
        <v>403</v>
      </c>
      <c r="E21" s="122">
        <f>SUM(E15:E20)</f>
        <v>262</v>
      </c>
      <c r="F21" s="122">
        <f t="shared" ref="F21:S21" si="1">SUM(F15:F20)</f>
        <v>241</v>
      </c>
      <c r="G21" s="122">
        <f t="shared" si="1"/>
        <v>194</v>
      </c>
      <c r="H21" s="122">
        <f t="shared" si="1"/>
        <v>226</v>
      </c>
      <c r="I21" s="122">
        <f t="shared" si="1"/>
        <v>166</v>
      </c>
      <c r="J21" s="122">
        <f t="shared" si="1"/>
        <v>203</v>
      </c>
      <c r="K21" s="122">
        <f t="shared" si="1"/>
        <v>189</v>
      </c>
      <c r="L21" s="122">
        <f t="shared" si="1"/>
        <v>186</v>
      </c>
      <c r="M21" s="122">
        <f t="shared" si="1"/>
        <v>225</v>
      </c>
      <c r="N21" s="122">
        <f t="shared" si="1"/>
        <v>199</v>
      </c>
      <c r="O21" s="122">
        <f t="shared" si="1"/>
        <v>185</v>
      </c>
      <c r="P21" s="122">
        <f t="shared" si="1"/>
        <v>202</v>
      </c>
      <c r="Q21" s="122">
        <f t="shared" si="1"/>
        <v>195</v>
      </c>
      <c r="R21" s="122">
        <f t="shared" si="1"/>
        <v>161</v>
      </c>
      <c r="S21" s="123">
        <f t="shared" si="1"/>
        <v>266</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401"/>
      <c r="J27" s="401"/>
      <c r="K27" s="401"/>
      <c r="L27" s="401"/>
      <c r="M27" s="401"/>
      <c r="N27" s="401"/>
      <c r="O27" s="401"/>
      <c r="P27" s="42"/>
      <c r="Q27" s="42"/>
      <c r="R27" s="42"/>
      <c r="S27" s="42"/>
      <c r="T27" s="2"/>
      <c r="U27" s="2"/>
      <c r="V27" s="2"/>
      <c r="W27" s="2"/>
      <c r="X27" s="2"/>
      <c r="Y27" s="2"/>
      <c r="BL27" s="213"/>
      <c r="CA27" s="213"/>
    </row>
    <row r="28" spans="1:79" s="3" customFormat="1" ht="33" customHeight="1" x14ac:dyDescent="0.15">
      <c r="A28" s="44" t="s">
        <v>55</v>
      </c>
      <c r="B28" s="395" t="s">
        <v>4</v>
      </c>
      <c r="C28" s="395" t="s">
        <v>56</v>
      </c>
      <c r="D28" s="395" t="s">
        <v>57</v>
      </c>
      <c r="E28" s="395"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401</v>
      </c>
      <c r="C29" s="87">
        <v>396</v>
      </c>
      <c r="D29" s="87">
        <v>5</v>
      </c>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370</v>
      </c>
      <c r="C32" s="88">
        <v>370</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69</v>
      </c>
      <c r="C35" s="88">
        <v>69</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17</v>
      </c>
      <c r="C36" s="88"/>
      <c r="D36" s="88">
        <v>17</v>
      </c>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0</v>
      </c>
      <c r="C40" s="89"/>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7</v>
      </c>
      <c r="C41" s="138">
        <v>7</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864</v>
      </c>
      <c r="C42" s="120">
        <f>+SUM(C29:C41)</f>
        <v>842</v>
      </c>
      <c r="D42" s="120">
        <f>+SUM(D29:D41)</f>
        <v>22</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402"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95"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826</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754</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98" t="s">
        <v>85</v>
      </c>
      <c r="C70" s="85">
        <v>31</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400" t="s">
        <v>86</v>
      </c>
      <c r="C71" s="149">
        <v>6</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6</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9</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18</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1</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1</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91" t="s">
        <v>179</v>
      </c>
      <c r="Z79" s="219" t="s">
        <v>180</v>
      </c>
      <c r="AA79" s="220" t="s">
        <v>181</v>
      </c>
      <c r="AB79" s="218" t="s">
        <v>182</v>
      </c>
      <c r="AC79" s="391" t="s">
        <v>183</v>
      </c>
      <c r="AD79" s="391"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6</v>
      </c>
      <c r="D80" s="186"/>
      <c r="E80" s="178">
        <v>1</v>
      </c>
      <c r="F80" s="175"/>
      <c r="G80" s="177"/>
      <c r="H80" s="186">
        <v>1</v>
      </c>
      <c r="I80" s="178"/>
      <c r="J80" s="175"/>
      <c r="K80" s="177">
        <v>1</v>
      </c>
      <c r="L80" s="186">
        <v>1</v>
      </c>
      <c r="M80" s="178">
        <v>1</v>
      </c>
      <c r="N80" s="175"/>
      <c r="O80" s="177"/>
      <c r="P80" s="186">
        <v>1</v>
      </c>
      <c r="Q80" s="178"/>
      <c r="R80" s="175"/>
      <c r="S80" s="177"/>
      <c r="T80" s="186"/>
      <c r="U80" s="221"/>
      <c r="V80" s="222"/>
      <c r="W80" s="223">
        <v>3</v>
      </c>
      <c r="X80" s="176">
        <v>3</v>
      </c>
      <c r="Y80" s="178"/>
      <c r="Z80" s="115"/>
      <c r="AA80" s="223">
        <v>1</v>
      </c>
      <c r="AB80" s="176">
        <v>5</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80</v>
      </c>
      <c r="D81" s="191">
        <v>1</v>
      </c>
      <c r="E81" s="192">
        <v>2</v>
      </c>
      <c r="F81" s="182">
        <v>2</v>
      </c>
      <c r="G81" s="184">
        <v>4</v>
      </c>
      <c r="H81" s="191">
        <v>12</v>
      </c>
      <c r="I81" s="192">
        <v>8</v>
      </c>
      <c r="J81" s="182">
        <v>15</v>
      </c>
      <c r="K81" s="184">
        <v>7</v>
      </c>
      <c r="L81" s="191">
        <v>7</v>
      </c>
      <c r="M81" s="192">
        <v>6</v>
      </c>
      <c r="N81" s="182">
        <v>6</v>
      </c>
      <c r="O81" s="184">
        <v>2</v>
      </c>
      <c r="P81" s="191">
        <v>2</v>
      </c>
      <c r="Q81" s="192"/>
      <c r="R81" s="182"/>
      <c r="S81" s="184">
        <v>2</v>
      </c>
      <c r="T81" s="191">
        <v>2</v>
      </c>
      <c r="U81" s="224">
        <v>1</v>
      </c>
      <c r="V81" s="225">
        <v>1</v>
      </c>
      <c r="W81" s="226">
        <v>13</v>
      </c>
      <c r="X81" s="227">
        <v>10</v>
      </c>
      <c r="Y81" s="228">
        <v>23</v>
      </c>
      <c r="Z81" s="229">
        <v>34</v>
      </c>
      <c r="AA81" s="258">
        <v>17</v>
      </c>
      <c r="AB81" s="183">
        <v>57</v>
      </c>
      <c r="AC81" s="183"/>
      <c r="AD81" s="184">
        <v>6</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93"/>
      <c r="B84" s="394"/>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c r="I85" s="108"/>
      <c r="J85" s="108"/>
      <c r="K85" s="108">
        <v>1</v>
      </c>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2</v>
      </c>
      <c r="D86" s="118"/>
      <c r="E86" s="118"/>
      <c r="F86" s="132"/>
      <c r="G86" s="99">
        <v>1</v>
      </c>
      <c r="H86" s="99"/>
      <c r="I86" s="99"/>
      <c r="J86" s="99">
        <v>1</v>
      </c>
      <c r="K86" s="99"/>
      <c r="L86" s="118"/>
      <c r="M86" s="119"/>
      <c r="N86" s="118"/>
      <c r="O86" s="101">
        <v>2</v>
      </c>
      <c r="P86" s="90">
        <v>2</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14</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7</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1</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2</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2</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89</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29</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159</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92"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95"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92" t="s">
        <v>45</v>
      </c>
      <c r="F107" s="395" t="s">
        <v>7</v>
      </c>
      <c r="G107" s="395"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180</v>
      </c>
      <c r="F112" s="88">
        <v>180</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193</v>
      </c>
      <c r="F115" s="88">
        <v>193</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401"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95" t="s">
        <v>4</v>
      </c>
      <c r="D119" s="395" t="s">
        <v>7</v>
      </c>
      <c r="E119" s="395"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96" t="s">
        <v>136</v>
      </c>
      <c r="C120" s="138">
        <v>193</v>
      </c>
      <c r="D120" s="152">
        <v>193</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180</v>
      </c>
      <c r="D121" s="109">
        <v>180</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96"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95"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97"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98" t="s">
        <v>154</v>
      </c>
      <c r="D137" s="232"/>
      <c r="E137" s="39"/>
      <c r="F137" s="39"/>
      <c r="G137" s="39"/>
      <c r="H137" s="39"/>
      <c r="M137" s="39"/>
      <c r="N137" s="39"/>
      <c r="O137" s="158"/>
      <c r="BL137" s="172"/>
      <c r="CA137" s="172"/>
    </row>
    <row r="138" spans="1:79" s="35" customFormat="1" ht="21" x14ac:dyDescent="0.2">
      <c r="A138" s="417"/>
      <c r="B138" s="418"/>
      <c r="C138" s="399"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1</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v>
      </c>
      <c r="E148" s="175"/>
      <c r="F148" s="176"/>
      <c r="G148" s="176"/>
      <c r="H148" s="176"/>
      <c r="I148" s="176"/>
      <c r="J148" s="176"/>
      <c r="K148" s="176"/>
      <c r="L148" s="176"/>
      <c r="M148" s="176"/>
      <c r="N148" s="176">
        <v>1</v>
      </c>
      <c r="O148" s="176"/>
      <c r="P148" s="176"/>
      <c r="Q148" s="176"/>
      <c r="R148" s="176"/>
      <c r="S148" s="176"/>
      <c r="T148" s="178"/>
      <c r="U148" s="234"/>
      <c r="V148" s="175">
        <v>1</v>
      </c>
      <c r="W148" s="176"/>
      <c r="X148" s="176">
        <v>1</v>
      </c>
      <c r="Y148" s="177">
        <v>1</v>
      </c>
      <c r="Z148" s="175"/>
      <c r="AA148" s="177"/>
      <c r="AB148" s="178">
        <v>1</v>
      </c>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1</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5</v>
      </c>
      <c r="C158" s="182"/>
      <c r="D158" s="183"/>
      <c r="E158" s="183">
        <v>1</v>
      </c>
      <c r="F158" s="183">
        <v>2</v>
      </c>
      <c r="G158" s="183"/>
      <c r="H158" s="183"/>
      <c r="I158" s="183">
        <v>1</v>
      </c>
      <c r="J158" s="183">
        <v>1</v>
      </c>
      <c r="K158" s="183"/>
      <c r="L158" s="183"/>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46659</v>
      </c>
      <c r="D185" s="39"/>
      <c r="E185" s="39"/>
      <c r="F185" s="39"/>
      <c r="G185" s="39"/>
      <c r="H185" s="39"/>
      <c r="I185" s="39"/>
      <c r="J185" s="39"/>
      <c r="K185" s="39"/>
      <c r="L185" s="39"/>
      <c r="M185" s="39"/>
      <c r="N185" s="39"/>
      <c r="O185" s="158"/>
      <c r="BL185" s="172"/>
      <c r="BT185" s="157">
        <f>SUM(BT1:BV143)+SUM(BV148:BY153)</f>
        <v>1</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C9" sqref="C9"/>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",[2]NOMBRE!B2," - ","( ",[2]NOMBRE!C2,[2]NOMBRE!D2,[2]NOMBRE!E2,[2]NOMBRE!F2,[2]NOMBRE!G2,"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",[2]NOMBRE!B3," - ","( ",[2]NOMBRE!C3,[2]NOMBRE!D3,[2]NOMBRE!E3,[2]NOMBRE!F3,[2]NOMBRE!G3,[2]NOMBRE!H3,"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",[2]NOMBRE!B6," - ","( ",[2]NOMBRE!C6,[2]NOMBRE!D6," )")</f>
        <v>MES: ENERO - ( 01 )</v>
      </c>
      <c r="B4" s="5"/>
      <c r="C4" s="5"/>
      <c r="D4" s="5"/>
      <c r="E4" s="5"/>
      <c r="F4" s="5"/>
      <c r="G4" s="5"/>
      <c r="H4" s="5"/>
      <c r="I4" s="5"/>
      <c r="J4" s="5"/>
      <c r="K4" s="5"/>
      <c r="O4" s="10"/>
      <c r="BL4" s="212"/>
      <c r="CA4" s="212"/>
    </row>
    <row r="5" spans="1:79" s="6" customFormat="1" ht="12.75" customHeight="1" x14ac:dyDescent="0.2">
      <c r="A5" s="4" t="str">
        <f>CONCATENATE("AÑO: ",[2]NOMBRE!B7)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5650</v>
      </c>
      <c r="C10" s="130">
        <v>1172</v>
      </c>
      <c r="D10" s="130">
        <v>432</v>
      </c>
      <c r="E10" s="108">
        <v>277</v>
      </c>
      <c r="F10" s="108">
        <v>279</v>
      </c>
      <c r="G10" s="108">
        <v>343</v>
      </c>
      <c r="H10" s="108">
        <v>286</v>
      </c>
      <c r="I10" s="108">
        <v>294</v>
      </c>
      <c r="J10" s="108">
        <v>227</v>
      </c>
      <c r="K10" s="108">
        <v>280</v>
      </c>
      <c r="L10" s="108">
        <v>277</v>
      </c>
      <c r="M10" s="108">
        <v>313</v>
      </c>
      <c r="N10" s="108">
        <v>278</v>
      </c>
      <c r="O10" s="108">
        <v>242</v>
      </c>
      <c r="P10" s="108">
        <v>250</v>
      </c>
      <c r="Q10" s="108">
        <v>221</v>
      </c>
      <c r="R10" s="108">
        <v>174</v>
      </c>
      <c r="S10" s="116">
        <v>305</v>
      </c>
      <c r="T10" s="107">
        <v>2836</v>
      </c>
      <c r="U10" s="125">
        <v>2814</v>
      </c>
      <c r="V10" s="139">
        <v>5307</v>
      </c>
      <c r="W10" s="107">
        <v>168</v>
      </c>
      <c r="X10" s="108">
        <v>103</v>
      </c>
      <c r="Y10" s="108">
        <v>168</v>
      </c>
      <c r="Z10" s="125">
        <v>761</v>
      </c>
      <c r="AA10" s="125">
        <v>20</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576</v>
      </c>
      <c r="C11" s="150"/>
      <c r="D11" s="150">
        <v>2</v>
      </c>
      <c r="E11" s="145">
        <v>2</v>
      </c>
      <c r="F11" s="145">
        <v>69</v>
      </c>
      <c r="G11" s="145">
        <v>143</v>
      </c>
      <c r="H11" s="145">
        <v>132</v>
      </c>
      <c r="I11" s="145">
        <v>96</v>
      </c>
      <c r="J11" s="145">
        <v>68</v>
      </c>
      <c r="K11" s="145">
        <v>27</v>
      </c>
      <c r="L11" s="145">
        <v>18</v>
      </c>
      <c r="M11" s="145">
        <v>8</v>
      </c>
      <c r="N11" s="145">
        <v>5</v>
      </c>
      <c r="O11" s="145">
        <v>4</v>
      </c>
      <c r="P11" s="145">
        <v>1</v>
      </c>
      <c r="Q11" s="145"/>
      <c r="R11" s="145"/>
      <c r="S11" s="133">
        <v>1</v>
      </c>
      <c r="T11" s="105"/>
      <c r="U11" s="134">
        <v>576</v>
      </c>
      <c r="V11" s="148">
        <v>552</v>
      </c>
      <c r="W11" s="144">
        <v>15</v>
      </c>
      <c r="X11" s="145">
        <v>7</v>
      </c>
      <c r="Y11" s="145">
        <v>2</v>
      </c>
      <c r="Z11" s="134">
        <v>75</v>
      </c>
      <c r="AA11" s="134">
        <v>1</v>
      </c>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280</v>
      </c>
      <c r="C12" s="132"/>
      <c r="D12" s="132"/>
      <c r="E12" s="99"/>
      <c r="F12" s="99">
        <v>33</v>
      </c>
      <c r="G12" s="99">
        <v>71</v>
      </c>
      <c r="H12" s="99">
        <v>62</v>
      </c>
      <c r="I12" s="99">
        <v>55</v>
      </c>
      <c r="J12" s="99">
        <v>26</v>
      </c>
      <c r="K12" s="99">
        <v>14</v>
      </c>
      <c r="L12" s="99">
        <v>8</v>
      </c>
      <c r="M12" s="99">
        <v>3</v>
      </c>
      <c r="N12" s="99">
        <v>5</v>
      </c>
      <c r="O12" s="99">
        <v>1</v>
      </c>
      <c r="P12" s="99"/>
      <c r="Q12" s="99">
        <v>1</v>
      </c>
      <c r="R12" s="99">
        <v>1</v>
      </c>
      <c r="S12" s="100"/>
      <c r="T12" s="117"/>
      <c r="U12" s="101">
        <v>280</v>
      </c>
      <c r="V12" s="147">
        <v>265</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259"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17</v>
      </c>
      <c r="C15" s="107">
        <v>2</v>
      </c>
      <c r="D15" s="108"/>
      <c r="E15" s="108"/>
      <c r="F15" s="108"/>
      <c r="G15" s="108">
        <v>1</v>
      </c>
      <c r="H15" s="108">
        <v>1</v>
      </c>
      <c r="I15" s="108"/>
      <c r="J15" s="108"/>
      <c r="K15" s="108"/>
      <c r="L15" s="108"/>
      <c r="M15" s="108">
        <v>1</v>
      </c>
      <c r="N15" s="108">
        <v>2</v>
      </c>
      <c r="O15" s="108"/>
      <c r="P15" s="108">
        <v>2</v>
      </c>
      <c r="Q15" s="108">
        <v>3</v>
      </c>
      <c r="R15" s="108">
        <v>1</v>
      </c>
      <c r="S15" s="125">
        <v>4</v>
      </c>
      <c r="U15" s="2"/>
      <c r="V15" s="2"/>
      <c r="W15" s="2"/>
      <c r="X15" s="2"/>
      <c r="Y15" s="2"/>
      <c r="Z15" s="1"/>
      <c r="AA15" s="1"/>
      <c r="AB15" s="1"/>
      <c r="AC15" s="1"/>
      <c r="AD15" s="1"/>
      <c r="AE15" s="1"/>
      <c r="AL15" s="1"/>
      <c r="BL15" s="213"/>
      <c r="BP15" s="1"/>
      <c r="BQ15" s="74" t="str">
        <f>IF(SUM($B$10:$B$12)=0," ",(IF(AND($B$21&gt;0,(SUM($B$10:$B$12)&gt;0))," ","No olvide registrar el número de categorizaciones correspondientes a la seccion A.1")))</f>
        <v xml:space="preserve"> </v>
      </c>
      <c r="BR15" s="1"/>
      <c r="BS15" s="1"/>
      <c r="BT15" s="156"/>
      <c r="BU15" s="1"/>
      <c r="CA15" s="213"/>
    </row>
    <row r="16" spans="1:79" s="3" customFormat="1" ht="15.75" customHeight="1" x14ac:dyDescent="0.15">
      <c r="A16" s="76" t="s">
        <v>40</v>
      </c>
      <c r="B16" s="103">
        <f t="shared" si="0"/>
        <v>94</v>
      </c>
      <c r="C16" s="95">
        <v>8</v>
      </c>
      <c r="D16" s="96"/>
      <c r="E16" s="96">
        <v>2</v>
      </c>
      <c r="F16" s="96">
        <v>1</v>
      </c>
      <c r="G16" s="96">
        <v>2</v>
      </c>
      <c r="H16" s="96">
        <v>3</v>
      </c>
      <c r="I16" s="96">
        <v>3</v>
      </c>
      <c r="J16" s="96">
        <v>3</v>
      </c>
      <c r="K16" s="96">
        <v>3</v>
      </c>
      <c r="L16" s="96">
        <v>5</v>
      </c>
      <c r="M16" s="96">
        <v>5</v>
      </c>
      <c r="N16" s="96">
        <v>6</v>
      </c>
      <c r="O16" s="96">
        <v>5</v>
      </c>
      <c r="P16" s="96">
        <v>7</v>
      </c>
      <c r="Q16" s="96">
        <v>8</v>
      </c>
      <c r="R16" s="96">
        <v>10</v>
      </c>
      <c r="S16" s="91">
        <v>23</v>
      </c>
      <c r="T16" s="171" t="str">
        <f>+BQ16</f>
        <v xml:space="preserve">El nº de atenciones Sección A.1 debe ser igual al nº de categorizaciones </v>
      </c>
      <c r="U16" s="2"/>
      <c r="V16" s="2"/>
      <c r="W16" s="2"/>
      <c r="X16" s="2"/>
      <c r="Y16" s="2"/>
      <c r="Z16" s="1"/>
      <c r="AA16" s="1"/>
      <c r="AB16" s="1"/>
      <c r="AC16" s="1"/>
      <c r="AD16" s="1"/>
      <c r="AE16" s="1"/>
      <c r="AL16" s="1"/>
      <c r="BL16" s="213"/>
      <c r="BP16" s="1"/>
      <c r="BQ16" s="74" t="str">
        <f>IF(SUM($B$10:$B$12)=0," ",(IF(AND((SUM($B$10:$B$12)=$B$21))," ","El nº de atenciones Sección A.1 debe ser igual al nº de categorizaciones ")))</f>
        <v xml:space="preserve">El nº de atenciones Sección A.1 debe ser igual al nº de categorizaciones </v>
      </c>
      <c r="BR16" s="1"/>
      <c r="BS16" s="1"/>
      <c r="BT16" s="156"/>
      <c r="BU16" s="1"/>
      <c r="CA16" s="213"/>
    </row>
    <row r="17" spans="1:79" s="3" customFormat="1" ht="15.75" customHeight="1" x14ac:dyDescent="0.15">
      <c r="A17" s="76" t="s">
        <v>41</v>
      </c>
      <c r="B17" s="103">
        <f t="shared" si="0"/>
        <v>3649</v>
      </c>
      <c r="C17" s="95">
        <v>622</v>
      </c>
      <c r="D17" s="96">
        <v>186</v>
      </c>
      <c r="E17" s="96">
        <v>119</v>
      </c>
      <c r="F17" s="96">
        <v>185</v>
      </c>
      <c r="G17" s="96">
        <v>239</v>
      </c>
      <c r="H17" s="96">
        <v>184</v>
      </c>
      <c r="I17" s="96">
        <v>193</v>
      </c>
      <c r="J17" s="96">
        <v>161</v>
      </c>
      <c r="K17" s="96">
        <v>202</v>
      </c>
      <c r="L17" s="96">
        <v>204</v>
      </c>
      <c r="M17" s="96">
        <v>210</v>
      </c>
      <c r="N17" s="96">
        <v>196</v>
      </c>
      <c r="O17" s="96">
        <v>182</v>
      </c>
      <c r="P17" s="96">
        <v>201</v>
      </c>
      <c r="Q17" s="96">
        <v>177</v>
      </c>
      <c r="R17" s="96">
        <v>135</v>
      </c>
      <c r="S17" s="91">
        <v>253</v>
      </c>
      <c r="T17" s="174" t="str">
        <f>+BQ17</f>
        <v xml:space="preserve"> </v>
      </c>
      <c r="U17" s="2"/>
      <c r="V17" s="2"/>
      <c r="W17" s="2"/>
      <c r="X17" s="2"/>
      <c r="Y17" s="2"/>
      <c r="Z17" s="1"/>
      <c r="AA17" s="1"/>
      <c r="AB17" s="1"/>
      <c r="AC17" s="1"/>
      <c r="AD17" s="1"/>
      <c r="AE17" s="1"/>
      <c r="AL17" s="1"/>
      <c r="BL17" s="213"/>
      <c r="BP17" s="1"/>
      <c r="BQ17" s="74" t="str">
        <f>IF($B$25=0," ",(IF(AND((($B$25+$B$26)=$B$21))," ","El nº de atenciones Sección B debe ser igual al nº de categorizaciones ")))</f>
        <v xml:space="preserve"> </v>
      </c>
      <c r="BR17" s="1"/>
      <c r="BS17" s="1"/>
      <c r="BT17" s="156"/>
      <c r="BU17" s="1"/>
      <c r="CA17" s="213"/>
    </row>
    <row r="18" spans="1:79" s="3" customFormat="1" ht="15.75" customHeight="1" x14ac:dyDescent="0.15">
      <c r="A18" s="76" t="s">
        <v>42</v>
      </c>
      <c r="B18" s="103">
        <f t="shared" si="0"/>
        <v>1747</v>
      </c>
      <c r="C18" s="95">
        <v>501</v>
      </c>
      <c r="D18" s="96">
        <v>235</v>
      </c>
      <c r="E18" s="96">
        <v>137</v>
      </c>
      <c r="F18" s="96">
        <v>85</v>
      </c>
      <c r="G18" s="96">
        <v>93</v>
      </c>
      <c r="H18" s="96">
        <v>92</v>
      </c>
      <c r="I18" s="96">
        <v>91</v>
      </c>
      <c r="J18" s="96">
        <v>60</v>
      </c>
      <c r="K18" s="96">
        <v>69</v>
      </c>
      <c r="L18" s="96">
        <v>58</v>
      </c>
      <c r="M18" s="96">
        <v>94</v>
      </c>
      <c r="N18" s="96">
        <v>63</v>
      </c>
      <c r="O18" s="96">
        <v>50</v>
      </c>
      <c r="P18" s="96">
        <v>38</v>
      </c>
      <c r="Q18" s="96">
        <v>30</v>
      </c>
      <c r="R18" s="96">
        <v>26</v>
      </c>
      <c r="S18" s="91">
        <v>25</v>
      </c>
      <c r="T18" s="174"/>
      <c r="U18" s="2"/>
      <c r="V18" s="2"/>
      <c r="W18" s="2"/>
      <c r="X18" s="2"/>
      <c r="Y18" s="2"/>
      <c r="Z18" s="1"/>
      <c r="AA18" s="1"/>
      <c r="AB18" s="1"/>
      <c r="AC18" s="1"/>
      <c r="AD18" s="1"/>
      <c r="AE18" s="1"/>
      <c r="AL18" s="1"/>
      <c r="BL18" s="213"/>
      <c r="BP18" s="1"/>
      <c r="BQ18" s="74"/>
      <c r="BR18" s="1"/>
      <c r="BS18" s="1"/>
      <c r="BT18" s="156"/>
      <c r="BU18" s="1"/>
      <c r="CA18" s="213"/>
    </row>
    <row r="19" spans="1:79" s="3" customFormat="1" ht="15.75" customHeight="1" x14ac:dyDescent="0.15">
      <c r="A19" s="77" t="s">
        <v>43</v>
      </c>
      <c r="B19" s="111">
        <f t="shared" si="0"/>
        <v>141</v>
      </c>
      <c r="C19" s="112">
        <v>38</v>
      </c>
      <c r="D19" s="113">
        <v>11</v>
      </c>
      <c r="E19" s="113">
        <v>19</v>
      </c>
      <c r="F19" s="113">
        <v>8</v>
      </c>
      <c r="G19" s="113">
        <v>8</v>
      </c>
      <c r="H19" s="113">
        <v>6</v>
      </c>
      <c r="I19" s="113">
        <v>7</v>
      </c>
      <c r="J19" s="113">
        <v>3</v>
      </c>
      <c r="K19" s="113">
        <v>6</v>
      </c>
      <c r="L19" s="113">
        <v>10</v>
      </c>
      <c r="M19" s="113">
        <v>3</v>
      </c>
      <c r="N19" s="113">
        <v>10</v>
      </c>
      <c r="O19" s="113">
        <v>5</v>
      </c>
      <c r="P19" s="113">
        <v>2</v>
      </c>
      <c r="Q19" s="113">
        <v>3</v>
      </c>
      <c r="R19" s="113">
        <v>2</v>
      </c>
      <c r="S19" s="92"/>
      <c r="T19" s="2"/>
      <c r="U19" s="2"/>
      <c r="V19" s="2"/>
      <c r="W19" s="2"/>
      <c r="X19" s="2"/>
      <c r="Y19" s="2"/>
      <c r="Z19" s="1"/>
      <c r="AA19" s="1"/>
      <c r="AB19" s="1"/>
      <c r="AC19" s="1"/>
      <c r="AD19" s="1"/>
      <c r="AE19" s="1"/>
      <c r="AL19" s="1"/>
      <c r="BL19" s="213"/>
      <c r="BP19" s="1"/>
      <c r="BQ19" s="74" t="str">
        <f>IF(AND([2]NOMBRE!$B$4="Establecimiento de Menor Complejidad (EMENC)",(SUM($C$53:$C$57)&lt;&gt;0),($B$21&lt;&gt;SUM($C$53:$C$57))),"No olvide registrar el nº de categorizaciones en la seccion A.2","")</f>
        <v/>
      </c>
      <c r="BR19" s="1"/>
      <c r="BS19" s="1"/>
      <c r="BT19" s="156"/>
      <c r="BU19" s="1"/>
      <c r="CA19" s="213"/>
    </row>
    <row r="20" spans="1:79" s="3" customFormat="1" ht="15.75" customHeight="1" x14ac:dyDescent="0.15">
      <c r="A20" s="78" t="s">
        <v>44</v>
      </c>
      <c r="B20" s="104">
        <f t="shared" si="0"/>
        <v>2</v>
      </c>
      <c r="C20" s="98">
        <v>1</v>
      </c>
      <c r="D20" s="99"/>
      <c r="E20" s="99"/>
      <c r="F20" s="99"/>
      <c r="G20" s="99"/>
      <c r="H20" s="99"/>
      <c r="I20" s="99"/>
      <c r="J20" s="99"/>
      <c r="K20" s="99"/>
      <c r="L20" s="99"/>
      <c r="M20" s="99"/>
      <c r="N20" s="99">
        <v>1</v>
      </c>
      <c r="O20" s="99"/>
      <c r="P20" s="99"/>
      <c r="Q20" s="99"/>
      <c r="R20" s="99"/>
      <c r="S20" s="101"/>
      <c r="T20" s="2"/>
      <c r="U20" s="2"/>
      <c r="V20" s="2"/>
      <c r="W20" s="2"/>
      <c r="X20" s="2"/>
      <c r="Y20" s="2"/>
      <c r="Z20" s="1"/>
      <c r="AA20" s="1"/>
      <c r="AB20" s="1"/>
      <c r="AC20" s="1"/>
      <c r="AD20" s="1"/>
      <c r="AE20" s="1"/>
      <c r="AL20" s="1"/>
      <c r="BL20" s="213"/>
      <c r="BP20" s="1"/>
      <c r="BQ20" s="74"/>
      <c r="BR20" s="1"/>
      <c r="BS20" s="1"/>
      <c r="BT20" s="156"/>
      <c r="BU20" s="1"/>
      <c r="CA20" s="213"/>
    </row>
    <row r="21" spans="1:79" s="3" customFormat="1" ht="15.75" customHeight="1" x14ac:dyDescent="0.15">
      <c r="A21" s="22" t="s">
        <v>45</v>
      </c>
      <c r="B21" s="120">
        <f t="shared" si="0"/>
        <v>5650</v>
      </c>
      <c r="C21" s="121">
        <f>SUM(C15:C20)</f>
        <v>1172</v>
      </c>
      <c r="D21" s="122">
        <f>SUM(D15:D20)</f>
        <v>432</v>
      </c>
      <c r="E21" s="122">
        <f>SUM(E15:E20)</f>
        <v>277</v>
      </c>
      <c r="F21" s="122">
        <f t="shared" ref="F21:S21" si="1">SUM(F15:F20)</f>
        <v>279</v>
      </c>
      <c r="G21" s="122">
        <f t="shared" si="1"/>
        <v>343</v>
      </c>
      <c r="H21" s="122">
        <f t="shared" si="1"/>
        <v>286</v>
      </c>
      <c r="I21" s="122">
        <f t="shared" si="1"/>
        <v>294</v>
      </c>
      <c r="J21" s="122">
        <f t="shared" si="1"/>
        <v>227</v>
      </c>
      <c r="K21" s="122">
        <f t="shared" si="1"/>
        <v>280</v>
      </c>
      <c r="L21" s="122">
        <f t="shared" si="1"/>
        <v>277</v>
      </c>
      <c r="M21" s="122">
        <f t="shared" si="1"/>
        <v>313</v>
      </c>
      <c r="N21" s="122">
        <f t="shared" si="1"/>
        <v>278</v>
      </c>
      <c r="O21" s="122">
        <f t="shared" si="1"/>
        <v>242</v>
      </c>
      <c r="P21" s="122">
        <f t="shared" si="1"/>
        <v>250</v>
      </c>
      <c r="Q21" s="122">
        <f t="shared" si="1"/>
        <v>221</v>
      </c>
      <c r="R21" s="122">
        <f t="shared" si="1"/>
        <v>174</v>
      </c>
      <c r="S21" s="123">
        <f t="shared" si="1"/>
        <v>305</v>
      </c>
      <c r="T21" s="174" t="str">
        <f>+BQ21&amp;BP21</f>
        <v/>
      </c>
      <c r="U21" s="2"/>
      <c r="V21" s="2"/>
      <c r="W21" s="2"/>
      <c r="Y21" s="2"/>
      <c r="Z21" s="1"/>
      <c r="AA21" s="1"/>
      <c r="AB21" s="6"/>
      <c r="AC21" s="1"/>
      <c r="AD21" s="1"/>
      <c r="AE21" s="1"/>
      <c r="AL21" s="1"/>
      <c r="BL21" s="213"/>
      <c r="BP21" s="74"/>
      <c r="BQ21" s="74" t="str">
        <f>IF($B21&lt;&gt;SUM($C21:$S21),"NO ALTERE LAS FÓRMULAS, la suma de las edades NO es igual al Total. ","")</f>
        <v/>
      </c>
      <c r="BR21" s="19"/>
      <c r="BS21" s="19"/>
      <c r="BT21" s="156"/>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260"/>
      <c r="J27" s="260"/>
      <c r="K27" s="260"/>
      <c r="L27" s="260"/>
      <c r="M27" s="260"/>
      <c r="N27" s="260"/>
      <c r="O27" s="260"/>
      <c r="P27" s="42"/>
      <c r="Q27" s="42"/>
      <c r="R27" s="42"/>
      <c r="S27" s="42"/>
      <c r="T27" s="2"/>
      <c r="U27" s="2"/>
      <c r="V27" s="2"/>
      <c r="W27" s="2"/>
      <c r="X27" s="2"/>
      <c r="Y27" s="2"/>
      <c r="BL27" s="213"/>
      <c r="CA27" s="213"/>
    </row>
    <row r="28" spans="1:79" s="3" customFormat="1" ht="33" customHeight="1" x14ac:dyDescent="0.15">
      <c r="A28" s="44" t="s">
        <v>55</v>
      </c>
      <c r="B28" s="259" t="s">
        <v>4</v>
      </c>
      <c r="C28" s="259" t="s">
        <v>56</v>
      </c>
      <c r="D28" s="259" t="s">
        <v>57</v>
      </c>
      <c r="E28" s="259"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0</v>
      </c>
      <c r="C29" s="87"/>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74"/>
      <c r="BQ29" s="1"/>
      <c r="BR29" s="1"/>
      <c r="BS29" s="1"/>
      <c r="BT29" s="156"/>
      <c r="BU29" s="1"/>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74"/>
      <c r="BQ30" s="1"/>
      <c r="BR30" s="1"/>
      <c r="BS30" s="1"/>
      <c r="BT30" s="156"/>
      <c r="BU30" s="1"/>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74"/>
      <c r="BQ31" s="1"/>
      <c r="BR31" s="1"/>
      <c r="BS31" s="1"/>
      <c r="BT31" s="156"/>
      <c r="BU31" s="1"/>
      <c r="CA31" s="213"/>
    </row>
    <row r="32" spans="1:79" s="3" customFormat="1" ht="15.75" customHeight="1" x14ac:dyDescent="0.15">
      <c r="A32" s="61" t="s">
        <v>63</v>
      </c>
      <c r="B32" s="94">
        <f t="shared" si="2"/>
        <v>0</v>
      </c>
      <c r="C32" s="88"/>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74"/>
      <c r="BQ32" s="1"/>
      <c r="BR32" s="1"/>
      <c r="BS32" s="1"/>
      <c r="BT32" s="156"/>
      <c r="BU32" s="1"/>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74"/>
      <c r="BQ33" s="1"/>
      <c r="BR33" s="1"/>
      <c r="BS33" s="1"/>
      <c r="BT33" s="156"/>
      <c r="BU33" s="1"/>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74"/>
      <c r="BQ34" s="1"/>
      <c r="BR34" s="1"/>
      <c r="BS34" s="1"/>
      <c r="BT34" s="156"/>
      <c r="BU34" s="1"/>
      <c r="CA34" s="213"/>
    </row>
    <row r="35" spans="1:79" s="3" customFormat="1" ht="15.75" customHeight="1" x14ac:dyDescent="0.15">
      <c r="A35" s="61" t="s">
        <v>66</v>
      </c>
      <c r="B35" s="94">
        <f t="shared" si="2"/>
        <v>0</v>
      </c>
      <c r="C35" s="88"/>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74"/>
      <c r="BQ35" s="1"/>
      <c r="BR35" s="1"/>
      <c r="BS35" s="1"/>
      <c r="BT35" s="156"/>
      <c r="BU35" s="1"/>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74"/>
      <c r="BQ36" s="1"/>
      <c r="BR36" s="1"/>
      <c r="BS36" s="1"/>
      <c r="BT36" s="156"/>
      <c r="BU36" s="1"/>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74"/>
      <c r="BQ37" s="1"/>
      <c r="BR37" s="1"/>
      <c r="BS37" s="1"/>
      <c r="BT37" s="156"/>
      <c r="BU37" s="1"/>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74"/>
      <c r="BT38" s="156"/>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74"/>
      <c r="BT39" s="156"/>
      <c r="CA39" s="213"/>
    </row>
    <row r="40" spans="1:79" s="3" customFormat="1" ht="16.5" customHeight="1" x14ac:dyDescent="0.15">
      <c r="A40" s="168" t="s">
        <v>71</v>
      </c>
      <c r="B40" s="94">
        <f t="shared" si="2"/>
        <v>0</v>
      </c>
      <c r="C40" s="89"/>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74"/>
      <c r="BT40" s="156"/>
      <c r="CA40" s="213"/>
    </row>
    <row r="41" spans="1:79" s="3" customFormat="1" ht="16.5" customHeight="1" x14ac:dyDescent="0.15">
      <c r="A41" s="61" t="s">
        <v>72</v>
      </c>
      <c r="B41" s="94">
        <f t="shared" si="2"/>
        <v>0</v>
      </c>
      <c r="C41" s="138"/>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74"/>
      <c r="BT41" s="156"/>
      <c r="CA41" s="213"/>
    </row>
    <row r="42" spans="1:79" s="3" customFormat="1" ht="15.75" customHeight="1" x14ac:dyDescent="0.15">
      <c r="A42" s="22" t="s">
        <v>45</v>
      </c>
      <c r="B42" s="120">
        <f>+SUM(C42:E42)</f>
        <v>0</v>
      </c>
      <c r="C42" s="120">
        <f>+SUM(C29:C41)</f>
        <v>0</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P42" s="1"/>
      <c r="BQ42" s="74"/>
      <c r="BT42" s="1"/>
      <c r="BU42" s="156"/>
      <c r="CA42" s="213"/>
    </row>
    <row r="43" spans="1:79" s="1" customFormat="1" ht="30" customHeight="1" x14ac:dyDescent="0.2">
      <c r="A43" s="262"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259"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1029</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966</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265" t="s">
        <v>85</v>
      </c>
      <c r="C70" s="85">
        <v>22</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267" t="s">
        <v>86</v>
      </c>
      <c r="C71" s="149">
        <v>1</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27</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3</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10</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261" t="s">
        <v>179</v>
      </c>
      <c r="Z79" s="219" t="s">
        <v>180</v>
      </c>
      <c r="AA79" s="220" t="s">
        <v>181</v>
      </c>
      <c r="AB79" s="218" t="s">
        <v>182</v>
      </c>
      <c r="AC79" s="261" t="s">
        <v>183</v>
      </c>
      <c r="AD79" s="261"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0</v>
      </c>
      <c r="D80" s="186"/>
      <c r="E80" s="178"/>
      <c r="F80" s="175"/>
      <c r="G80" s="177"/>
      <c r="H80" s="186"/>
      <c r="I80" s="178"/>
      <c r="J80" s="175"/>
      <c r="K80" s="177"/>
      <c r="L80" s="186"/>
      <c r="M80" s="178"/>
      <c r="N80" s="175"/>
      <c r="O80" s="177"/>
      <c r="P80" s="186"/>
      <c r="Q80" s="178"/>
      <c r="R80" s="175"/>
      <c r="S80" s="177"/>
      <c r="T80" s="186"/>
      <c r="U80" s="221"/>
      <c r="V80" s="222"/>
      <c r="W80" s="223"/>
      <c r="X80" s="176"/>
      <c r="Y80" s="178"/>
      <c r="Z80" s="115"/>
      <c r="AA80" s="223"/>
      <c r="AB80" s="176"/>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15</v>
      </c>
      <c r="D81" s="191"/>
      <c r="E81" s="192"/>
      <c r="F81" s="182">
        <v>2</v>
      </c>
      <c r="G81" s="184"/>
      <c r="H81" s="191">
        <v>3</v>
      </c>
      <c r="I81" s="192"/>
      <c r="J81" s="182">
        <v>3</v>
      </c>
      <c r="K81" s="184"/>
      <c r="L81" s="191">
        <v>3</v>
      </c>
      <c r="M81" s="192"/>
      <c r="N81" s="182">
        <v>3</v>
      </c>
      <c r="O81" s="184"/>
      <c r="P81" s="191">
        <v>1</v>
      </c>
      <c r="Q81" s="192"/>
      <c r="R81" s="182"/>
      <c r="S81" s="184"/>
      <c r="T81" s="191"/>
      <c r="U81" s="224"/>
      <c r="V81" s="225"/>
      <c r="W81" s="226"/>
      <c r="X81" s="227"/>
      <c r="Y81" s="228"/>
      <c r="Z81" s="229">
        <v>15</v>
      </c>
      <c r="AA81" s="228">
        <v>3</v>
      </c>
      <c r="AB81" s="228">
        <v>9</v>
      </c>
      <c r="AC81" s="228">
        <v>2</v>
      </c>
      <c r="AD81" s="228">
        <v>1</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269"/>
      <c r="B84" s="270"/>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v>1</v>
      </c>
      <c r="G85" s="108"/>
      <c r="H85" s="108"/>
      <c r="I85" s="108"/>
      <c r="J85" s="108"/>
      <c r="K85" s="108"/>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2</v>
      </c>
      <c r="D86" s="118"/>
      <c r="E86" s="118"/>
      <c r="F86" s="132"/>
      <c r="G86" s="99">
        <v>1</v>
      </c>
      <c r="H86" s="99">
        <v>1</v>
      </c>
      <c r="I86" s="99"/>
      <c r="J86" s="99"/>
      <c r="K86" s="99"/>
      <c r="L86" s="118"/>
      <c r="M86" s="119"/>
      <c r="N86" s="118"/>
      <c r="O86" s="101">
        <v>2</v>
      </c>
      <c r="P86" s="90">
        <v>2</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12</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4</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2</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3</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2</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15</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79</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41</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160</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263"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259"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263" t="s">
        <v>45</v>
      </c>
      <c r="F107" s="259" t="s">
        <v>7</v>
      </c>
      <c r="G107" s="259"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174</v>
      </c>
      <c r="F112" s="88">
        <v>174</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197</v>
      </c>
      <c r="F115" s="88">
        <v>197</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260"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259" t="s">
        <v>4</v>
      </c>
      <c r="D119" s="259" t="s">
        <v>7</v>
      </c>
      <c r="E119" s="259"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268" t="s">
        <v>136</v>
      </c>
      <c r="C120" s="138">
        <v>197</v>
      </c>
      <c r="D120" s="152">
        <v>197</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172" t="str">
        <f t="shared" ref="BR120:BR125" si="10">IF(AND(C120&lt;&gt;0,D120=0),"No olvide los benefciarios","")</f>
        <v/>
      </c>
      <c r="BS120" s="74"/>
      <c r="BT120" s="156">
        <f t="shared" ref="BT120:BT125" si="11">IF($C120&lt;D120,1,0)</f>
        <v>0</v>
      </c>
      <c r="BU120" s="156">
        <f t="shared" ref="BU120:BU125" si="12">IF(AND(C120&lt;&gt;0,D120=0),1,0)</f>
        <v>0</v>
      </c>
      <c r="BV120" s="74"/>
      <c r="BW120" s="35"/>
      <c r="CA120" s="213"/>
    </row>
    <row r="121" spans="1:79" s="3" customFormat="1" ht="15.75" customHeight="1" x14ac:dyDescent="0.2">
      <c r="A121" s="432"/>
      <c r="B121" s="31" t="s">
        <v>137</v>
      </c>
      <c r="C121" s="88">
        <v>174</v>
      </c>
      <c r="D121" s="109">
        <v>174</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172"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172" t="str">
        <f t="shared" si="10"/>
        <v/>
      </c>
      <c r="BS122" s="35"/>
      <c r="BT122" s="156">
        <f t="shared" si="11"/>
        <v>0</v>
      </c>
      <c r="BU122" s="156">
        <f t="shared" si="12"/>
        <v>0</v>
      </c>
      <c r="BV122" s="35"/>
      <c r="BW122" s="35"/>
      <c r="CA122" s="213"/>
    </row>
    <row r="123" spans="1:79" s="3" customFormat="1" ht="15.75" customHeight="1" x14ac:dyDescent="0.2">
      <c r="A123" s="431" t="s">
        <v>139</v>
      </c>
      <c r="B123" s="268"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172" t="str">
        <f t="shared" si="10"/>
        <v/>
      </c>
      <c r="BS123" s="35"/>
      <c r="BT123" s="156">
        <f t="shared" si="11"/>
        <v>0</v>
      </c>
      <c r="BU123" s="156">
        <f t="shared" si="12"/>
        <v>0</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172" t="str">
        <f t="shared" si="10"/>
        <v/>
      </c>
      <c r="BS124" s="35"/>
      <c r="BT124" s="156">
        <f t="shared" si="11"/>
        <v>0</v>
      </c>
      <c r="BU124" s="156">
        <f t="shared" si="12"/>
        <v>0</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172" t="str">
        <f t="shared" si="10"/>
        <v/>
      </c>
      <c r="BS125" s="35"/>
      <c r="BT125" s="156">
        <f t="shared" si="11"/>
        <v>0</v>
      </c>
      <c r="BU125" s="156">
        <f t="shared" si="12"/>
        <v>0</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259"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264"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265" t="s">
        <v>154</v>
      </c>
      <c r="D137" s="232"/>
      <c r="E137" s="39"/>
      <c r="F137" s="39"/>
      <c r="G137" s="39"/>
      <c r="H137" s="39"/>
      <c r="M137" s="39"/>
      <c r="N137" s="39"/>
      <c r="O137" s="158"/>
      <c r="BL137" s="172"/>
      <c r="CA137" s="172"/>
    </row>
    <row r="138" spans="1:79" s="35" customFormat="1" ht="21" x14ac:dyDescent="0.2">
      <c r="A138" s="417"/>
      <c r="B138" s="418"/>
      <c r="C138" s="266"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2</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0</v>
      </c>
      <c r="E148" s="175"/>
      <c r="F148" s="176"/>
      <c r="G148" s="176"/>
      <c r="H148" s="176"/>
      <c r="I148" s="176"/>
      <c r="J148" s="176"/>
      <c r="K148" s="176"/>
      <c r="L148" s="176"/>
      <c r="M148" s="176"/>
      <c r="N148" s="176"/>
      <c r="O148" s="176"/>
      <c r="P148" s="176"/>
      <c r="Q148" s="176"/>
      <c r="R148" s="176"/>
      <c r="S148" s="176"/>
      <c r="T148" s="178"/>
      <c r="U148" s="234"/>
      <c r="V148" s="175"/>
      <c r="W148" s="176"/>
      <c r="X148" s="176"/>
      <c r="Y148" s="177"/>
      <c r="Z148" s="175"/>
      <c r="AA148" s="177"/>
      <c r="AB148" s="178"/>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1</v>
      </c>
      <c r="E149" s="240"/>
      <c r="F149" s="241"/>
      <c r="G149" s="241"/>
      <c r="H149" s="241"/>
      <c r="I149" s="241"/>
      <c r="J149" s="241">
        <v>1</v>
      </c>
      <c r="K149" s="241"/>
      <c r="L149" s="241"/>
      <c r="M149" s="241"/>
      <c r="N149" s="241"/>
      <c r="O149" s="241"/>
      <c r="P149" s="241"/>
      <c r="Q149" s="241"/>
      <c r="R149" s="241"/>
      <c r="S149" s="241"/>
      <c r="T149" s="242"/>
      <c r="U149" s="243"/>
      <c r="V149" s="240"/>
      <c r="W149" s="241">
        <v>1</v>
      </c>
      <c r="X149" s="241"/>
      <c r="Y149" s="179"/>
      <c r="Z149" s="240"/>
      <c r="AA149" s="179"/>
      <c r="AB149" s="242"/>
      <c r="AC149" s="179">
        <v>1</v>
      </c>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1</v>
      </c>
      <c r="E151" s="175"/>
      <c r="F151" s="176"/>
      <c r="G151" s="176"/>
      <c r="H151" s="176">
        <v>1</v>
      </c>
      <c r="I151" s="176"/>
      <c r="J151" s="176"/>
      <c r="K151" s="176"/>
      <c r="L151" s="176"/>
      <c r="M151" s="176"/>
      <c r="N151" s="176"/>
      <c r="O151" s="176"/>
      <c r="P151" s="176"/>
      <c r="Q151" s="176"/>
      <c r="R151" s="176"/>
      <c r="S151" s="176"/>
      <c r="T151" s="178"/>
      <c r="U151" s="234"/>
      <c r="V151" s="175">
        <v>1</v>
      </c>
      <c r="W151" s="176"/>
      <c r="X151" s="176"/>
      <c r="Y151" s="177"/>
      <c r="Z151" s="175"/>
      <c r="AA151" s="177">
        <v>1</v>
      </c>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1</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15</v>
      </c>
      <c r="C158" s="182"/>
      <c r="D158" s="183"/>
      <c r="E158" s="183">
        <v>1</v>
      </c>
      <c r="F158" s="183">
        <v>3</v>
      </c>
      <c r="G158" s="183"/>
      <c r="H158" s="183">
        <v>3</v>
      </c>
      <c r="I158" s="183">
        <v>1</v>
      </c>
      <c r="J158" s="183">
        <v>3</v>
      </c>
      <c r="K158" s="183"/>
      <c r="L158" s="183">
        <v>3</v>
      </c>
      <c r="M158" s="183"/>
      <c r="N158" s="183">
        <v>1</v>
      </c>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53535</v>
      </c>
      <c r="D185" s="39"/>
      <c r="E185" s="39"/>
      <c r="F185" s="39"/>
      <c r="G185" s="39"/>
      <c r="H185" s="39"/>
      <c r="I185" s="39"/>
      <c r="J185" s="39"/>
      <c r="K185" s="39"/>
      <c r="L185" s="39"/>
      <c r="M185" s="39"/>
      <c r="N185" s="39"/>
      <c r="O185" s="158"/>
      <c r="BL185" s="172"/>
      <c r="BT185" s="157">
        <f>SUM(BT1:BV143)+SUM(BV148:BY153)</f>
        <v>1</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Q156:R156"/>
    <mergeCell ref="S156:T156"/>
    <mergeCell ref="A144:D144"/>
    <mergeCell ref="A145:C147"/>
    <mergeCell ref="D145:D147"/>
    <mergeCell ref="E145:U145"/>
    <mergeCell ref="V145:V147"/>
    <mergeCell ref="W145:W147"/>
    <mergeCell ref="X145:X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Y145:Y147"/>
    <mergeCell ref="Z145:AC145"/>
    <mergeCell ref="E146:F146"/>
    <mergeCell ref="G146:H146"/>
    <mergeCell ref="I146:J146"/>
    <mergeCell ref="K146:L146"/>
    <mergeCell ref="M146:N146"/>
    <mergeCell ref="O146:P146"/>
    <mergeCell ref="Q146:R146"/>
    <mergeCell ref="S146:T146"/>
    <mergeCell ref="U146:U147"/>
    <mergeCell ref="Z146:Z147"/>
    <mergeCell ref="AA146:AA147"/>
    <mergeCell ref="AB146:AB147"/>
    <mergeCell ref="AC146:AC147"/>
    <mergeCell ref="B127:B128"/>
    <mergeCell ref="C127:S127"/>
    <mergeCell ref="T127:U127"/>
    <mergeCell ref="V127:W127"/>
    <mergeCell ref="A134:C134"/>
    <mergeCell ref="A135:C135"/>
    <mergeCell ref="A136:B138"/>
    <mergeCell ref="A139:F139"/>
    <mergeCell ref="A140:A141"/>
    <mergeCell ref="B140:B141"/>
    <mergeCell ref="N83:O83"/>
    <mergeCell ref="P83:P84"/>
    <mergeCell ref="A85:A86"/>
    <mergeCell ref="B88:B89"/>
    <mergeCell ref="A104:D104"/>
    <mergeCell ref="B105:D105"/>
    <mergeCell ref="A108:A110"/>
    <mergeCell ref="B109:D109"/>
    <mergeCell ref="B110:D110"/>
    <mergeCell ref="A83:B83"/>
    <mergeCell ref="C83:C84"/>
    <mergeCell ref="D83:M83"/>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120:A122"/>
    <mergeCell ref="B108:D108"/>
    <mergeCell ref="A88:A89"/>
    <mergeCell ref="A107:D107"/>
    <mergeCell ref="A111:A117"/>
    <mergeCell ref="B111:B113"/>
    <mergeCell ref="C111:D111"/>
    <mergeCell ref="C112:D112"/>
    <mergeCell ref="C113:D113"/>
    <mergeCell ref="B114:B117"/>
    <mergeCell ref="U51:V51"/>
    <mergeCell ref="W51:W52"/>
    <mergeCell ref="A72:B72"/>
    <mergeCell ref="A64:B64"/>
    <mergeCell ref="A61:B61"/>
    <mergeCell ref="A67:B67"/>
    <mergeCell ref="A68:B68"/>
    <mergeCell ref="A62:B62"/>
    <mergeCell ref="A69:A71"/>
    <mergeCell ref="A75:B75"/>
    <mergeCell ref="A76:B76"/>
    <mergeCell ref="A78:B79"/>
    <mergeCell ref="AA8:AA9"/>
    <mergeCell ref="W23:Y23"/>
    <mergeCell ref="A47:B47"/>
    <mergeCell ref="A48:B48"/>
    <mergeCell ref="D44:T44"/>
    <mergeCell ref="A49:B49"/>
    <mergeCell ref="A51:B52"/>
    <mergeCell ref="C51:C52"/>
    <mergeCell ref="D51:T51"/>
    <mergeCell ref="T8:U8"/>
    <mergeCell ref="V8:V9"/>
    <mergeCell ref="U44:V44"/>
    <mergeCell ref="W44:W45"/>
    <mergeCell ref="A46:B46"/>
    <mergeCell ref="W8:Z8"/>
    <mergeCell ref="C23:S23"/>
    <mergeCell ref="A44:B45"/>
    <mergeCell ref="C44:C45"/>
    <mergeCell ref="V23:V24"/>
    <mergeCell ref="U59:V59"/>
    <mergeCell ref="W59:W60"/>
    <mergeCell ref="A123:A125"/>
    <mergeCell ref="C114:D114"/>
    <mergeCell ref="C115:D115"/>
    <mergeCell ref="C116:D116"/>
    <mergeCell ref="C117:D117"/>
    <mergeCell ref="A119:B119"/>
    <mergeCell ref="A127:A128"/>
    <mergeCell ref="A6:O6"/>
    <mergeCell ref="A8:A9"/>
    <mergeCell ref="B8:B9"/>
    <mergeCell ref="C8:S8"/>
    <mergeCell ref="A57:B57"/>
    <mergeCell ref="A59:B60"/>
    <mergeCell ref="C59:C60"/>
    <mergeCell ref="D59:T59"/>
    <mergeCell ref="A54:B54"/>
    <mergeCell ref="A53:B53"/>
    <mergeCell ref="A55:B55"/>
    <mergeCell ref="A56:B56"/>
    <mergeCell ref="A23:A24"/>
    <mergeCell ref="B23:B24"/>
    <mergeCell ref="T23:U23"/>
    <mergeCell ref="A73:B73"/>
    <mergeCell ref="A74:B74"/>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BQ142 LM142 VI142 AFE142 APA142 AYW142 BIS142 BSO142 CCK142 CMG142 CWC142 DFY142 DPU142 DZQ142 EJM142 ETI142 FDE142 FNA142 FWW142 GGS142 GQO142 HAK142 HKG142 HUC142 IDY142 INU142 IXQ142 JHM142 JRI142 KBE142 KLA142 KUW142 LES142 LOO142 LYK142 MIG142 MSC142 NBY142 NLU142 NVQ142 OFM142 OPI142 OZE142 PJA142 PSW142 QCS142 QMO142 QWK142 RGG142 RQC142 RZY142 SJU142 STQ142 TDM142 TNI142 TXE142 UHA142 UQW142 VAS142 VKO142 VUK142 WEG142 WOC142 WXY142 BQ65678 LM65678 VI65678 AFE65678 APA65678 AYW65678 BIS65678 BSO65678 CCK65678 CMG65678 CWC65678 DFY65678 DPU65678 DZQ65678 EJM65678 ETI65678 FDE65678 FNA65678 FWW65678 GGS65678 GQO65678 HAK65678 HKG65678 HUC65678 IDY65678 INU65678 IXQ65678 JHM65678 JRI65678 KBE65678 KLA65678 KUW65678 LES65678 LOO65678 LYK65678 MIG65678 MSC65678 NBY65678 NLU65678 NVQ65678 OFM65678 OPI65678 OZE65678 PJA65678 PSW65678 QCS65678 QMO65678 QWK65678 RGG65678 RQC65678 RZY65678 SJU65678 STQ65678 TDM65678 TNI65678 TXE65678 UHA65678 UQW65678 VAS65678 VKO65678 VUK65678 WEG65678 WOC65678 WXY65678 BQ131214 LM131214 VI131214 AFE131214 APA131214 AYW131214 BIS131214 BSO131214 CCK131214 CMG131214 CWC131214 DFY131214 DPU131214 DZQ131214 EJM131214 ETI131214 FDE131214 FNA131214 FWW131214 GGS131214 GQO131214 HAK131214 HKG131214 HUC131214 IDY131214 INU131214 IXQ131214 JHM131214 JRI131214 KBE131214 KLA131214 KUW131214 LES131214 LOO131214 LYK131214 MIG131214 MSC131214 NBY131214 NLU131214 NVQ131214 OFM131214 OPI131214 OZE131214 PJA131214 PSW131214 QCS131214 QMO131214 QWK131214 RGG131214 RQC131214 RZY131214 SJU131214 STQ131214 TDM131214 TNI131214 TXE131214 UHA131214 UQW131214 VAS131214 VKO131214 VUK131214 WEG131214 WOC131214 WXY131214 BQ196750 LM196750 VI196750 AFE196750 APA196750 AYW196750 BIS196750 BSO196750 CCK196750 CMG196750 CWC196750 DFY196750 DPU196750 DZQ196750 EJM196750 ETI196750 FDE196750 FNA196750 FWW196750 GGS196750 GQO196750 HAK196750 HKG196750 HUC196750 IDY196750 INU196750 IXQ196750 JHM196750 JRI196750 KBE196750 KLA196750 KUW196750 LES196750 LOO196750 LYK196750 MIG196750 MSC196750 NBY196750 NLU196750 NVQ196750 OFM196750 OPI196750 OZE196750 PJA196750 PSW196750 QCS196750 QMO196750 QWK196750 RGG196750 RQC196750 RZY196750 SJU196750 STQ196750 TDM196750 TNI196750 TXE196750 UHA196750 UQW196750 VAS196750 VKO196750 VUK196750 WEG196750 WOC196750 WXY196750 BQ262286 LM262286 VI262286 AFE262286 APA262286 AYW262286 BIS262286 BSO262286 CCK262286 CMG262286 CWC262286 DFY262286 DPU262286 DZQ262286 EJM262286 ETI262286 FDE262286 FNA262286 FWW262286 GGS262286 GQO262286 HAK262286 HKG262286 HUC262286 IDY262286 INU262286 IXQ262286 JHM262286 JRI262286 KBE262286 KLA262286 KUW262286 LES262286 LOO262286 LYK262286 MIG262286 MSC262286 NBY262286 NLU262286 NVQ262286 OFM262286 OPI262286 OZE262286 PJA262286 PSW262286 QCS262286 QMO262286 QWK262286 RGG262286 RQC262286 RZY262286 SJU262286 STQ262286 TDM262286 TNI262286 TXE262286 UHA262286 UQW262286 VAS262286 VKO262286 VUK262286 WEG262286 WOC262286 WXY262286 BQ327822 LM327822 VI327822 AFE327822 APA327822 AYW327822 BIS327822 BSO327822 CCK327822 CMG327822 CWC327822 DFY327822 DPU327822 DZQ327822 EJM327822 ETI327822 FDE327822 FNA327822 FWW327822 GGS327822 GQO327822 HAK327822 HKG327822 HUC327822 IDY327822 INU327822 IXQ327822 JHM327822 JRI327822 KBE327822 KLA327822 KUW327822 LES327822 LOO327822 LYK327822 MIG327822 MSC327822 NBY327822 NLU327822 NVQ327822 OFM327822 OPI327822 OZE327822 PJA327822 PSW327822 QCS327822 QMO327822 QWK327822 RGG327822 RQC327822 RZY327822 SJU327822 STQ327822 TDM327822 TNI327822 TXE327822 UHA327822 UQW327822 VAS327822 VKO327822 VUK327822 WEG327822 WOC327822 WXY327822 BQ393358 LM393358 VI393358 AFE393358 APA393358 AYW393358 BIS393358 BSO393358 CCK393358 CMG393358 CWC393358 DFY393358 DPU393358 DZQ393358 EJM393358 ETI393358 FDE393358 FNA393358 FWW393358 GGS393358 GQO393358 HAK393358 HKG393358 HUC393358 IDY393358 INU393358 IXQ393358 JHM393358 JRI393358 KBE393358 KLA393358 KUW393358 LES393358 LOO393358 LYK393358 MIG393358 MSC393358 NBY393358 NLU393358 NVQ393358 OFM393358 OPI393358 OZE393358 PJA393358 PSW393358 QCS393358 QMO393358 QWK393358 RGG393358 RQC393358 RZY393358 SJU393358 STQ393358 TDM393358 TNI393358 TXE393358 UHA393358 UQW393358 VAS393358 VKO393358 VUK393358 WEG393358 WOC393358 WXY393358 BQ458894 LM458894 VI458894 AFE458894 APA458894 AYW458894 BIS458894 BSO458894 CCK458894 CMG458894 CWC458894 DFY458894 DPU458894 DZQ458894 EJM458894 ETI458894 FDE458894 FNA458894 FWW458894 GGS458894 GQO458894 HAK458894 HKG458894 HUC458894 IDY458894 INU458894 IXQ458894 JHM458894 JRI458894 KBE458894 KLA458894 KUW458894 LES458894 LOO458894 LYK458894 MIG458894 MSC458894 NBY458894 NLU458894 NVQ458894 OFM458894 OPI458894 OZE458894 PJA458894 PSW458894 QCS458894 QMO458894 QWK458894 RGG458894 RQC458894 RZY458894 SJU458894 STQ458894 TDM458894 TNI458894 TXE458894 UHA458894 UQW458894 VAS458894 VKO458894 VUK458894 WEG458894 WOC458894 WXY458894 BQ524430 LM524430 VI524430 AFE524430 APA524430 AYW524430 BIS524430 BSO524430 CCK524430 CMG524430 CWC524430 DFY524430 DPU524430 DZQ524430 EJM524430 ETI524430 FDE524430 FNA524430 FWW524430 GGS524430 GQO524430 HAK524430 HKG524430 HUC524430 IDY524430 INU524430 IXQ524430 JHM524430 JRI524430 KBE524430 KLA524430 KUW524430 LES524430 LOO524430 LYK524430 MIG524430 MSC524430 NBY524430 NLU524430 NVQ524430 OFM524430 OPI524430 OZE524430 PJA524430 PSW524430 QCS524430 QMO524430 QWK524430 RGG524430 RQC524430 RZY524430 SJU524430 STQ524430 TDM524430 TNI524430 TXE524430 UHA524430 UQW524430 VAS524430 VKO524430 VUK524430 WEG524430 WOC524430 WXY524430 BQ589966 LM589966 VI589966 AFE589966 APA589966 AYW589966 BIS589966 BSO589966 CCK589966 CMG589966 CWC589966 DFY589966 DPU589966 DZQ589966 EJM589966 ETI589966 FDE589966 FNA589966 FWW589966 GGS589966 GQO589966 HAK589966 HKG589966 HUC589966 IDY589966 INU589966 IXQ589966 JHM589966 JRI589966 KBE589966 KLA589966 KUW589966 LES589966 LOO589966 LYK589966 MIG589966 MSC589966 NBY589966 NLU589966 NVQ589966 OFM589966 OPI589966 OZE589966 PJA589966 PSW589966 QCS589966 QMO589966 QWK589966 RGG589966 RQC589966 RZY589966 SJU589966 STQ589966 TDM589966 TNI589966 TXE589966 UHA589966 UQW589966 VAS589966 VKO589966 VUK589966 WEG589966 WOC589966 WXY589966 BQ655502 LM655502 VI655502 AFE655502 APA655502 AYW655502 BIS655502 BSO655502 CCK655502 CMG655502 CWC655502 DFY655502 DPU655502 DZQ655502 EJM655502 ETI655502 FDE655502 FNA655502 FWW655502 GGS655502 GQO655502 HAK655502 HKG655502 HUC655502 IDY655502 INU655502 IXQ655502 JHM655502 JRI655502 KBE655502 KLA655502 KUW655502 LES655502 LOO655502 LYK655502 MIG655502 MSC655502 NBY655502 NLU655502 NVQ655502 OFM655502 OPI655502 OZE655502 PJA655502 PSW655502 QCS655502 QMO655502 QWK655502 RGG655502 RQC655502 RZY655502 SJU655502 STQ655502 TDM655502 TNI655502 TXE655502 UHA655502 UQW655502 VAS655502 VKO655502 VUK655502 WEG655502 WOC655502 WXY655502 BQ721038 LM721038 VI721038 AFE721038 APA721038 AYW721038 BIS721038 BSO721038 CCK721038 CMG721038 CWC721038 DFY721038 DPU721038 DZQ721038 EJM721038 ETI721038 FDE721038 FNA721038 FWW721038 GGS721038 GQO721038 HAK721038 HKG721038 HUC721038 IDY721038 INU721038 IXQ721038 JHM721038 JRI721038 KBE721038 KLA721038 KUW721038 LES721038 LOO721038 LYK721038 MIG721038 MSC721038 NBY721038 NLU721038 NVQ721038 OFM721038 OPI721038 OZE721038 PJA721038 PSW721038 QCS721038 QMO721038 QWK721038 RGG721038 RQC721038 RZY721038 SJU721038 STQ721038 TDM721038 TNI721038 TXE721038 UHA721038 UQW721038 VAS721038 VKO721038 VUK721038 WEG721038 WOC721038 WXY721038 BQ786574 LM786574 VI786574 AFE786574 APA786574 AYW786574 BIS786574 BSO786574 CCK786574 CMG786574 CWC786574 DFY786574 DPU786574 DZQ786574 EJM786574 ETI786574 FDE786574 FNA786574 FWW786574 GGS786574 GQO786574 HAK786574 HKG786574 HUC786574 IDY786574 INU786574 IXQ786574 JHM786574 JRI786574 KBE786574 KLA786574 KUW786574 LES786574 LOO786574 LYK786574 MIG786574 MSC786574 NBY786574 NLU786574 NVQ786574 OFM786574 OPI786574 OZE786574 PJA786574 PSW786574 QCS786574 QMO786574 QWK786574 RGG786574 RQC786574 RZY786574 SJU786574 STQ786574 TDM786574 TNI786574 TXE786574 UHA786574 UQW786574 VAS786574 VKO786574 VUK786574 WEG786574 WOC786574 WXY786574 BQ852110 LM852110 VI852110 AFE852110 APA852110 AYW852110 BIS852110 BSO852110 CCK852110 CMG852110 CWC852110 DFY852110 DPU852110 DZQ852110 EJM852110 ETI852110 FDE852110 FNA852110 FWW852110 GGS852110 GQO852110 HAK852110 HKG852110 HUC852110 IDY852110 INU852110 IXQ852110 JHM852110 JRI852110 KBE852110 KLA852110 KUW852110 LES852110 LOO852110 LYK852110 MIG852110 MSC852110 NBY852110 NLU852110 NVQ852110 OFM852110 OPI852110 OZE852110 PJA852110 PSW852110 QCS852110 QMO852110 QWK852110 RGG852110 RQC852110 RZY852110 SJU852110 STQ852110 TDM852110 TNI852110 TXE852110 UHA852110 UQW852110 VAS852110 VKO852110 VUK852110 WEG852110 WOC852110 WXY852110 BQ917646 LM917646 VI917646 AFE917646 APA917646 AYW917646 BIS917646 BSO917646 CCK917646 CMG917646 CWC917646 DFY917646 DPU917646 DZQ917646 EJM917646 ETI917646 FDE917646 FNA917646 FWW917646 GGS917646 GQO917646 HAK917646 HKG917646 HUC917646 IDY917646 INU917646 IXQ917646 JHM917646 JRI917646 KBE917646 KLA917646 KUW917646 LES917646 LOO917646 LYK917646 MIG917646 MSC917646 NBY917646 NLU917646 NVQ917646 OFM917646 OPI917646 OZE917646 PJA917646 PSW917646 QCS917646 QMO917646 QWK917646 RGG917646 RQC917646 RZY917646 SJU917646 STQ917646 TDM917646 TNI917646 TXE917646 UHA917646 UQW917646 VAS917646 VKO917646 VUK917646 WEG917646 WOC917646 WXY917646 BQ983182 LM983182 VI983182 AFE983182 APA983182 AYW983182 BIS983182 BSO983182 CCK983182 CMG983182 CWC983182 DFY983182 DPU983182 DZQ983182 EJM983182 ETI983182 FDE983182 FNA983182 FWW983182 GGS983182 GQO983182 HAK983182 HKG983182 HUC983182 IDY983182 INU983182 IXQ983182 JHM983182 JRI983182 KBE983182 KLA983182 KUW983182 LES983182 LOO983182 LYK983182 MIG983182 MSC983182 NBY983182 NLU983182 NVQ983182 OFM983182 OPI983182 OZE983182 PJA983182 PSW983182 QCS983182 QMO983182 QWK983182 RGG983182 RQC983182 RZY983182 SJU983182 STQ983182 TDM983182 TNI983182 TXE983182 UHA983182 UQW983182 VAS983182 VKO983182 VUK983182 WEG983182 WOC983182 WXY983182 BT142 LP142 VL142 AFH142 APD142 AYZ142 BIV142 BSR142 CCN142 CMJ142 CWF142 DGB142 DPX142 DZT142 EJP142 ETL142 FDH142 FND142 FWZ142 GGV142 GQR142 HAN142 HKJ142 HUF142 IEB142 INX142 IXT142 JHP142 JRL142 KBH142 KLD142 KUZ142 LEV142 LOR142 LYN142 MIJ142 MSF142 NCB142 NLX142 NVT142 OFP142 OPL142 OZH142 PJD142 PSZ142 QCV142 QMR142 QWN142 RGJ142 RQF142 SAB142 SJX142 STT142 TDP142 TNL142 TXH142 UHD142 UQZ142 VAV142 VKR142 VUN142 WEJ142 WOF142 WYB142 BT65678 LP65678 VL65678 AFH65678 APD65678 AYZ65678 BIV65678 BSR65678 CCN65678 CMJ65678 CWF65678 DGB65678 DPX65678 DZT65678 EJP65678 ETL65678 FDH65678 FND65678 FWZ65678 GGV65678 GQR65678 HAN65678 HKJ65678 HUF65678 IEB65678 INX65678 IXT65678 JHP65678 JRL65678 KBH65678 KLD65678 KUZ65678 LEV65678 LOR65678 LYN65678 MIJ65678 MSF65678 NCB65678 NLX65678 NVT65678 OFP65678 OPL65678 OZH65678 PJD65678 PSZ65678 QCV65678 QMR65678 QWN65678 RGJ65678 RQF65678 SAB65678 SJX65678 STT65678 TDP65678 TNL65678 TXH65678 UHD65678 UQZ65678 VAV65678 VKR65678 VUN65678 WEJ65678 WOF65678 WYB65678 BT131214 LP131214 VL131214 AFH131214 APD131214 AYZ131214 BIV131214 BSR131214 CCN131214 CMJ131214 CWF131214 DGB131214 DPX131214 DZT131214 EJP131214 ETL131214 FDH131214 FND131214 FWZ131214 GGV131214 GQR131214 HAN131214 HKJ131214 HUF131214 IEB131214 INX131214 IXT131214 JHP131214 JRL131214 KBH131214 KLD131214 KUZ131214 LEV131214 LOR131214 LYN131214 MIJ131214 MSF131214 NCB131214 NLX131214 NVT131214 OFP131214 OPL131214 OZH131214 PJD131214 PSZ131214 QCV131214 QMR131214 QWN131214 RGJ131214 RQF131214 SAB131214 SJX131214 STT131214 TDP131214 TNL131214 TXH131214 UHD131214 UQZ131214 VAV131214 VKR131214 VUN131214 WEJ131214 WOF131214 WYB131214 BT196750 LP196750 VL196750 AFH196750 APD196750 AYZ196750 BIV196750 BSR196750 CCN196750 CMJ196750 CWF196750 DGB196750 DPX196750 DZT196750 EJP196750 ETL196750 FDH196750 FND196750 FWZ196750 GGV196750 GQR196750 HAN196750 HKJ196750 HUF196750 IEB196750 INX196750 IXT196750 JHP196750 JRL196750 KBH196750 KLD196750 KUZ196750 LEV196750 LOR196750 LYN196750 MIJ196750 MSF196750 NCB196750 NLX196750 NVT196750 OFP196750 OPL196750 OZH196750 PJD196750 PSZ196750 QCV196750 QMR196750 QWN196750 RGJ196750 RQF196750 SAB196750 SJX196750 STT196750 TDP196750 TNL196750 TXH196750 UHD196750 UQZ196750 VAV196750 VKR196750 VUN196750 WEJ196750 WOF196750 WYB196750 BT262286 LP262286 VL262286 AFH262286 APD262286 AYZ262286 BIV262286 BSR262286 CCN262286 CMJ262286 CWF262286 DGB262286 DPX262286 DZT262286 EJP262286 ETL262286 FDH262286 FND262286 FWZ262286 GGV262286 GQR262286 HAN262286 HKJ262286 HUF262286 IEB262286 INX262286 IXT262286 JHP262286 JRL262286 KBH262286 KLD262286 KUZ262286 LEV262286 LOR262286 LYN262286 MIJ262286 MSF262286 NCB262286 NLX262286 NVT262286 OFP262286 OPL262286 OZH262286 PJD262286 PSZ262286 QCV262286 QMR262286 QWN262286 RGJ262286 RQF262286 SAB262286 SJX262286 STT262286 TDP262286 TNL262286 TXH262286 UHD262286 UQZ262286 VAV262286 VKR262286 VUN262286 WEJ262286 WOF262286 WYB262286 BT327822 LP327822 VL327822 AFH327822 APD327822 AYZ327822 BIV327822 BSR327822 CCN327822 CMJ327822 CWF327822 DGB327822 DPX327822 DZT327822 EJP327822 ETL327822 FDH327822 FND327822 FWZ327822 GGV327822 GQR327822 HAN327822 HKJ327822 HUF327822 IEB327822 INX327822 IXT327822 JHP327822 JRL327822 KBH327822 KLD327822 KUZ327822 LEV327822 LOR327822 LYN327822 MIJ327822 MSF327822 NCB327822 NLX327822 NVT327822 OFP327822 OPL327822 OZH327822 PJD327822 PSZ327822 QCV327822 QMR327822 QWN327822 RGJ327822 RQF327822 SAB327822 SJX327822 STT327822 TDP327822 TNL327822 TXH327822 UHD327822 UQZ327822 VAV327822 VKR327822 VUN327822 WEJ327822 WOF327822 WYB327822 BT393358 LP393358 VL393358 AFH393358 APD393358 AYZ393358 BIV393358 BSR393358 CCN393358 CMJ393358 CWF393358 DGB393358 DPX393358 DZT393358 EJP393358 ETL393358 FDH393358 FND393358 FWZ393358 GGV393358 GQR393358 HAN393358 HKJ393358 HUF393358 IEB393358 INX393358 IXT393358 JHP393358 JRL393358 KBH393358 KLD393358 KUZ393358 LEV393358 LOR393358 LYN393358 MIJ393358 MSF393358 NCB393358 NLX393358 NVT393358 OFP393358 OPL393358 OZH393358 PJD393358 PSZ393358 QCV393358 QMR393358 QWN393358 RGJ393358 RQF393358 SAB393358 SJX393358 STT393358 TDP393358 TNL393358 TXH393358 UHD393358 UQZ393358 VAV393358 VKR393358 VUN393358 WEJ393358 WOF393358 WYB393358 BT458894 LP458894 VL458894 AFH458894 APD458894 AYZ458894 BIV458894 BSR458894 CCN458894 CMJ458894 CWF458894 DGB458894 DPX458894 DZT458894 EJP458894 ETL458894 FDH458894 FND458894 FWZ458894 GGV458894 GQR458894 HAN458894 HKJ458894 HUF458894 IEB458894 INX458894 IXT458894 JHP458894 JRL458894 KBH458894 KLD458894 KUZ458894 LEV458894 LOR458894 LYN458894 MIJ458894 MSF458894 NCB458894 NLX458894 NVT458894 OFP458894 OPL458894 OZH458894 PJD458894 PSZ458894 QCV458894 QMR458894 QWN458894 RGJ458894 RQF458894 SAB458894 SJX458894 STT458894 TDP458894 TNL458894 TXH458894 UHD458894 UQZ458894 VAV458894 VKR458894 VUN458894 WEJ458894 WOF458894 WYB458894 BT524430 LP524430 VL524430 AFH524430 APD524430 AYZ524430 BIV524430 BSR524430 CCN524430 CMJ524430 CWF524430 DGB524430 DPX524430 DZT524430 EJP524430 ETL524430 FDH524430 FND524430 FWZ524430 GGV524430 GQR524430 HAN524430 HKJ524430 HUF524430 IEB524430 INX524430 IXT524430 JHP524430 JRL524430 KBH524430 KLD524430 KUZ524430 LEV524430 LOR524430 LYN524430 MIJ524430 MSF524430 NCB524430 NLX524430 NVT524430 OFP524430 OPL524430 OZH524430 PJD524430 PSZ524430 QCV524430 QMR524430 QWN524430 RGJ524430 RQF524430 SAB524430 SJX524430 STT524430 TDP524430 TNL524430 TXH524430 UHD524430 UQZ524430 VAV524430 VKR524430 VUN524430 WEJ524430 WOF524430 WYB524430 BT589966 LP589966 VL589966 AFH589966 APD589966 AYZ589966 BIV589966 BSR589966 CCN589966 CMJ589966 CWF589966 DGB589966 DPX589966 DZT589966 EJP589966 ETL589966 FDH589966 FND589966 FWZ589966 GGV589966 GQR589966 HAN589966 HKJ589966 HUF589966 IEB589966 INX589966 IXT589966 JHP589966 JRL589966 KBH589966 KLD589966 KUZ589966 LEV589966 LOR589966 LYN589966 MIJ589966 MSF589966 NCB589966 NLX589966 NVT589966 OFP589966 OPL589966 OZH589966 PJD589966 PSZ589966 QCV589966 QMR589966 QWN589966 RGJ589966 RQF589966 SAB589966 SJX589966 STT589966 TDP589966 TNL589966 TXH589966 UHD589966 UQZ589966 VAV589966 VKR589966 VUN589966 WEJ589966 WOF589966 WYB589966 BT655502 LP655502 VL655502 AFH655502 APD655502 AYZ655502 BIV655502 BSR655502 CCN655502 CMJ655502 CWF655502 DGB655502 DPX655502 DZT655502 EJP655502 ETL655502 FDH655502 FND655502 FWZ655502 GGV655502 GQR655502 HAN655502 HKJ655502 HUF655502 IEB655502 INX655502 IXT655502 JHP655502 JRL655502 KBH655502 KLD655502 KUZ655502 LEV655502 LOR655502 LYN655502 MIJ655502 MSF655502 NCB655502 NLX655502 NVT655502 OFP655502 OPL655502 OZH655502 PJD655502 PSZ655502 QCV655502 QMR655502 QWN655502 RGJ655502 RQF655502 SAB655502 SJX655502 STT655502 TDP655502 TNL655502 TXH655502 UHD655502 UQZ655502 VAV655502 VKR655502 VUN655502 WEJ655502 WOF655502 WYB655502 BT721038 LP721038 VL721038 AFH721038 APD721038 AYZ721038 BIV721038 BSR721038 CCN721038 CMJ721038 CWF721038 DGB721038 DPX721038 DZT721038 EJP721038 ETL721038 FDH721038 FND721038 FWZ721038 GGV721038 GQR721038 HAN721038 HKJ721038 HUF721038 IEB721038 INX721038 IXT721038 JHP721038 JRL721038 KBH721038 KLD721038 KUZ721038 LEV721038 LOR721038 LYN721038 MIJ721038 MSF721038 NCB721038 NLX721038 NVT721038 OFP721038 OPL721038 OZH721038 PJD721038 PSZ721038 QCV721038 QMR721038 QWN721038 RGJ721038 RQF721038 SAB721038 SJX721038 STT721038 TDP721038 TNL721038 TXH721038 UHD721038 UQZ721038 VAV721038 VKR721038 VUN721038 WEJ721038 WOF721038 WYB721038 BT786574 LP786574 VL786574 AFH786574 APD786574 AYZ786574 BIV786574 BSR786574 CCN786574 CMJ786574 CWF786574 DGB786574 DPX786574 DZT786574 EJP786574 ETL786574 FDH786574 FND786574 FWZ786574 GGV786574 GQR786574 HAN786574 HKJ786574 HUF786574 IEB786574 INX786574 IXT786574 JHP786574 JRL786574 KBH786574 KLD786574 KUZ786574 LEV786574 LOR786574 LYN786574 MIJ786574 MSF786574 NCB786574 NLX786574 NVT786574 OFP786574 OPL786574 OZH786574 PJD786574 PSZ786574 QCV786574 QMR786574 QWN786574 RGJ786574 RQF786574 SAB786574 SJX786574 STT786574 TDP786574 TNL786574 TXH786574 UHD786574 UQZ786574 VAV786574 VKR786574 VUN786574 WEJ786574 WOF786574 WYB786574 BT852110 LP852110 VL852110 AFH852110 APD852110 AYZ852110 BIV852110 BSR852110 CCN852110 CMJ852110 CWF852110 DGB852110 DPX852110 DZT852110 EJP852110 ETL852110 FDH852110 FND852110 FWZ852110 GGV852110 GQR852110 HAN852110 HKJ852110 HUF852110 IEB852110 INX852110 IXT852110 JHP852110 JRL852110 KBH852110 KLD852110 KUZ852110 LEV852110 LOR852110 LYN852110 MIJ852110 MSF852110 NCB852110 NLX852110 NVT852110 OFP852110 OPL852110 OZH852110 PJD852110 PSZ852110 QCV852110 QMR852110 QWN852110 RGJ852110 RQF852110 SAB852110 SJX852110 STT852110 TDP852110 TNL852110 TXH852110 UHD852110 UQZ852110 VAV852110 VKR852110 VUN852110 WEJ852110 WOF852110 WYB852110 BT917646 LP917646 VL917646 AFH917646 APD917646 AYZ917646 BIV917646 BSR917646 CCN917646 CMJ917646 CWF917646 DGB917646 DPX917646 DZT917646 EJP917646 ETL917646 FDH917646 FND917646 FWZ917646 GGV917646 GQR917646 HAN917646 HKJ917646 HUF917646 IEB917646 INX917646 IXT917646 JHP917646 JRL917646 KBH917646 KLD917646 KUZ917646 LEV917646 LOR917646 LYN917646 MIJ917646 MSF917646 NCB917646 NLX917646 NVT917646 OFP917646 OPL917646 OZH917646 PJD917646 PSZ917646 QCV917646 QMR917646 QWN917646 RGJ917646 RQF917646 SAB917646 SJX917646 STT917646 TDP917646 TNL917646 TXH917646 UHD917646 UQZ917646 VAV917646 VKR917646 VUN917646 WEJ917646 WOF917646 WYB917646 BT983182 LP983182 VL983182 AFH983182 APD983182 AYZ983182 BIV983182 BSR983182 CCN983182 CMJ983182 CWF983182 DGB983182 DPX983182 DZT983182 EJP983182 ETL983182 FDH983182 FND983182 FWZ983182 GGV983182 GQR983182 HAN983182 HKJ983182 HUF983182 IEB983182 INX983182 IXT983182 JHP983182 JRL983182 KBH983182 KLD983182 KUZ983182 LEV983182 LOR983182 LYN983182 MIJ983182 MSF983182 NCB983182 NLX983182 NVT983182 OFP983182 OPL983182 OZH983182 PJD983182 PSZ983182 QCV983182 QMR983182 QWN983182 RGJ983182 RQF983182 SAB983182 SJX983182 STT983182 TDP983182 TNL983182 TXH983182 UHD983182 UQZ983182 VAV983182 VKR983182 VUN983182 WEJ983182 WOF983182 WYB983182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U1:IV139 JQ1:SR139 TM1:ACN139 ADI1:AMJ139 ANE1:AWF139 AXA1:BGB139 BGW1:BPX139 BQS1:BZT139 CAO1:CJP139 CKK1:CTL139 CUG1:DDH139 DEC1:DND139 DNY1:DWZ139 DXU1:EGV139 EHQ1:EQR139 ERM1:FAN139 FBI1:FKJ139 FLE1:FUF139 FVA1:GEB139 GEW1:GNX139 GOS1:GXT139 GYO1:HHP139 HIK1:HRL139 HSG1:IBH139 ICC1:ILD139 ILY1:IUZ139 IVU1:JEV139 JFQ1:JOR139 JPM1:JYN139 JZI1:KIJ139 KJE1:KSF139 KTA1:LCB139 LCW1:LLX139 LMS1:LVT139 LWO1:MFP139 MGK1:MPL139 MQG1:MZH139 NAC1:NJD139 NJY1:NSZ139 NTU1:OCV139 ODQ1:OMR139 ONM1:OWN139 OXI1:PGJ139 PHE1:PQF139 PRA1:QAB139 QAW1:QJX139 QKS1:QTT139 QUO1:RDP139 REK1:RNL139 ROG1:RXH139 RYC1:SHD139 SHY1:SQZ139 SRU1:TAV139 TBQ1:TKR139 TLM1:TUN139 TVI1:UEJ139 UFE1:UOF139 UPA1:UYB139 UYW1:VHX139 VIS1:VRT139 VSO1:WBP139 WCK1:WLL139 WMG1:WVH139 WWC1:XFD139 U65537:IV65675 JQ65537:SR65675 TM65537:ACN65675 ADI65537:AMJ65675 ANE65537:AWF65675 AXA65537:BGB65675 BGW65537:BPX65675 BQS65537:BZT65675 CAO65537:CJP65675 CKK65537:CTL65675 CUG65537:DDH65675 DEC65537:DND65675 DNY65537:DWZ65675 DXU65537:EGV65675 EHQ65537:EQR65675 ERM65537:FAN65675 FBI65537:FKJ65675 FLE65537:FUF65675 FVA65537:GEB65675 GEW65537:GNX65675 GOS65537:GXT65675 GYO65537:HHP65675 HIK65537:HRL65675 HSG65537:IBH65675 ICC65537:ILD65675 ILY65537:IUZ65675 IVU65537:JEV65675 JFQ65537:JOR65675 JPM65537:JYN65675 JZI65537:KIJ65675 KJE65537:KSF65675 KTA65537:LCB65675 LCW65537:LLX65675 LMS65537:LVT65675 LWO65537:MFP65675 MGK65537:MPL65675 MQG65537:MZH65675 NAC65537:NJD65675 NJY65537:NSZ65675 NTU65537:OCV65675 ODQ65537:OMR65675 ONM65537:OWN65675 OXI65537:PGJ65675 PHE65537:PQF65675 PRA65537:QAB65675 QAW65537:QJX65675 QKS65537:QTT65675 QUO65537:RDP65675 REK65537:RNL65675 ROG65537:RXH65675 RYC65537:SHD65675 SHY65537:SQZ65675 SRU65537:TAV65675 TBQ65537:TKR65675 TLM65537:TUN65675 TVI65537:UEJ65675 UFE65537:UOF65675 UPA65537:UYB65675 UYW65537:VHX65675 VIS65537:VRT65675 VSO65537:WBP65675 WCK65537:WLL65675 WMG65537:WVH65675 WWC65537:XFD65675 U131073:IV131211 JQ131073:SR131211 TM131073:ACN131211 ADI131073:AMJ131211 ANE131073:AWF131211 AXA131073:BGB131211 BGW131073:BPX131211 BQS131073:BZT131211 CAO131073:CJP131211 CKK131073:CTL131211 CUG131073:DDH131211 DEC131073:DND131211 DNY131073:DWZ131211 DXU131073:EGV131211 EHQ131073:EQR131211 ERM131073:FAN131211 FBI131073:FKJ131211 FLE131073:FUF131211 FVA131073:GEB131211 GEW131073:GNX131211 GOS131073:GXT131211 GYO131073:HHP131211 HIK131073:HRL131211 HSG131073:IBH131211 ICC131073:ILD131211 ILY131073:IUZ131211 IVU131073:JEV131211 JFQ131073:JOR131211 JPM131073:JYN131211 JZI131073:KIJ131211 KJE131073:KSF131211 KTA131073:LCB131211 LCW131073:LLX131211 LMS131073:LVT131211 LWO131073:MFP131211 MGK131073:MPL131211 MQG131073:MZH131211 NAC131073:NJD131211 NJY131073:NSZ131211 NTU131073:OCV131211 ODQ131073:OMR131211 ONM131073:OWN131211 OXI131073:PGJ131211 PHE131073:PQF131211 PRA131073:QAB131211 QAW131073:QJX131211 QKS131073:QTT131211 QUO131073:RDP131211 REK131073:RNL131211 ROG131073:RXH131211 RYC131073:SHD131211 SHY131073:SQZ131211 SRU131073:TAV131211 TBQ131073:TKR131211 TLM131073:TUN131211 TVI131073:UEJ131211 UFE131073:UOF131211 UPA131073:UYB131211 UYW131073:VHX131211 VIS131073:VRT131211 VSO131073:WBP131211 WCK131073:WLL131211 WMG131073:WVH131211 WWC131073:XFD131211 U196609:IV196747 JQ196609:SR196747 TM196609:ACN196747 ADI196609:AMJ196747 ANE196609:AWF196747 AXA196609:BGB196747 BGW196609:BPX196747 BQS196609:BZT196747 CAO196609:CJP196747 CKK196609:CTL196747 CUG196609:DDH196747 DEC196609:DND196747 DNY196609:DWZ196747 DXU196609:EGV196747 EHQ196609:EQR196747 ERM196609:FAN196747 FBI196609:FKJ196747 FLE196609:FUF196747 FVA196609:GEB196747 GEW196609:GNX196747 GOS196609:GXT196747 GYO196609:HHP196747 HIK196609:HRL196747 HSG196609:IBH196747 ICC196609:ILD196747 ILY196609:IUZ196747 IVU196609:JEV196747 JFQ196609:JOR196747 JPM196609:JYN196747 JZI196609:KIJ196747 KJE196609:KSF196747 KTA196609:LCB196747 LCW196609:LLX196747 LMS196609:LVT196747 LWO196609:MFP196747 MGK196609:MPL196747 MQG196609:MZH196747 NAC196609:NJD196747 NJY196609:NSZ196747 NTU196609:OCV196747 ODQ196609:OMR196747 ONM196609:OWN196747 OXI196609:PGJ196747 PHE196609:PQF196747 PRA196609:QAB196747 QAW196609:QJX196747 QKS196609:QTT196747 QUO196609:RDP196747 REK196609:RNL196747 ROG196609:RXH196747 RYC196609:SHD196747 SHY196609:SQZ196747 SRU196609:TAV196747 TBQ196609:TKR196747 TLM196609:TUN196747 TVI196609:UEJ196747 UFE196609:UOF196747 UPA196609:UYB196747 UYW196609:VHX196747 VIS196609:VRT196747 VSO196609:WBP196747 WCK196609:WLL196747 WMG196609:WVH196747 WWC196609:XFD196747 U262145:IV262283 JQ262145:SR262283 TM262145:ACN262283 ADI262145:AMJ262283 ANE262145:AWF262283 AXA262145:BGB262283 BGW262145:BPX262283 BQS262145:BZT262283 CAO262145:CJP262283 CKK262145:CTL262283 CUG262145:DDH262283 DEC262145:DND262283 DNY262145:DWZ262283 DXU262145:EGV262283 EHQ262145:EQR262283 ERM262145:FAN262283 FBI262145:FKJ262283 FLE262145:FUF262283 FVA262145:GEB262283 GEW262145:GNX262283 GOS262145:GXT262283 GYO262145:HHP262283 HIK262145:HRL262283 HSG262145:IBH262283 ICC262145:ILD262283 ILY262145:IUZ262283 IVU262145:JEV262283 JFQ262145:JOR262283 JPM262145:JYN262283 JZI262145:KIJ262283 KJE262145:KSF262283 KTA262145:LCB262283 LCW262145:LLX262283 LMS262145:LVT262283 LWO262145:MFP262283 MGK262145:MPL262283 MQG262145:MZH262283 NAC262145:NJD262283 NJY262145:NSZ262283 NTU262145:OCV262283 ODQ262145:OMR262283 ONM262145:OWN262283 OXI262145:PGJ262283 PHE262145:PQF262283 PRA262145:QAB262283 QAW262145:QJX262283 QKS262145:QTT262283 QUO262145:RDP262283 REK262145:RNL262283 ROG262145:RXH262283 RYC262145:SHD262283 SHY262145:SQZ262283 SRU262145:TAV262283 TBQ262145:TKR262283 TLM262145:TUN262283 TVI262145:UEJ262283 UFE262145:UOF262283 UPA262145:UYB262283 UYW262145:VHX262283 VIS262145:VRT262283 VSO262145:WBP262283 WCK262145:WLL262283 WMG262145:WVH262283 WWC262145:XFD262283 U327681:IV327819 JQ327681:SR327819 TM327681:ACN327819 ADI327681:AMJ327819 ANE327681:AWF327819 AXA327681:BGB327819 BGW327681:BPX327819 BQS327681:BZT327819 CAO327681:CJP327819 CKK327681:CTL327819 CUG327681:DDH327819 DEC327681:DND327819 DNY327681:DWZ327819 DXU327681:EGV327819 EHQ327681:EQR327819 ERM327681:FAN327819 FBI327681:FKJ327819 FLE327681:FUF327819 FVA327681:GEB327819 GEW327681:GNX327819 GOS327681:GXT327819 GYO327681:HHP327819 HIK327681:HRL327819 HSG327681:IBH327819 ICC327681:ILD327819 ILY327681:IUZ327819 IVU327681:JEV327819 JFQ327681:JOR327819 JPM327681:JYN327819 JZI327681:KIJ327819 KJE327681:KSF327819 KTA327681:LCB327819 LCW327681:LLX327819 LMS327681:LVT327819 LWO327681:MFP327819 MGK327681:MPL327819 MQG327681:MZH327819 NAC327681:NJD327819 NJY327681:NSZ327819 NTU327681:OCV327819 ODQ327681:OMR327819 ONM327681:OWN327819 OXI327681:PGJ327819 PHE327681:PQF327819 PRA327681:QAB327819 QAW327681:QJX327819 QKS327681:QTT327819 QUO327681:RDP327819 REK327681:RNL327819 ROG327681:RXH327819 RYC327681:SHD327819 SHY327681:SQZ327819 SRU327681:TAV327819 TBQ327681:TKR327819 TLM327681:TUN327819 TVI327681:UEJ327819 UFE327681:UOF327819 UPA327681:UYB327819 UYW327681:VHX327819 VIS327681:VRT327819 VSO327681:WBP327819 WCK327681:WLL327819 WMG327681:WVH327819 WWC327681:XFD327819 U393217:IV393355 JQ393217:SR393355 TM393217:ACN393355 ADI393217:AMJ393355 ANE393217:AWF393355 AXA393217:BGB393355 BGW393217:BPX393355 BQS393217:BZT393355 CAO393217:CJP393355 CKK393217:CTL393355 CUG393217:DDH393355 DEC393217:DND393355 DNY393217:DWZ393355 DXU393217:EGV393355 EHQ393217:EQR393355 ERM393217:FAN393355 FBI393217:FKJ393355 FLE393217:FUF393355 FVA393217:GEB393355 GEW393217:GNX393355 GOS393217:GXT393355 GYO393217:HHP393355 HIK393217:HRL393355 HSG393217:IBH393355 ICC393217:ILD393355 ILY393217:IUZ393355 IVU393217:JEV393355 JFQ393217:JOR393355 JPM393217:JYN393355 JZI393217:KIJ393355 KJE393217:KSF393355 KTA393217:LCB393355 LCW393217:LLX393355 LMS393217:LVT393355 LWO393217:MFP393355 MGK393217:MPL393355 MQG393217:MZH393355 NAC393217:NJD393355 NJY393217:NSZ393355 NTU393217:OCV393355 ODQ393217:OMR393355 ONM393217:OWN393355 OXI393217:PGJ393355 PHE393217:PQF393355 PRA393217:QAB393355 QAW393217:QJX393355 QKS393217:QTT393355 QUO393217:RDP393355 REK393217:RNL393355 ROG393217:RXH393355 RYC393217:SHD393355 SHY393217:SQZ393355 SRU393217:TAV393355 TBQ393217:TKR393355 TLM393217:TUN393355 TVI393217:UEJ393355 UFE393217:UOF393355 UPA393217:UYB393355 UYW393217:VHX393355 VIS393217:VRT393355 VSO393217:WBP393355 WCK393217:WLL393355 WMG393217:WVH393355 WWC393217:XFD393355 U458753:IV458891 JQ458753:SR458891 TM458753:ACN458891 ADI458753:AMJ458891 ANE458753:AWF458891 AXA458753:BGB458891 BGW458753:BPX458891 BQS458753:BZT458891 CAO458753:CJP458891 CKK458753:CTL458891 CUG458753:DDH458891 DEC458753:DND458891 DNY458753:DWZ458891 DXU458753:EGV458891 EHQ458753:EQR458891 ERM458753:FAN458891 FBI458753:FKJ458891 FLE458753:FUF458891 FVA458753:GEB458891 GEW458753:GNX458891 GOS458753:GXT458891 GYO458753:HHP458891 HIK458753:HRL458891 HSG458753:IBH458891 ICC458753:ILD458891 ILY458753:IUZ458891 IVU458753:JEV458891 JFQ458753:JOR458891 JPM458753:JYN458891 JZI458753:KIJ458891 KJE458753:KSF458891 KTA458753:LCB458891 LCW458753:LLX458891 LMS458753:LVT458891 LWO458753:MFP458891 MGK458753:MPL458891 MQG458753:MZH458891 NAC458753:NJD458891 NJY458753:NSZ458891 NTU458753:OCV458891 ODQ458753:OMR458891 ONM458753:OWN458891 OXI458753:PGJ458891 PHE458753:PQF458891 PRA458753:QAB458891 QAW458753:QJX458891 QKS458753:QTT458891 QUO458753:RDP458891 REK458753:RNL458891 ROG458753:RXH458891 RYC458753:SHD458891 SHY458753:SQZ458891 SRU458753:TAV458891 TBQ458753:TKR458891 TLM458753:TUN458891 TVI458753:UEJ458891 UFE458753:UOF458891 UPA458753:UYB458891 UYW458753:VHX458891 VIS458753:VRT458891 VSO458753:WBP458891 WCK458753:WLL458891 WMG458753:WVH458891 WWC458753:XFD458891 U524289:IV524427 JQ524289:SR524427 TM524289:ACN524427 ADI524289:AMJ524427 ANE524289:AWF524427 AXA524289:BGB524427 BGW524289:BPX524427 BQS524289:BZT524427 CAO524289:CJP524427 CKK524289:CTL524427 CUG524289:DDH524427 DEC524289:DND524427 DNY524289:DWZ524427 DXU524289:EGV524427 EHQ524289:EQR524427 ERM524289:FAN524427 FBI524289:FKJ524427 FLE524289:FUF524427 FVA524289:GEB524427 GEW524289:GNX524427 GOS524289:GXT524427 GYO524289:HHP524427 HIK524289:HRL524427 HSG524289:IBH524427 ICC524289:ILD524427 ILY524289:IUZ524427 IVU524289:JEV524427 JFQ524289:JOR524427 JPM524289:JYN524427 JZI524289:KIJ524427 KJE524289:KSF524427 KTA524289:LCB524427 LCW524289:LLX524427 LMS524289:LVT524427 LWO524289:MFP524427 MGK524289:MPL524427 MQG524289:MZH524427 NAC524289:NJD524427 NJY524289:NSZ524427 NTU524289:OCV524427 ODQ524289:OMR524427 ONM524289:OWN524427 OXI524289:PGJ524427 PHE524289:PQF524427 PRA524289:QAB524427 QAW524289:QJX524427 QKS524289:QTT524427 QUO524289:RDP524427 REK524289:RNL524427 ROG524289:RXH524427 RYC524289:SHD524427 SHY524289:SQZ524427 SRU524289:TAV524427 TBQ524289:TKR524427 TLM524289:TUN524427 TVI524289:UEJ524427 UFE524289:UOF524427 UPA524289:UYB524427 UYW524289:VHX524427 VIS524289:VRT524427 VSO524289:WBP524427 WCK524289:WLL524427 WMG524289:WVH524427 WWC524289:XFD524427 U589825:IV589963 JQ589825:SR589963 TM589825:ACN589963 ADI589825:AMJ589963 ANE589825:AWF589963 AXA589825:BGB589963 BGW589825:BPX589963 BQS589825:BZT589963 CAO589825:CJP589963 CKK589825:CTL589963 CUG589825:DDH589963 DEC589825:DND589963 DNY589825:DWZ589963 DXU589825:EGV589963 EHQ589825:EQR589963 ERM589825:FAN589963 FBI589825:FKJ589963 FLE589825:FUF589963 FVA589825:GEB589963 GEW589825:GNX589963 GOS589825:GXT589963 GYO589825:HHP589963 HIK589825:HRL589963 HSG589825:IBH589963 ICC589825:ILD589963 ILY589825:IUZ589963 IVU589825:JEV589963 JFQ589825:JOR589963 JPM589825:JYN589963 JZI589825:KIJ589963 KJE589825:KSF589963 KTA589825:LCB589963 LCW589825:LLX589963 LMS589825:LVT589963 LWO589825:MFP589963 MGK589825:MPL589963 MQG589825:MZH589963 NAC589825:NJD589963 NJY589825:NSZ589963 NTU589825:OCV589963 ODQ589825:OMR589963 ONM589825:OWN589963 OXI589825:PGJ589963 PHE589825:PQF589963 PRA589825:QAB589963 QAW589825:QJX589963 QKS589825:QTT589963 QUO589825:RDP589963 REK589825:RNL589963 ROG589825:RXH589963 RYC589825:SHD589963 SHY589825:SQZ589963 SRU589825:TAV589963 TBQ589825:TKR589963 TLM589825:TUN589963 TVI589825:UEJ589963 UFE589825:UOF589963 UPA589825:UYB589963 UYW589825:VHX589963 VIS589825:VRT589963 VSO589825:WBP589963 WCK589825:WLL589963 WMG589825:WVH589963 WWC589825:XFD589963 U655361:IV655499 JQ655361:SR655499 TM655361:ACN655499 ADI655361:AMJ655499 ANE655361:AWF655499 AXA655361:BGB655499 BGW655361:BPX655499 BQS655361:BZT655499 CAO655361:CJP655499 CKK655361:CTL655499 CUG655361:DDH655499 DEC655361:DND655499 DNY655361:DWZ655499 DXU655361:EGV655499 EHQ655361:EQR655499 ERM655361:FAN655499 FBI655361:FKJ655499 FLE655361:FUF655499 FVA655361:GEB655499 GEW655361:GNX655499 GOS655361:GXT655499 GYO655361:HHP655499 HIK655361:HRL655499 HSG655361:IBH655499 ICC655361:ILD655499 ILY655361:IUZ655499 IVU655361:JEV655499 JFQ655361:JOR655499 JPM655361:JYN655499 JZI655361:KIJ655499 KJE655361:KSF655499 KTA655361:LCB655499 LCW655361:LLX655499 LMS655361:LVT655499 LWO655361:MFP655499 MGK655361:MPL655499 MQG655361:MZH655499 NAC655361:NJD655499 NJY655361:NSZ655499 NTU655361:OCV655499 ODQ655361:OMR655499 ONM655361:OWN655499 OXI655361:PGJ655499 PHE655361:PQF655499 PRA655361:QAB655499 QAW655361:QJX655499 QKS655361:QTT655499 QUO655361:RDP655499 REK655361:RNL655499 ROG655361:RXH655499 RYC655361:SHD655499 SHY655361:SQZ655499 SRU655361:TAV655499 TBQ655361:TKR655499 TLM655361:TUN655499 TVI655361:UEJ655499 UFE655361:UOF655499 UPA655361:UYB655499 UYW655361:VHX655499 VIS655361:VRT655499 VSO655361:WBP655499 WCK655361:WLL655499 WMG655361:WVH655499 WWC655361:XFD655499 U720897:IV721035 JQ720897:SR721035 TM720897:ACN721035 ADI720897:AMJ721035 ANE720897:AWF721035 AXA720897:BGB721035 BGW720897:BPX721035 BQS720897:BZT721035 CAO720897:CJP721035 CKK720897:CTL721035 CUG720897:DDH721035 DEC720897:DND721035 DNY720897:DWZ721035 DXU720897:EGV721035 EHQ720897:EQR721035 ERM720897:FAN721035 FBI720897:FKJ721035 FLE720897:FUF721035 FVA720897:GEB721035 GEW720897:GNX721035 GOS720897:GXT721035 GYO720897:HHP721035 HIK720897:HRL721035 HSG720897:IBH721035 ICC720897:ILD721035 ILY720897:IUZ721035 IVU720897:JEV721035 JFQ720897:JOR721035 JPM720897:JYN721035 JZI720897:KIJ721035 KJE720897:KSF721035 KTA720897:LCB721035 LCW720897:LLX721035 LMS720897:LVT721035 LWO720897:MFP721035 MGK720897:MPL721035 MQG720897:MZH721035 NAC720897:NJD721035 NJY720897:NSZ721035 NTU720897:OCV721035 ODQ720897:OMR721035 ONM720897:OWN721035 OXI720897:PGJ721035 PHE720897:PQF721035 PRA720897:QAB721035 QAW720897:QJX721035 QKS720897:QTT721035 QUO720897:RDP721035 REK720897:RNL721035 ROG720897:RXH721035 RYC720897:SHD721035 SHY720897:SQZ721035 SRU720897:TAV721035 TBQ720897:TKR721035 TLM720897:TUN721035 TVI720897:UEJ721035 UFE720897:UOF721035 UPA720897:UYB721035 UYW720897:VHX721035 VIS720897:VRT721035 VSO720897:WBP721035 WCK720897:WLL721035 WMG720897:WVH721035 WWC720897:XFD721035 U786433:IV786571 JQ786433:SR786571 TM786433:ACN786571 ADI786433:AMJ786571 ANE786433:AWF786571 AXA786433:BGB786571 BGW786433:BPX786571 BQS786433:BZT786571 CAO786433:CJP786571 CKK786433:CTL786571 CUG786433:DDH786571 DEC786433:DND786571 DNY786433:DWZ786571 DXU786433:EGV786571 EHQ786433:EQR786571 ERM786433:FAN786571 FBI786433:FKJ786571 FLE786433:FUF786571 FVA786433:GEB786571 GEW786433:GNX786571 GOS786433:GXT786571 GYO786433:HHP786571 HIK786433:HRL786571 HSG786433:IBH786571 ICC786433:ILD786571 ILY786433:IUZ786571 IVU786433:JEV786571 JFQ786433:JOR786571 JPM786433:JYN786571 JZI786433:KIJ786571 KJE786433:KSF786571 KTA786433:LCB786571 LCW786433:LLX786571 LMS786433:LVT786571 LWO786433:MFP786571 MGK786433:MPL786571 MQG786433:MZH786571 NAC786433:NJD786571 NJY786433:NSZ786571 NTU786433:OCV786571 ODQ786433:OMR786571 ONM786433:OWN786571 OXI786433:PGJ786571 PHE786433:PQF786571 PRA786433:QAB786571 QAW786433:QJX786571 QKS786433:QTT786571 QUO786433:RDP786571 REK786433:RNL786571 ROG786433:RXH786571 RYC786433:SHD786571 SHY786433:SQZ786571 SRU786433:TAV786571 TBQ786433:TKR786571 TLM786433:TUN786571 TVI786433:UEJ786571 UFE786433:UOF786571 UPA786433:UYB786571 UYW786433:VHX786571 VIS786433:VRT786571 VSO786433:WBP786571 WCK786433:WLL786571 WMG786433:WVH786571 WWC786433:XFD786571 U851969:IV852107 JQ851969:SR852107 TM851969:ACN852107 ADI851969:AMJ852107 ANE851969:AWF852107 AXA851969:BGB852107 BGW851969:BPX852107 BQS851969:BZT852107 CAO851969:CJP852107 CKK851969:CTL852107 CUG851969:DDH852107 DEC851969:DND852107 DNY851969:DWZ852107 DXU851969:EGV852107 EHQ851969:EQR852107 ERM851969:FAN852107 FBI851969:FKJ852107 FLE851969:FUF852107 FVA851969:GEB852107 GEW851969:GNX852107 GOS851969:GXT852107 GYO851969:HHP852107 HIK851969:HRL852107 HSG851969:IBH852107 ICC851969:ILD852107 ILY851969:IUZ852107 IVU851969:JEV852107 JFQ851969:JOR852107 JPM851969:JYN852107 JZI851969:KIJ852107 KJE851969:KSF852107 KTA851969:LCB852107 LCW851969:LLX852107 LMS851969:LVT852107 LWO851969:MFP852107 MGK851969:MPL852107 MQG851969:MZH852107 NAC851969:NJD852107 NJY851969:NSZ852107 NTU851969:OCV852107 ODQ851969:OMR852107 ONM851969:OWN852107 OXI851969:PGJ852107 PHE851969:PQF852107 PRA851969:QAB852107 QAW851969:QJX852107 QKS851969:QTT852107 QUO851969:RDP852107 REK851969:RNL852107 ROG851969:RXH852107 RYC851969:SHD852107 SHY851969:SQZ852107 SRU851969:TAV852107 TBQ851969:TKR852107 TLM851969:TUN852107 TVI851969:UEJ852107 UFE851969:UOF852107 UPA851969:UYB852107 UYW851969:VHX852107 VIS851969:VRT852107 VSO851969:WBP852107 WCK851969:WLL852107 WMG851969:WVH852107 WWC851969:XFD852107 U917505:IV917643 JQ917505:SR917643 TM917505:ACN917643 ADI917505:AMJ917643 ANE917505:AWF917643 AXA917505:BGB917643 BGW917505:BPX917643 BQS917505:BZT917643 CAO917505:CJP917643 CKK917505:CTL917643 CUG917505:DDH917643 DEC917505:DND917643 DNY917505:DWZ917643 DXU917505:EGV917643 EHQ917505:EQR917643 ERM917505:FAN917643 FBI917505:FKJ917643 FLE917505:FUF917643 FVA917505:GEB917643 GEW917505:GNX917643 GOS917505:GXT917643 GYO917505:HHP917643 HIK917505:HRL917643 HSG917505:IBH917643 ICC917505:ILD917643 ILY917505:IUZ917643 IVU917505:JEV917643 JFQ917505:JOR917643 JPM917505:JYN917643 JZI917505:KIJ917643 KJE917505:KSF917643 KTA917505:LCB917643 LCW917505:LLX917643 LMS917505:LVT917643 LWO917505:MFP917643 MGK917505:MPL917643 MQG917505:MZH917643 NAC917505:NJD917643 NJY917505:NSZ917643 NTU917505:OCV917643 ODQ917505:OMR917643 ONM917505:OWN917643 OXI917505:PGJ917643 PHE917505:PQF917643 PRA917505:QAB917643 QAW917505:QJX917643 QKS917505:QTT917643 QUO917505:RDP917643 REK917505:RNL917643 ROG917505:RXH917643 RYC917505:SHD917643 SHY917505:SQZ917643 SRU917505:TAV917643 TBQ917505:TKR917643 TLM917505:TUN917643 TVI917505:UEJ917643 UFE917505:UOF917643 UPA917505:UYB917643 UYW917505:VHX917643 VIS917505:VRT917643 VSO917505:WBP917643 WCK917505:WLL917643 WMG917505:WVH917643 WWC917505:XFD917643 U983041:IV983179 JQ983041:SR983179 TM983041:ACN983179 ADI983041:AMJ983179 ANE983041:AWF983179 AXA983041:BGB983179 BGW983041:BPX983179 BQS983041:BZT983179 CAO983041:CJP983179 CKK983041:CTL983179 CUG983041:DDH983179 DEC983041:DND983179 DNY983041:DWZ983179 DXU983041:EGV983179 EHQ983041:EQR983179 ERM983041:FAN983179 FBI983041:FKJ983179 FLE983041:FUF983179 FVA983041:GEB983179 GEW983041:GNX983179 GOS983041:GXT983179 GYO983041:HHP983179 HIK983041:HRL983179 HSG983041:IBH983179 ICC983041:ILD983179 ILY983041:IUZ983179 IVU983041:JEV983179 JFQ983041:JOR983179 JPM983041:JYN983179 JZI983041:KIJ983179 KJE983041:KSF983179 KTA983041:LCB983179 LCW983041:LLX983179 LMS983041:LVT983179 LWO983041:MFP983179 MGK983041:MPL983179 MQG983041:MZH983179 NAC983041:NJD983179 NJY983041:NSZ983179 NTU983041:OCV983179 ODQ983041:OMR983179 ONM983041:OWN983179 OXI983041:PGJ983179 PHE983041:PQF983179 PRA983041:QAB983179 QAW983041:QJX983179 QKS983041:QTT983179 QUO983041:RDP983179 REK983041:RNL983179 ROG983041:RXH983179 RYC983041:SHD983179 SHY983041:SQZ983179 SRU983041:TAV983179 TBQ983041:TKR983179 TLM983041:TUN983179 TVI983041:UEJ983179 UFE983041:UOF983179 UPA983041:UYB983179 UYW983041:VHX983179 VIS983041:VRT983179 VSO983041:WBP983179 WCK983041:WLL983179 WMG983041:WVH983179 WWC983041:XFD983179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O144:CA65536 JK144:LW65536 TG144:VS65536 ADC144:AFO65536 AMY144:APK65536 AWU144:AZG65536 BGQ144:BJC65536 BQM144:BSY65536 CAI144:CCU65536 CKE144:CMQ65536 CUA144:CWM65536 DDW144:DGI65536 DNS144:DQE65536 DXO144:EAA65536 EHK144:EJW65536 ERG144:ETS65536 FBC144:FDO65536 FKY144:FNK65536 FUU144:FXG65536 GEQ144:GHC65536 GOM144:GQY65536 GYI144:HAU65536 HIE144:HKQ65536 HSA144:HUM65536 IBW144:IEI65536 ILS144:IOE65536 IVO144:IYA65536 JFK144:JHW65536 JPG144:JRS65536 JZC144:KBO65536 KIY144:KLK65536 KSU144:KVG65536 LCQ144:LFC65536 LMM144:LOY65536 LWI144:LYU65536 MGE144:MIQ65536 MQA144:MSM65536 MZW144:NCI65536 NJS144:NME65536 NTO144:NWA65536 ODK144:OFW65536 ONG144:OPS65536 OXC144:OZO65536 PGY144:PJK65536 PQU144:PTG65536 QAQ144:QDC65536 QKM144:QMY65536 QUI144:QWU65536 REE144:RGQ65536 ROA144:RQM65536 RXW144:SAI65536 SHS144:SKE65536 SRO144:SUA65536 TBK144:TDW65536 TLG144:TNS65536 TVC144:TXO65536 UEY144:UHK65536 UOU144:URG65536 UYQ144:VBC65536 VIM144:VKY65536 VSI144:VUU65536 WCE144:WEQ65536 WMA144:WOM65536 WVW144:WYI65536 O65680:CA131072 JK65680:LW131072 TG65680:VS131072 ADC65680:AFO131072 AMY65680:APK131072 AWU65680:AZG131072 BGQ65680:BJC131072 BQM65680:BSY131072 CAI65680:CCU131072 CKE65680:CMQ131072 CUA65680:CWM131072 DDW65680:DGI131072 DNS65680:DQE131072 DXO65680:EAA131072 EHK65680:EJW131072 ERG65680:ETS131072 FBC65680:FDO131072 FKY65680:FNK131072 FUU65680:FXG131072 GEQ65680:GHC131072 GOM65680:GQY131072 GYI65680:HAU131072 HIE65680:HKQ131072 HSA65680:HUM131072 IBW65680:IEI131072 ILS65680:IOE131072 IVO65680:IYA131072 JFK65680:JHW131072 JPG65680:JRS131072 JZC65680:KBO131072 KIY65680:KLK131072 KSU65680:KVG131072 LCQ65680:LFC131072 LMM65680:LOY131072 LWI65680:LYU131072 MGE65680:MIQ131072 MQA65680:MSM131072 MZW65680:NCI131072 NJS65680:NME131072 NTO65680:NWA131072 ODK65680:OFW131072 ONG65680:OPS131072 OXC65680:OZO131072 PGY65680:PJK131072 PQU65680:PTG131072 QAQ65680:QDC131072 QKM65680:QMY131072 QUI65680:QWU131072 REE65680:RGQ131072 ROA65680:RQM131072 RXW65680:SAI131072 SHS65680:SKE131072 SRO65680:SUA131072 TBK65680:TDW131072 TLG65680:TNS131072 TVC65680:TXO131072 UEY65680:UHK131072 UOU65680:URG131072 UYQ65680:VBC131072 VIM65680:VKY131072 VSI65680:VUU131072 WCE65680:WEQ131072 WMA65680:WOM131072 WVW65680:WYI131072 O131216:CA196608 JK131216:LW196608 TG131216:VS196608 ADC131216:AFO196608 AMY131216:APK196608 AWU131216:AZG196608 BGQ131216:BJC196608 BQM131216:BSY196608 CAI131216:CCU196608 CKE131216:CMQ196608 CUA131216:CWM196608 DDW131216:DGI196608 DNS131216:DQE196608 DXO131216:EAA196608 EHK131216:EJW196608 ERG131216:ETS196608 FBC131216:FDO196608 FKY131216:FNK196608 FUU131216:FXG196608 GEQ131216:GHC196608 GOM131216:GQY196608 GYI131216:HAU196608 HIE131216:HKQ196608 HSA131216:HUM196608 IBW131216:IEI196608 ILS131216:IOE196608 IVO131216:IYA196608 JFK131216:JHW196608 JPG131216:JRS196608 JZC131216:KBO196608 KIY131216:KLK196608 KSU131216:KVG196608 LCQ131216:LFC196608 LMM131216:LOY196608 LWI131216:LYU196608 MGE131216:MIQ196608 MQA131216:MSM196608 MZW131216:NCI196608 NJS131216:NME196608 NTO131216:NWA196608 ODK131216:OFW196608 ONG131216:OPS196608 OXC131216:OZO196608 PGY131216:PJK196608 PQU131216:PTG196608 QAQ131216:QDC196608 QKM131216:QMY196608 QUI131216:QWU196608 REE131216:RGQ196608 ROA131216:RQM196608 RXW131216:SAI196608 SHS131216:SKE196608 SRO131216:SUA196608 TBK131216:TDW196608 TLG131216:TNS196608 TVC131216:TXO196608 UEY131216:UHK196608 UOU131216:URG196608 UYQ131216:VBC196608 VIM131216:VKY196608 VSI131216:VUU196608 WCE131216:WEQ196608 WMA131216:WOM196608 WVW131216:WYI196608 O196752:CA262144 JK196752:LW262144 TG196752:VS262144 ADC196752:AFO262144 AMY196752:APK262144 AWU196752:AZG262144 BGQ196752:BJC262144 BQM196752:BSY262144 CAI196752:CCU262144 CKE196752:CMQ262144 CUA196752:CWM262144 DDW196752:DGI262144 DNS196752:DQE262144 DXO196752:EAA262144 EHK196752:EJW262144 ERG196752:ETS262144 FBC196752:FDO262144 FKY196752:FNK262144 FUU196752:FXG262144 GEQ196752:GHC262144 GOM196752:GQY262144 GYI196752:HAU262144 HIE196752:HKQ262144 HSA196752:HUM262144 IBW196752:IEI262144 ILS196752:IOE262144 IVO196752:IYA262144 JFK196752:JHW262144 JPG196752:JRS262144 JZC196752:KBO262144 KIY196752:KLK262144 KSU196752:KVG262144 LCQ196752:LFC262144 LMM196752:LOY262144 LWI196752:LYU262144 MGE196752:MIQ262144 MQA196752:MSM262144 MZW196752:NCI262144 NJS196752:NME262144 NTO196752:NWA262144 ODK196752:OFW262144 ONG196752:OPS262144 OXC196752:OZO262144 PGY196752:PJK262144 PQU196752:PTG262144 QAQ196752:QDC262144 QKM196752:QMY262144 QUI196752:QWU262144 REE196752:RGQ262144 ROA196752:RQM262144 RXW196752:SAI262144 SHS196752:SKE262144 SRO196752:SUA262144 TBK196752:TDW262144 TLG196752:TNS262144 TVC196752:TXO262144 UEY196752:UHK262144 UOU196752:URG262144 UYQ196752:VBC262144 VIM196752:VKY262144 VSI196752:VUU262144 WCE196752:WEQ262144 WMA196752:WOM262144 WVW196752:WYI262144 O262288:CA327680 JK262288:LW327680 TG262288:VS327680 ADC262288:AFO327680 AMY262288:APK327680 AWU262288:AZG327680 BGQ262288:BJC327680 BQM262288:BSY327680 CAI262288:CCU327680 CKE262288:CMQ327680 CUA262288:CWM327680 DDW262288:DGI327680 DNS262288:DQE327680 DXO262288:EAA327680 EHK262288:EJW327680 ERG262288:ETS327680 FBC262288:FDO327680 FKY262288:FNK327680 FUU262288:FXG327680 GEQ262288:GHC327680 GOM262288:GQY327680 GYI262288:HAU327680 HIE262288:HKQ327680 HSA262288:HUM327680 IBW262288:IEI327680 ILS262288:IOE327680 IVO262288:IYA327680 JFK262288:JHW327680 JPG262288:JRS327680 JZC262288:KBO327680 KIY262288:KLK327680 KSU262288:KVG327680 LCQ262288:LFC327680 LMM262288:LOY327680 LWI262288:LYU327680 MGE262288:MIQ327680 MQA262288:MSM327680 MZW262288:NCI327680 NJS262288:NME327680 NTO262288:NWA327680 ODK262288:OFW327680 ONG262288:OPS327680 OXC262288:OZO327680 PGY262288:PJK327680 PQU262288:PTG327680 QAQ262288:QDC327680 QKM262288:QMY327680 QUI262288:QWU327680 REE262288:RGQ327680 ROA262288:RQM327680 RXW262288:SAI327680 SHS262288:SKE327680 SRO262288:SUA327680 TBK262288:TDW327680 TLG262288:TNS327680 TVC262288:TXO327680 UEY262288:UHK327680 UOU262288:URG327680 UYQ262288:VBC327680 VIM262288:VKY327680 VSI262288:VUU327680 WCE262288:WEQ327680 WMA262288:WOM327680 WVW262288:WYI327680 O327824:CA393216 JK327824:LW393216 TG327824:VS393216 ADC327824:AFO393216 AMY327824:APK393216 AWU327824:AZG393216 BGQ327824:BJC393216 BQM327824:BSY393216 CAI327824:CCU393216 CKE327824:CMQ393216 CUA327824:CWM393216 DDW327824:DGI393216 DNS327824:DQE393216 DXO327824:EAA393216 EHK327824:EJW393216 ERG327824:ETS393216 FBC327824:FDO393216 FKY327824:FNK393216 FUU327824:FXG393216 GEQ327824:GHC393216 GOM327824:GQY393216 GYI327824:HAU393216 HIE327824:HKQ393216 HSA327824:HUM393216 IBW327824:IEI393216 ILS327824:IOE393216 IVO327824:IYA393216 JFK327824:JHW393216 JPG327824:JRS393216 JZC327824:KBO393216 KIY327824:KLK393216 KSU327824:KVG393216 LCQ327824:LFC393216 LMM327824:LOY393216 LWI327824:LYU393216 MGE327824:MIQ393216 MQA327824:MSM393216 MZW327824:NCI393216 NJS327824:NME393216 NTO327824:NWA393216 ODK327824:OFW393216 ONG327824:OPS393216 OXC327824:OZO393216 PGY327824:PJK393216 PQU327824:PTG393216 QAQ327824:QDC393216 QKM327824:QMY393216 QUI327824:QWU393216 REE327824:RGQ393216 ROA327824:RQM393216 RXW327824:SAI393216 SHS327824:SKE393216 SRO327824:SUA393216 TBK327824:TDW393216 TLG327824:TNS393216 TVC327824:TXO393216 UEY327824:UHK393216 UOU327824:URG393216 UYQ327824:VBC393216 VIM327824:VKY393216 VSI327824:VUU393216 WCE327824:WEQ393216 WMA327824:WOM393216 WVW327824:WYI393216 O393360:CA458752 JK393360:LW458752 TG393360:VS458752 ADC393360:AFO458752 AMY393360:APK458752 AWU393360:AZG458752 BGQ393360:BJC458752 BQM393360:BSY458752 CAI393360:CCU458752 CKE393360:CMQ458752 CUA393360:CWM458752 DDW393360:DGI458752 DNS393360:DQE458752 DXO393360:EAA458752 EHK393360:EJW458752 ERG393360:ETS458752 FBC393360:FDO458752 FKY393360:FNK458752 FUU393360:FXG458752 GEQ393360:GHC458752 GOM393360:GQY458752 GYI393360:HAU458752 HIE393360:HKQ458752 HSA393360:HUM458752 IBW393360:IEI458752 ILS393360:IOE458752 IVO393360:IYA458752 JFK393360:JHW458752 JPG393360:JRS458752 JZC393360:KBO458752 KIY393360:KLK458752 KSU393360:KVG458752 LCQ393360:LFC458752 LMM393360:LOY458752 LWI393360:LYU458752 MGE393360:MIQ458752 MQA393360:MSM458752 MZW393360:NCI458752 NJS393360:NME458752 NTO393360:NWA458752 ODK393360:OFW458752 ONG393360:OPS458752 OXC393360:OZO458752 PGY393360:PJK458752 PQU393360:PTG458752 QAQ393360:QDC458752 QKM393360:QMY458752 QUI393360:QWU458752 REE393360:RGQ458752 ROA393360:RQM458752 RXW393360:SAI458752 SHS393360:SKE458752 SRO393360:SUA458752 TBK393360:TDW458752 TLG393360:TNS458752 TVC393360:TXO458752 UEY393360:UHK458752 UOU393360:URG458752 UYQ393360:VBC458752 VIM393360:VKY458752 VSI393360:VUU458752 WCE393360:WEQ458752 WMA393360:WOM458752 WVW393360:WYI458752 O458896:CA524288 JK458896:LW524288 TG458896:VS524288 ADC458896:AFO524288 AMY458896:APK524288 AWU458896:AZG524288 BGQ458896:BJC524288 BQM458896:BSY524288 CAI458896:CCU524288 CKE458896:CMQ524288 CUA458896:CWM524288 DDW458896:DGI524288 DNS458896:DQE524288 DXO458896:EAA524288 EHK458896:EJW524288 ERG458896:ETS524288 FBC458896:FDO524288 FKY458896:FNK524288 FUU458896:FXG524288 GEQ458896:GHC524288 GOM458896:GQY524288 GYI458896:HAU524288 HIE458896:HKQ524288 HSA458896:HUM524288 IBW458896:IEI524288 ILS458896:IOE524288 IVO458896:IYA524288 JFK458896:JHW524288 JPG458896:JRS524288 JZC458896:KBO524288 KIY458896:KLK524288 KSU458896:KVG524288 LCQ458896:LFC524288 LMM458896:LOY524288 LWI458896:LYU524288 MGE458896:MIQ524288 MQA458896:MSM524288 MZW458896:NCI524288 NJS458896:NME524288 NTO458896:NWA524288 ODK458896:OFW524288 ONG458896:OPS524288 OXC458896:OZO524288 PGY458896:PJK524288 PQU458896:PTG524288 QAQ458896:QDC524288 QKM458896:QMY524288 QUI458896:QWU524288 REE458896:RGQ524288 ROA458896:RQM524288 RXW458896:SAI524288 SHS458896:SKE524288 SRO458896:SUA524288 TBK458896:TDW524288 TLG458896:TNS524288 TVC458896:TXO524288 UEY458896:UHK524288 UOU458896:URG524288 UYQ458896:VBC524288 VIM458896:VKY524288 VSI458896:VUU524288 WCE458896:WEQ524288 WMA458896:WOM524288 WVW458896:WYI524288 O524432:CA589824 JK524432:LW589824 TG524432:VS589824 ADC524432:AFO589824 AMY524432:APK589824 AWU524432:AZG589824 BGQ524432:BJC589824 BQM524432:BSY589824 CAI524432:CCU589824 CKE524432:CMQ589824 CUA524432:CWM589824 DDW524432:DGI589824 DNS524432:DQE589824 DXO524432:EAA589824 EHK524432:EJW589824 ERG524432:ETS589824 FBC524432:FDO589824 FKY524432:FNK589824 FUU524432:FXG589824 GEQ524432:GHC589824 GOM524432:GQY589824 GYI524432:HAU589824 HIE524432:HKQ589824 HSA524432:HUM589824 IBW524432:IEI589824 ILS524432:IOE589824 IVO524432:IYA589824 JFK524432:JHW589824 JPG524432:JRS589824 JZC524432:KBO589824 KIY524432:KLK589824 KSU524432:KVG589824 LCQ524432:LFC589824 LMM524432:LOY589824 LWI524432:LYU589824 MGE524432:MIQ589824 MQA524432:MSM589824 MZW524432:NCI589824 NJS524432:NME589824 NTO524432:NWA589824 ODK524432:OFW589824 ONG524432:OPS589824 OXC524432:OZO589824 PGY524432:PJK589824 PQU524432:PTG589824 QAQ524432:QDC589824 QKM524432:QMY589824 QUI524432:QWU589824 REE524432:RGQ589824 ROA524432:RQM589824 RXW524432:SAI589824 SHS524432:SKE589824 SRO524432:SUA589824 TBK524432:TDW589824 TLG524432:TNS589824 TVC524432:TXO589824 UEY524432:UHK589824 UOU524432:URG589824 UYQ524432:VBC589824 VIM524432:VKY589824 VSI524432:VUU589824 WCE524432:WEQ589824 WMA524432:WOM589824 WVW524432:WYI589824 O589968:CA655360 JK589968:LW655360 TG589968:VS655360 ADC589968:AFO655360 AMY589968:APK655360 AWU589968:AZG655360 BGQ589968:BJC655360 BQM589968:BSY655360 CAI589968:CCU655360 CKE589968:CMQ655360 CUA589968:CWM655360 DDW589968:DGI655360 DNS589968:DQE655360 DXO589968:EAA655360 EHK589968:EJW655360 ERG589968:ETS655360 FBC589968:FDO655360 FKY589968:FNK655360 FUU589968:FXG655360 GEQ589968:GHC655360 GOM589968:GQY655360 GYI589968:HAU655360 HIE589968:HKQ655360 HSA589968:HUM655360 IBW589968:IEI655360 ILS589968:IOE655360 IVO589968:IYA655360 JFK589968:JHW655360 JPG589968:JRS655360 JZC589968:KBO655360 KIY589968:KLK655360 KSU589968:KVG655360 LCQ589968:LFC655360 LMM589968:LOY655360 LWI589968:LYU655360 MGE589968:MIQ655360 MQA589968:MSM655360 MZW589968:NCI655360 NJS589968:NME655360 NTO589968:NWA655360 ODK589968:OFW655360 ONG589968:OPS655360 OXC589968:OZO655360 PGY589968:PJK655360 PQU589968:PTG655360 QAQ589968:QDC655360 QKM589968:QMY655360 QUI589968:QWU655360 REE589968:RGQ655360 ROA589968:RQM655360 RXW589968:SAI655360 SHS589968:SKE655360 SRO589968:SUA655360 TBK589968:TDW655360 TLG589968:TNS655360 TVC589968:TXO655360 UEY589968:UHK655360 UOU589968:URG655360 UYQ589968:VBC655360 VIM589968:VKY655360 VSI589968:VUU655360 WCE589968:WEQ655360 WMA589968:WOM655360 WVW589968:WYI655360 O655504:CA720896 JK655504:LW720896 TG655504:VS720896 ADC655504:AFO720896 AMY655504:APK720896 AWU655504:AZG720896 BGQ655504:BJC720896 BQM655504:BSY720896 CAI655504:CCU720896 CKE655504:CMQ720896 CUA655504:CWM720896 DDW655504:DGI720896 DNS655504:DQE720896 DXO655504:EAA720896 EHK655504:EJW720896 ERG655504:ETS720896 FBC655504:FDO720896 FKY655504:FNK720896 FUU655504:FXG720896 GEQ655504:GHC720896 GOM655504:GQY720896 GYI655504:HAU720896 HIE655504:HKQ720896 HSA655504:HUM720896 IBW655504:IEI720896 ILS655504:IOE720896 IVO655504:IYA720896 JFK655504:JHW720896 JPG655504:JRS720896 JZC655504:KBO720896 KIY655504:KLK720896 KSU655504:KVG720896 LCQ655504:LFC720896 LMM655504:LOY720896 LWI655504:LYU720896 MGE655504:MIQ720896 MQA655504:MSM720896 MZW655504:NCI720896 NJS655504:NME720896 NTO655504:NWA720896 ODK655504:OFW720896 ONG655504:OPS720896 OXC655504:OZO720896 PGY655504:PJK720896 PQU655504:PTG720896 QAQ655504:QDC720896 QKM655504:QMY720896 QUI655504:QWU720896 REE655504:RGQ720896 ROA655504:RQM720896 RXW655504:SAI720896 SHS655504:SKE720896 SRO655504:SUA720896 TBK655504:TDW720896 TLG655504:TNS720896 TVC655504:TXO720896 UEY655504:UHK720896 UOU655504:URG720896 UYQ655504:VBC720896 VIM655504:VKY720896 VSI655504:VUU720896 WCE655504:WEQ720896 WMA655504:WOM720896 WVW655504:WYI720896 O721040:CA786432 JK721040:LW786432 TG721040:VS786432 ADC721040:AFO786432 AMY721040:APK786432 AWU721040:AZG786432 BGQ721040:BJC786432 BQM721040:BSY786432 CAI721040:CCU786432 CKE721040:CMQ786432 CUA721040:CWM786432 DDW721040:DGI786432 DNS721040:DQE786432 DXO721040:EAA786432 EHK721040:EJW786432 ERG721040:ETS786432 FBC721040:FDO786432 FKY721040:FNK786432 FUU721040:FXG786432 GEQ721040:GHC786432 GOM721040:GQY786432 GYI721040:HAU786432 HIE721040:HKQ786432 HSA721040:HUM786432 IBW721040:IEI786432 ILS721040:IOE786432 IVO721040:IYA786432 JFK721040:JHW786432 JPG721040:JRS786432 JZC721040:KBO786432 KIY721040:KLK786432 KSU721040:KVG786432 LCQ721040:LFC786432 LMM721040:LOY786432 LWI721040:LYU786432 MGE721040:MIQ786432 MQA721040:MSM786432 MZW721040:NCI786432 NJS721040:NME786432 NTO721040:NWA786432 ODK721040:OFW786432 ONG721040:OPS786432 OXC721040:OZO786432 PGY721040:PJK786432 PQU721040:PTG786432 QAQ721040:QDC786432 QKM721040:QMY786432 QUI721040:QWU786432 REE721040:RGQ786432 ROA721040:RQM786432 RXW721040:SAI786432 SHS721040:SKE786432 SRO721040:SUA786432 TBK721040:TDW786432 TLG721040:TNS786432 TVC721040:TXO786432 UEY721040:UHK786432 UOU721040:URG786432 UYQ721040:VBC786432 VIM721040:VKY786432 VSI721040:VUU786432 WCE721040:WEQ786432 WMA721040:WOM786432 WVW721040:WYI786432 O786576:CA851968 JK786576:LW851968 TG786576:VS851968 ADC786576:AFO851968 AMY786576:APK851968 AWU786576:AZG851968 BGQ786576:BJC851968 BQM786576:BSY851968 CAI786576:CCU851968 CKE786576:CMQ851968 CUA786576:CWM851968 DDW786576:DGI851968 DNS786576:DQE851968 DXO786576:EAA851968 EHK786576:EJW851968 ERG786576:ETS851968 FBC786576:FDO851968 FKY786576:FNK851968 FUU786576:FXG851968 GEQ786576:GHC851968 GOM786576:GQY851968 GYI786576:HAU851968 HIE786576:HKQ851968 HSA786576:HUM851968 IBW786576:IEI851968 ILS786576:IOE851968 IVO786576:IYA851968 JFK786576:JHW851968 JPG786576:JRS851968 JZC786576:KBO851968 KIY786576:KLK851968 KSU786576:KVG851968 LCQ786576:LFC851968 LMM786576:LOY851968 LWI786576:LYU851968 MGE786576:MIQ851968 MQA786576:MSM851968 MZW786576:NCI851968 NJS786576:NME851968 NTO786576:NWA851968 ODK786576:OFW851968 ONG786576:OPS851968 OXC786576:OZO851968 PGY786576:PJK851968 PQU786576:PTG851968 QAQ786576:QDC851968 QKM786576:QMY851968 QUI786576:QWU851968 REE786576:RGQ851968 ROA786576:RQM851968 RXW786576:SAI851968 SHS786576:SKE851968 SRO786576:SUA851968 TBK786576:TDW851968 TLG786576:TNS851968 TVC786576:TXO851968 UEY786576:UHK851968 UOU786576:URG851968 UYQ786576:VBC851968 VIM786576:VKY851968 VSI786576:VUU851968 WCE786576:WEQ851968 WMA786576:WOM851968 WVW786576:WYI851968 O852112:CA917504 JK852112:LW917504 TG852112:VS917504 ADC852112:AFO917504 AMY852112:APK917504 AWU852112:AZG917504 BGQ852112:BJC917504 BQM852112:BSY917504 CAI852112:CCU917504 CKE852112:CMQ917504 CUA852112:CWM917504 DDW852112:DGI917504 DNS852112:DQE917504 DXO852112:EAA917504 EHK852112:EJW917504 ERG852112:ETS917504 FBC852112:FDO917504 FKY852112:FNK917504 FUU852112:FXG917504 GEQ852112:GHC917504 GOM852112:GQY917504 GYI852112:HAU917504 HIE852112:HKQ917504 HSA852112:HUM917504 IBW852112:IEI917504 ILS852112:IOE917504 IVO852112:IYA917504 JFK852112:JHW917504 JPG852112:JRS917504 JZC852112:KBO917504 KIY852112:KLK917504 KSU852112:KVG917504 LCQ852112:LFC917504 LMM852112:LOY917504 LWI852112:LYU917504 MGE852112:MIQ917504 MQA852112:MSM917504 MZW852112:NCI917504 NJS852112:NME917504 NTO852112:NWA917504 ODK852112:OFW917504 ONG852112:OPS917504 OXC852112:OZO917504 PGY852112:PJK917504 PQU852112:PTG917504 QAQ852112:QDC917504 QKM852112:QMY917504 QUI852112:QWU917504 REE852112:RGQ917504 ROA852112:RQM917504 RXW852112:SAI917504 SHS852112:SKE917504 SRO852112:SUA917504 TBK852112:TDW917504 TLG852112:TNS917504 TVC852112:TXO917504 UEY852112:UHK917504 UOU852112:URG917504 UYQ852112:VBC917504 VIM852112:VKY917504 VSI852112:VUU917504 WCE852112:WEQ917504 WMA852112:WOM917504 WVW852112:WYI917504 O917648:CA983040 JK917648:LW983040 TG917648:VS983040 ADC917648:AFO983040 AMY917648:APK983040 AWU917648:AZG983040 BGQ917648:BJC983040 BQM917648:BSY983040 CAI917648:CCU983040 CKE917648:CMQ983040 CUA917648:CWM983040 DDW917648:DGI983040 DNS917648:DQE983040 DXO917648:EAA983040 EHK917648:EJW983040 ERG917648:ETS983040 FBC917648:FDO983040 FKY917648:FNK983040 FUU917648:FXG983040 GEQ917648:GHC983040 GOM917648:GQY983040 GYI917648:HAU983040 HIE917648:HKQ983040 HSA917648:HUM983040 IBW917648:IEI983040 ILS917648:IOE983040 IVO917648:IYA983040 JFK917648:JHW983040 JPG917648:JRS983040 JZC917648:KBO983040 KIY917648:KLK983040 KSU917648:KVG983040 LCQ917648:LFC983040 LMM917648:LOY983040 LWI917648:LYU983040 MGE917648:MIQ983040 MQA917648:MSM983040 MZW917648:NCI983040 NJS917648:NME983040 NTO917648:NWA983040 ODK917648:OFW983040 ONG917648:OPS983040 OXC917648:OZO983040 PGY917648:PJK983040 PQU917648:PTG983040 QAQ917648:QDC983040 QKM917648:QMY983040 QUI917648:QWU983040 REE917648:RGQ983040 ROA917648:RQM983040 RXW917648:SAI983040 SHS917648:SKE983040 SRO917648:SUA983040 TBK917648:TDW983040 TLG917648:TNS983040 TVC917648:TXO983040 UEY917648:UHK983040 UOU917648:URG983040 UYQ917648:VBC983040 VIM917648:VKY983040 VSI917648:VUU983040 WCE917648:WEQ983040 WMA917648:WOM983040 WVW917648:WYI983040 O983184:CA1048576 JK983184:LW1048576 TG983184:VS1048576 ADC983184:AFO1048576 AMY983184:APK1048576 AWU983184:AZG1048576 BGQ983184:BJC1048576 BQM983184:BSY1048576 CAI983184:CCU1048576 CKE983184:CMQ1048576 CUA983184:CWM1048576 DDW983184:DGI1048576 DNS983184:DQE1048576 DXO983184:EAA1048576 EHK983184:EJW1048576 ERG983184:ETS1048576 FBC983184:FDO1048576 FKY983184:FNK1048576 FUU983184:FXG1048576 GEQ983184:GHC1048576 GOM983184:GQY1048576 GYI983184:HAU1048576 HIE983184:HKQ1048576 HSA983184:HUM1048576 IBW983184:IEI1048576 ILS983184:IOE1048576 IVO983184:IYA1048576 JFK983184:JHW1048576 JPG983184:JRS1048576 JZC983184:KBO1048576 KIY983184:KLK1048576 KSU983184:KVG1048576 LCQ983184:LFC1048576 LMM983184:LOY1048576 LWI983184:LYU1048576 MGE983184:MIQ1048576 MQA983184:MSM1048576 MZW983184:NCI1048576 NJS983184:NME1048576 NTO983184:NWA1048576 ODK983184:OFW1048576 ONG983184:OPS1048576 OXC983184:OZO1048576 PGY983184:PJK1048576 PQU983184:PTG1048576 QAQ983184:QDC1048576 QKM983184:QMY1048576 QUI983184:QWU1048576 REE983184:RGQ1048576 ROA983184:RQM1048576 RXW983184:SAI1048576 SHS983184:SKE1048576 SRO983184:SUA1048576 TBK983184:TDW1048576 TLG983184:TNS1048576 TVC983184:TXO1048576 UEY983184:UHK1048576 UOU983184:URG1048576 UYQ983184:VBC1048576 VIM983184:VKY1048576 VSI983184:VUU1048576 WCE983184:WEQ1048576 WMA983184:WOM1048576 WVW983184:WYI1048576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BQ140:BQ141 LM140:LM141 VI140:VI141 AFE140:AFE141 APA140:APA141 AYW140:AYW141 BIS140:BIS141 BSO140:BSO141 CCK140:CCK141 CMG140:CMG141 CWC140:CWC141 DFY140:DFY141 DPU140:DPU141 DZQ140:DZQ141 EJM140:EJM141 ETI140:ETI141 FDE140:FDE141 FNA140:FNA141 FWW140:FWW141 GGS140:GGS141 GQO140:GQO141 HAK140:HAK141 HKG140:HKG141 HUC140:HUC141 IDY140:IDY141 INU140:INU141 IXQ140:IXQ141 JHM140:JHM141 JRI140:JRI141 KBE140:KBE141 KLA140:KLA141 KUW140:KUW141 LES140:LES141 LOO140:LOO141 LYK140:LYK141 MIG140:MIG141 MSC140:MSC141 NBY140:NBY141 NLU140:NLU141 NVQ140:NVQ141 OFM140:OFM141 OPI140:OPI141 OZE140:OZE141 PJA140:PJA141 PSW140:PSW141 QCS140:QCS141 QMO140:QMO141 QWK140:QWK141 RGG140:RGG141 RQC140:RQC141 RZY140:RZY141 SJU140:SJU141 STQ140:STQ141 TDM140:TDM141 TNI140:TNI141 TXE140:TXE141 UHA140:UHA141 UQW140:UQW141 VAS140:VAS141 VKO140:VKO141 VUK140:VUK141 WEG140:WEG141 WOC140:WOC141 WXY140:WXY141 BQ65676:BQ65677 LM65676:LM65677 VI65676:VI65677 AFE65676:AFE65677 APA65676:APA65677 AYW65676:AYW65677 BIS65676:BIS65677 BSO65676:BSO65677 CCK65676:CCK65677 CMG65676:CMG65677 CWC65676:CWC65677 DFY65676:DFY65677 DPU65676:DPU65677 DZQ65676:DZQ65677 EJM65676:EJM65677 ETI65676:ETI65677 FDE65676:FDE65677 FNA65676:FNA65677 FWW65676:FWW65677 GGS65676:GGS65677 GQO65676:GQO65677 HAK65676:HAK65677 HKG65676:HKG65677 HUC65676:HUC65677 IDY65676:IDY65677 INU65676:INU65677 IXQ65676:IXQ65677 JHM65676:JHM65677 JRI65676:JRI65677 KBE65676:KBE65677 KLA65676:KLA65677 KUW65676:KUW65677 LES65676:LES65677 LOO65676:LOO65677 LYK65676:LYK65677 MIG65676:MIG65677 MSC65676:MSC65677 NBY65676:NBY65677 NLU65676:NLU65677 NVQ65676:NVQ65677 OFM65676:OFM65677 OPI65676:OPI65677 OZE65676:OZE65677 PJA65676:PJA65677 PSW65676:PSW65677 QCS65676:QCS65677 QMO65676:QMO65677 QWK65676:QWK65677 RGG65676:RGG65677 RQC65676:RQC65677 RZY65676:RZY65677 SJU65676:SJU65677 STQ65676:STQ65677 TDM65676:TDM65677 TNI65676:TNI65677 TXE65676:TXE65677 UHA65676:UHA65677 UQW65676:UQW65677 VAS65676:VAS65677 VKO65676:VKO65677 VUK65676:VUK65677 WEG65676:WEG65677 WOC65676:WOC65677 WXY65676:WXY65677 BQ131212:BQ131213 LM131212:LM131213 VI131212:VI131213 AFE131212:AFE131213 APA131212:APA131213 AYW131212:AYW131213 BIS131212:BIS131213 BSO131212:BSO131213 CCK131212:CCK131213 CMG131212:CMG131213 CWC131212:CWC131213 DFY131212:DFY131213 DPU131212:DPU131213 DZQ131212:DZQ131213 EJM131212:EJM131213 ETI131212:ETI131213 FDE131212:FDE131213 FNA131212:FNA131213 FWW131212:FWW131213 GGS131212:GGS131213 GQO131212:GQO131213 HAK131212:HAK131213 HKG131212:HKG131213 HUC131212:HUC131213 IDY131212:IDY131213 INU131212:INU131213 IXQ131212:IXQ131213 JHM131212:JHM131213 JRI131212:JRI131213 KBE131212:KBE131213 KLA131212:KLA131213 KUW131212:KUW131213 LES131212:LES131213 LOO131212:LOO131213 LYK131212:LYK131213 MIG131212:MIG131213 MSC131212:MSC131213 NBY131212:NBY131213 NLU131212:NLU131213 NVQ131212:NVQ131213 OFM131212:OFM131213 OPI131212:OPI131213 OZE131212:OZE131213 PJA131212:PJA131213 PSW131212:PSW131213 QCS131212:QCS131213 QMO131212:QMO131213 QWK131212:QWK131213 RGG131212:RGG131213 RQC131212:RQC131213 RZY131212:RZY131213 SJU131212:SJU131213 STQ131212:STQ131213 TDM131212:TDM131213 TNI131212:TNI131213 TXE131212:TXE131213 UHA131212:UHA131213 UQW131212:UQW131213 VAS131212:VAS131213 VKO131212:VKO131213 VUK131212:VUK131213 WEG131212:WEG131213 WOC131212:WOC131213 WXY131212:WXY131213 BQ196748:BQ196749 LM196748:LM196749 VI196748:VI196749 AFE196748:AFE196749 APA196748:APA196749 AYW196748:AYW196749 BIS196748:BIS196749 BSO196748:BSO196749 CCK196748:CCK196749 CMG196748:CMG196749 CWC196748:CWC196749 DFY196748:DFY196749 DPU196748:DPU196749 DZQ196748:DZQ196749 EJM196748:EJM196749 ETI196748:ETI196749 FDE196748:FDE196749 FNA196748:FNA196749 FWW196748:FWW196749 GGS196748:GGS196749 GQO196748:GQO196749 HAK196748:HAK196749 HKG196748:HKG196749 HUC196748:HUC196749 IDY196748:IDY196749 INU196748:INU196749 IXQ196748:IXQ196749 JHM196748:JHM196749 JRI196748:JRI196749 KBE196748:KBE196749 KLA196748:KLA196749 KUW196748:KUW196749 LES196748:LES196749 LOO196748:LOO196749 LYK196748:LYK196749 MIG196748:MIG196749 MSC196748:MSC196749 NBY196748:NBY196749 NLU196748:NLU196749 NVQ196748:NVQ196749 OFM196748:OFM196749 OPI196748:OPI196749 OZE196748:OZE196749 PJA196748:PJA196749 PSW196748:PSW196749 QCS196748:QCS196749 QMO196748:QMO196749 QWK196748:QWK196749 RGG196748:RGG196749 RQC196748:RQC196749 RZY196748:RZY196749 SJU196748:SJU196749 STQ196748:STQ196749 TDM196748:TDM196749 TNI196748:TNI196749 TXE196748:TXE196749 UHA196748:UHA196749 UQW196748:UQW196749 VAS196748:VAS196749 VKO196748:VKO196749 VUK196748:VUK196749 WEG196748:WEG196749 WOC196748:WOC196749 WXY196748:WXY196749 BQ262284:BQ262285 LM262284:LM262285 VI262284:VI262285 AFE262284:AFE262285 APA262284:APA262285 AYW262284:AYW262285 BIS262284:BIS262285 BSO262284:BSO262285 CCK262284:CCK262285 CMG262284:CMG262285 CWC262284:CWC262285 DFY262284:DFY262285 DPU262284:DPU262285 DZQ262284:DZQ262285 EJM262284:EJM262285 ETI262284:ETI262285 FDE262284:FDE262285 FNA262284:FNA262285 FWW262284:FWW262285 GGS262284:GGS262285 GQO262284:GQO262285 HAK262284:HAK262285 HKG262284:HKG262285 HUC262284:HUC262285 IDY262284:IDY262285 INU262284:INU262285 IXQ262284:IXQ262285 JHM262284:JHM262285 JRI262284:JRI262285 KBE262284:KBE262285 KLA262284:KLA262285 KUW262284:KUW262285 LES262284:LES262285 LOO262284:LOO262285 LYK262284:LYK262285 MIG262284:MIG262285 MSC262284:MSC262285 NBY262284:NBY262285 NLU262284:NLU262285 NVQ262284:NVQ262285 OFM262284:OFM262285 OPI262284:OPI262285 OZE262284:OZE262285 PJA262284:PJA262285 PSW262284:PSW262285 QCS262284:QCS262285 QMO262284:QMO262285 QWK262284:QWK262285 RGG262284:RGG262285 RQC262284:RQC262285 RZY262284:RZY262285 SJU262284:SJU262285 STQ262284:STQ262285 TDM262284:TDM262285 TNI262284:TNI262285 TXE262284:TXE262285 UHA262284:UHA262285 UQW262284:UQW262285 VAS262284:VAS262285 VKO262284:VKO262285 VUK262284:VUK262285 WEG262284:WEG262285 WOC262284:WOC262285 WXY262284:WXY262285 BQ327820:BQ327821 LM327820:LM327821 VI327820:VI327821 AFE327820:AFE327821 APA327820:APA327821 AYW327820:AYW327821 BIS327820:BIS327821 BSO327820:BSO327821 CCK327820:CCK327821 CMG327820:CMG327821 CWC327820:CWC327821 DFY327820:DFY327821 DPU327820:DPU327821 DZQ327820:DZQ327821 EJM327820:EJM327821 ETI327820:ETI327821 FDE327820:FDE327821 FNA327820:FNA327821 FWW327820:FWW327821 GGS327820:GGS327821 GQO327820:GQO327821 HAK327820:HAK327821 HKG327820:HKG327821 HUC327820:HUC327821 IDY327820:IDY327821 INU327820:INU327821 IXQ327820:IXQ327821 JHM327820:JHM327821 JRI327820:JRI327821 KBE327820:KBE327821 KLA327820:KLA327821 KUW327820:KUW327821 LES327820:LES327821 LOO327820:LOO327821 LYK327820:LYK327821 MIG327820:MIG327821 MSC327820:MSC327821 NBY327820:NBY327821 NLU327820:NLU327821 NVQ327820:NVQ327821 OFM327820:OFM327821 OPI327820:OPI327821 OZE327820:OZE327821 PJA327820:PJA327821 PSW327820:PSW327821 QCS327820:QCS327821 QMO327820:QMO327821 QWK327820:QWK327821 RGG327820:RGG327821 RQC327820:RQC327821 RZY327820:RZY327821 SJU327820:SJU327821 STQ327820:STQ327821 TDM327820:TDM327821 TNI327820:TNI327821 TXE327820:TXE327821 UHA327820:UHA327821 UQW327820:UQW327821 VAS327820:VAS327821 VKO327820:VKO327821 VUK327820:VUK327821 WEG327820:WEG327821 WOC327820:WOC327821 WXY327820:WXY327821 BQ393356:BQ393357 LM393356:LM393357 VI393356:VI393357 AFE393356:AFE393357 APA393356:APA393357 AYW393356:AYW393357 BIS393356:BIS393357 BSO393356:BSO393357 CCK393356:CCK393357 CMG393356:CMG393357 CWC393356:CWC393357 DFY393356:DFY393357 DPU393356:DPU393357 DZQ393356:DZQ393357 EJM393356:EJM393357 ETI393356:ETI393357 FDE393356:FDE393357 FNA393356:FNA393357 FWW393356:FWW393357 GGS393356:GGS393357 GQO393356:GQO393357 HAK393356:HAK393357 HKG393356:HKG393357 HUC393356:HUC393357 IDY393356:IDY393357 INU393356:INU393357 IXQ393356:IXQ393357 JHM393356:JHM393357 JRI393356:JRI393357 KBE393356:KBE393357 KLA393356:KLA393357 KUW393356:KUW393357 LES393356:LES393357 LOO393356:LOO393357 LYK393356:LYK393357 MIG393356:MIG393357 MSC393356:MSC393357 NBY393356:NBY393357 NLU393356:NLU393357 NVQ393356:NVQ393357 OFM393356:OFM393357 OPI393356:OPI393357 OZE393356:OZE393357 PJA393356:PJA393357 PSW393356:PSW393357 QCS393356:QCS393357 QMO393356:QMO393357 QWK393356:QWK393357 RGG393356:RGG393357 RQC393356:RQC393357 RZY393356:RZY393357 SJU393356:SJU393357 STQ393356:STQ393357 TDM393356:TDM393357 TNI393356:TNI393357 TXE393356:TXE393357 UHA393356:UHA393357 UQW393356:UQW393357 VAS393356:VAS393357 VKO393356:VKO393357 VUK393356:VUK393357 WEG393356:WEG393357 WOC393356:WOC393357 WXY393356:WXY393357 BQ458892:BQ458893 LM458892:LM458893 VI458892:VI458893 AFE458892:AFE458893 APA458892:APA458893 AYW458892:AYW458893 BIS458892:BIS458893 BSO458892:BSO458893 CCK458892:CCK458893 CMG458892:CMG458893 CWC458892:CWC458893 DFY458892:DFY458893 DPU458892:DPU458893 DZQ458892:DZQ458893 EJM458892:EJM458893 ETI458892:ETI458893 FDE458892:FDE458893 FNA458892:FNA458893 FWW458892:FWW458893 GGS458892:GGS458893 GQO458892:GQO458893 HAK458892:HAK458893 HKG458892:HKG458893 HUC458892:HUC458893 IDY458892:IDY458893 INU458892:INU458893 IXQ458892:IXQ458893 JHM458892:JHM458893 JRI458892:JRI458893 KBE458892:KBE458893 KLA458892:KLA458893 KUW458892:KUW458893 LES458892:LES458893 LOO458892:LOO458893 LYK458892:LYK458893 MIG458892:MIG458893 MSC458892:MSC458893 NBY458892:NBY458893 NLU458892:NLU458893 NVQ458892:NVQ458893 OFM458892:OFM458893 OPI458892:OPI458893 OZE458892:OZE458893 PJA458892:PJA458893 PSW458892:PSW458893 QCS458892:QCS458893 QMO458892:QMO458893 QWK458892:QWK458893 RGG458892:RGG458893 RQC458892:RQC458893 RZY458892:RZY458893 SJU458892:SJU458893 STQ458892:STQ458893 TDM458892:TDM458893 TNI458892:TNI458893 TXE458892:TXE458893 UHA458892:UHA458893 UQW458892:UQW458893 VAS458892:VAS458893 VKO458892:VKO458893 VUK458892:VUK458893 WEG458892:WEG458893 WOC458892:WOC458893 WXY458892:WXY458893 BQ524428:BQ524429 LM524428:LM524429 VI524428:VI524429 AFE524428:AFE524429 APA524428:APA524429 AYW524428:AYW524429 BIS524428:BIS524429 BSO524428:BSO524429 CCK524428:CCK524429 CMG524428:CMG524429 CWC524428:CWC524429 DFY524428:DFY524429 DPU524428:DPU524429 DZQ524428:DZQ524429 EJM524428:EJM524429 ETI524428:ETI524429 FDE524428:FDE524429 FNA524428:FNA524429 FWW524428:FWW524429 GGS524428:GGS524429 GQO524428:GQO524429 HAK524428:HAK524429 HKG524428:HKG524429 HUC524428:HUC524429 IDY524428:IDY524429 INU524428:INU524429 IXQ524428:IXQ524429 JHM524428:JHM524429 JRI524428:JRI524429 KBE524428:KBE524429 KLA524428:KLA524429 KUW524428:KUW524429 LES524428:LES524429 LOO524428:LOO524429 LYK524428:LYK524429 MIG524428:MIG524429 MSC524428:MSC524429 NBY524428:NBY524429 NLU524428:NLU524429 NVQ524428:NVQ524429 OFM524428:OFM524429 OPI524428:OPI524429 OZE524428:OZE524429 PJA524428:PJA524429 PSW524428:PSW524429 QCS524428:QCS524429 QMO524428:QMO524429 QWK524428:QWK524429 RGG524428:RGG524429 RQC524428:RQC524429 RZY524428:RZY524429 SJU524428:SJU524429 STQ524428:STQ524429 TDM524428:TDM524429 TNI524428:TNI524429 TXE524428:TXE524429 UHA524428:UHA524429 UQW524428:UQW524429 VAS524428:VAS524429 VKO524428:VKO524429 VUK524428:VUK524429 WEG524428:WEG524429 WOC524428:WOC524429 WXY524428:WXY524429 BQ589964:BQ589965 LM589964:LM589965 VI589964:VI589965 AFE589964:AFE589965 APA589964:APA589965 AYW589964:AYW589965 BIS589964:BIS589965 BSO589964:BSO589965 CCK589964:CCK589965 CMG589964:CMG589965 CWC589964:CWC589965 DFY589964:DFY589965 DPU589964:DPU589965 DZQ589964:DZQ589965 EJM589964:EJM589965 ETI589964:ETI589965 FDE589964:FDE589965 FNA589964:FNA589965 FWW589964:FWW589965 GGS589964:GGS589965 GQO589964:GQO589965 HAK589964:HAK589965 HKG589964:HKG589965 HUC589964:HUC589965 IDY589964:IDY589965 INU589964:INU589965 IXQ589964:IXQ589965 JHM589964:JHM589965 JRI589964:JRI589965 KBE589964:KBE589965 KLA589964:KLA589965 KUW589964:KUW589965 LES589964:LES589965 LOO589964:LOO589965 LYK589964:LYK589965 MIG589964:MIG589965 MSC589964:MSC589965 NBY589964:NBY589965 NLU589964:NLU589965 NVQ589964:NVQ589965 OFM589964:OFM589965 OPI589964:OPI589965 OZE589964:OZE589965 PJA589964:PJA589965 PSW589964:PSW589965 QCS589964:QCS589965 QMO589964:QMO589965 QWK589964:QWK589965 RGG589964:RGG589965 RQC589964:RQC589965 RZY589964:RZY589965 SJU589964:SJU589965 STQ589964:STQ589965 TDM589964:TDM589965 TNI589964:TNI589965 TXE589964:TXE589965 UHA589964:UHA589965 UQW589964:UQW589965 VAS589964:VAS589965 VKO589964:VKO589965 VUK589964:VUK589965 WEG589964:WEG589965 WOC589964:WOC589965 WXY589964:WXY589965 BQ655500:BQ655501 LM655500:LM655501 VI655500:VI655501 AFE655500:AFE655501 APA655500:APA655501 AYW655500:AYW655501 BIS655500:BIS655501 BSO655500:BSO655501 CCK655500:CCK655501 CMG655500:CMG655501 CWC655500:CWC655501 DFY655500:DFY655501 DPU655500:DPU655501 DZQ655500:DZQ655501 EJM655500:EJM655501 ETI655500:ETI655501 FDE655500:FDE655501 FNA655500:FNA655501 FWW655500:FWW655501 GGS655500:GGS655501 GQO655500:GQO655501 HAK655500:HAK655501 HKG655500:HKG655501 HUC655500:HUC655501 IDY655500:IDY655501 INU655500:INU655501 IXQ655500:IXQ655501 JHM655500:JHM655501 JRI655500:JRI655501 KBE655500:KBE655501 KLA655500:KLA655501 KUW655500:KUW655501 LES655500:LES655501 LOO655500:LOO655501 LYK655500:LYK655501 MIG655500:MIG655501 MSC655500:MSC655501 NBY655500:NBY655501 NLU655500:NLU655501 NVQ655500:NVQ655501 OFM655500:OFM655501 OPI655500:OPI655501 OZE655500:OZE655501 PJA655500:PJA655501 PSW655500:PSW655501 QCS655500:QCS655501 QMO655500:QMO655501 QWK655500:QWK655501 RGG655500:RGG655501 RQC655500:RQC655501 RZY655500:RZY655501 SJU655500:SJU655501 STQ655500:STQ655501 TDM655500:TDM655501 TNI655500:TNI655501 TXE655500:TXE655501 UHA655500:UHA655501 UQW655500:UQW655501 VAS655500:VAS655501 VKO655500:VKO655501 VUK655500:VUK655501 WEG655500:WEG655501 WOC655500:WOC655501 WXY655500:WXY655501 BQ721036:BQ721037 LM721036:LM721037 VI721036:VI721037 AFE721036:AFE721037 APA721036:APA721037 AYW721036:AYW721037 BIS721036:BIS721037 BSO721036:BSO721037 CCK721036:CCK721037 CMG721036:CMG721037 CWC721036:CWC721037 DFY721036:DFY721037 DPU721036:DPU721037 DZQ721036:DZQ721037 EJM721036:EJM721037 ETI721036:ETI721037 FDE721036:FDE721037 FNA721036:FNA721037 FWW721036:FWW721037 GGS721036:GGS721037 GQO721036:GQO721037 HAK721036:HAK721037 HKG721036:HKG721037 HUC721036:HUC721037 IDY721036:IDY721037 INU721036:INU721037 IXQ721036:IXQ721037 JHM721036:JHM721037 JRI721036:JRI721037 KBE721036:KBE721037 KLA721036:KLA721037 KUW721036:KUW721037 LES721036:LES721037 LOO721036:LOO721037 LYK721036:LYK721037 MIG721036:MIG721037 MSC721036:MSC721037 NBY721036:NBY721037 NLU721036:NLU721037 NVQ721036:NVQ721037 OFM721036:OFM721037 OPI721036:OPI721037 OZE721036:OZE721037 PJA721036:PJA721037 PSW721036:PSW721037 QCS721036:QCS721037 QMO721036:QMO721037 QWK721036:QWK721037 RGG721036:RGG721037 RQC721036:RQC721037 RZY721036:RZY721037 SJU721036:SJU721037 STQ721036:STQ721037 TDM721036:TDM721037 TNI721036:TNI721037 TXE721036:TXE721037 UHA721036:UHA721037 UQW721036:UQW721037 VAS721036:VAS721037 VKO721036:VKO721037 VUK721036:VUK721037 WEG721036:WEG721037 WOC721036:WOC721037 WXY721036:WXY721037 BQ786572:BQ786573 LM786572:LM786573 VI786572:VI786573 AFE786572:AFE786573 APA786572:APA786573 AYW786572:AYW786573 BIS786572:BIS786573 BSO786572:BSO786573 CCK786572:CCK786573 CMG786572:CMG786573 CWC786572:CWC786573 DFY786572:DFY786573 DPU786572:DPU786573 DZQ786572:DZQ786573 EJM786572:EJM786573 ETI786572:ETI786573 FDE786572:FDE786573 FNA786572:FNA786573 FWW786572:FWW786573 GGS786572:GGS786573 GQO786572:GQO786573 HAK786572:HAK786573 HKG786572:HKG786573 HUC786572:HUC786573 IDY786572:IDY786573 INU786572:INU786573 IXQ786572:IXQ786573 JHM786572:JHM786573 JRI786572:JRI786573 KBE786572:KBE786573 KLA786572:KLA786573 KUW786572:KUW786573 LES786572:LES786573 LOO786572:LOO786573 LYK786572:LYK786573 MIG786572:MIG786573 MSC786572:MSC786573 NBY786572:NBY786573 NLU786572:NLU786573 NVQ786572:NVQ786573 OFM786572:OFM786573 OPI786572:OPI786573 OZE786572:OZE786573 PJA786572:PJA786573 PSW786572:PSW786573 QCS786572:QCS786573 QMO786572:QMO786573 QWK786572:QWK786573 RGG786572:RGG786573 RQC786572:RQC786573 RZY786572:RZY786573 SJU786572:SJU786573 STQ786572:STQ786573 TDM786572:TDM786573 TNI786572:TNI786573 TXE786572:TXE786573 UHA786572:UHA786573 UQW786572:UQW786573 VAS786572:VAS786573 VKO786572:VKO786573 VUK786572:VUK786573 WEG786572:WEG786573 WOC786572:WOC786573 WXY786572:WXY786573 BQ852108:BQ852109 LM852108:LM852109 VI852108:VI852109 AFE852108:AFE852109 APA852108:APA852109 AYW852108:AYW852109 BIS852108:BIS852109 BSO852108:BSO852109 CCK852108:CCK852109 CMG852108:CMG852109 CWC852108:CWC852109 DFY852108:DFY852109 DPU852108:DPU852109 DZQ852108:DZQ852109 EJM852108:EJM852109 ETI852108:ETI852109 FDE852108:FDE852109 FNA852108:FNA852109 FWW852108:FWW852109 GGS852108:GGS852109 GQO852108:GQO852109 HAK852108:HAK852109 HKG852108:HKG852109 HUC852108:HUC852109 IDY852108:IDY852109 INU852108:INU852109 IXQ852108:IXQ852109 JHM852108:JHM852109 JRI852108:JRI852109 KBE852108:KBE852109 KLA852108:KLA852109 KUW852108:KUW852109 LES852108:LES852109 LOO852108:LOO852109 LYK852108:LYK852109 MIG852108:MIG852109 MSC852108:MSC852109 NBY852108:NBY852109 NLU852108:NLU852109 NVQ852108:NVQ852109 OFM852108:OFM852109 OPI852108:OPI852109 OZE852108:OZE852109 PJA852108:PJA852109 PSW852108:PSW852109 QCS852108:QCS852109 QMO852108:QMO852109 QWK852108:QWK852109 RGG852108:RGG852109 RQC852108:RQC852109 RZY852108:RZY852109 SJU852108:SJU852109 STQ852108:STQ852109 TDM852108:TDM852109 TNI852108:TNI852109 TXE852108:TXE852109 UHA852108:UHA852109 UQW852108:UQW852109 VAS852108:VAS852109 VKO852108:VKO852109 VUK852108:VUK852109 WEG852108:WEG852109 WOC852108:WOC852109 WXY852108:WXY852109 BQ917644:BQ917645 LM917644:LM917645 VI917644:VI917645 AFE917644:AFE917645 APA917644:APA917645 AYW917644:AYW917645 BIS917644:BIS917645 BSO917644:BSO917645 CCK917644:CCK917645 CMG917644:CMG917645 CWC917644:CWC917645 DFY917644:DFY917645 DPU917644:DPU917645 DZQ917644:DZQ917645 EJM917644:EJM917645 ETI917644:ETI917645 FDE917644:FDE917645 FNA917644:FNA917645 FWW917644:FWW917645 GGS917644:GGS917645 GQO917644:GQO917645 HAK917644:HAK917645 HKG917644:HKG917645 HUC917644:HUC917645 IDY917644:IDY917645 INU917644:INU917645 IXQ917644:IXQ917645 JHM917644:JHM917645 JRI917644:JRI917645 KBE917644:KBE917645 KLA917644:KLA917645 KUW917644:KUW917645 LES917644:LES917645 LOO917644:LOO917645 LYK917644:LYK917645 MIG917644:MIG917645 MSC917644:MSC917645 NBY917644:NBY917645 NLU917644:NLU917645 NVQ917644:NVQ917645 OFM917644:OFM917645 OPI917644:OPI917645 OZE917644:OZE917645 PJA917644:PJA917645 PSW917644:PSW917645 QCS917644:QCS917645 QMO917644:QMO917645 QWK917644:QWK917645 RGG917644:RGG917645 RQC917644:RQC917645 RZY917644:RZY917645 SJU917644:SJU917645 STQ917644:STQ917645 TDM917644:TDM917645 TNI917644:TNI917645 TXE917644:TXE917645 UHA917644:UHA917645 UQW917644:UQW917645 VAS917644:VAS917645 VKO917644:VKO917645 VUK917644:VUK917645 WEG917644:WEG917645 WOC917644:WOC917645 WXY917644:WXY917645 BQ983180:BQ983181 LM983180:LM983181 VI983180:VI983181 AFE983180:AFE983181 APA983180:APA983181 AYW983180:AYW983181 BIS983180:BIS983181 BSO983180:BSO983181 CCK983180:CCK983181 CMG983180:CMG983181 CWC983180:CWC983181 DFY983180:DFY983181 DPU983180:DPU983181 DZQ983180:DZQ983181 EJM983180:EJM983181 ETI983180:ETI983181 FDE983180:FDE983181 FNA983180:FNA983181 FWW983180:FWW983181 GGS983180:GGS983181 GQO983180:GQO983181 HAK983180:HAK983181 HKG983180:HKG983181 HUC983180:HUC983181 IDY983180:IDY983181 INU983180:INU983181 IXQ983180:IXQ983181 JHM983180:JHM983181 JRI983180:JRI983181 KBE983180:KBE983181 KLA983180:KLA983181 KUW983180:KUW983181 LES983180:LES983181 LOO983180:LOO983181 LYK983180:LYK983181 MIG983180:MIG983181 MSC983180:MSC983181 NBY983180:NBY983181 NLU983180:NLU983181 NVQ983180:NVQ983181 OFM983180:OFM983181 OPI983180:OPI983181 OZE983180:OZE983181 PJA983180:PJA983181 PSW983180:PSW983181 QCS983180:QCS983181 QMO983180:QMO983181 QWK983180:QWK983181 RGG983180:RGG983181 RQC983180:RQC983181 RZY983180:RZY983181 SJU983180:SJU983181 STQ983180:STQ983181 TDM983180:TDM983181 TNI983180:TNI983181 TXE983180:TXE983181 UHA983180:UHA983181 UQW983180:UQW983181 VAS983180:VAS983181 VKO983180:VKO983181 VUK983180:VUK983181 WEG983180:WEG983181 WOC983180:WOC983181 WXY983180:WXY983181 BT140:BT141 LP140:LP141 VL140:VL141 AFH140:AFH141 APD140:APD141 AYZ140:AYZ141 BIV140:BIV141 BSR140:BSR141 CCN140:CCN141 CMJ140:CMJ141 CWF140:CWF141 DGB140:DGB141 DPX140:DPX141 DZT140:DZT141 EJP140:EJP141 ETL140:ETL141 FDH140:FDH141 FND140:FND141 FWZ140:FWZ141 GGV140:GGV141 GQR140:GQR141 HAN140:HAN141 HKJ140:HKJ141 HUF140:HUF141 IEB140:IEB141 INX140:INX141 IXT140:IXT141 JHP140:JHP141 JRL140:JRL141 KBH140:KBH141 KLD140:KLD141 KUZ140:KUZ141 LEV140:LEV141 LOR140:LOR141 LYN140:LYN141 MIJ140:MIJ141 MSF140:MSF141 NCB140:NCB141 NLX140:NLX141 NVT140:NVT141 OFP140:OFP141 OPL140:OPL141 OZH140:OZH141 PJD140:PJD141 PSZ140:PSZ141 QCV140:QCV141 QMR140:QMR141 QWN140:QWN141 RGJ140:RGJ141 RQF140:RQF141 SAB140:SAB141 SJX140:SJX141 STT140:STT141 TDP140:TDP141 TNL140:TNL141 TXH140:TXH141 UHD140:UHD141 UQZ140:UQZ141 VAV140:VAV141 VKR140:VKR141 VUN140:VUN141 WEJ140:WEJ141 WOF140:WOF141 WYB140:WYB141 BT65676:BT65677 LP65676:LP65677 VL65676:VL65677 AFH65676:AFH65677 APD65676:APD65677 AYZ65676:AYZ65677 BIV65676:BIV65677 BSR65676:BSR65677 CCN65676:CCN65677 CMJ65676:CMJ65677 CWF65676:CWF65677 DGB65676:DGB65677 DPX65676:DPX65677 DZT65676:DZT65677 EJP65676:EJP65677 ETL65676:ETL65677 FDH65676:FDH65677 FND65676:FND65677 FWZ65676:FWZ65677 GGV65676:GGV65677 GQR65676:GQR65677 HAN65676:HAN65677 HKJ65676:HKJ65677 HUF65676:HUF65677 IEB65676:IEB65677 INX65676:INX65677 IXT65676:IXT65677 JHP65676:JHP65677 JRL65676:JRL65677 KBH65676:KBH65677 KLD65676:KLD65677 KUZ65676:KUZ65677 LEV65676:LEV65677 LOR65676:LOR65677 LYN65676:LYN65677 MIJ65676:MIJ65677 MSF65676:MSF65677 NCB65676:NCB65677 NLX65676:NLX65677 NVT65676:NVT65677 OFP65676:OFP65677 OPL65676:OPL65677 OZH65676:OZH65677 PJD65676:PJD65677 PSZ65676:PSZ65677 QCV65676:QCV65677 QMR65676:QMR65677 QWN65676:QWN65677 RGJ65676:RGJ65677 RQF65676:RQF65677 SAB65676:SAB65677 SJX65676:SJX65677 STT65676:STT65677 TDP65676:TDP65677 TNL65676:TNL65677 TXH65676:TXH65677 UHD65676:UHD65677 UQZ65676:UQZ65677 VAV65676:VAV65677 VKR65676:VKR65677 VUN65676:VUN65677 WEJ65676:WEJ65677 WOF65676:WOF65677 WYB65676:WYB65677 BT131212:BT131213 LP131212:LP131213 VL131212:VL131213 AFH131212:AFH131213 APD131212:APD131213 AYZ131212:AYZ131213 BIV131212:BIV131213 BSR131212:BSR131213 CCN131212:CCN131213 CMJ131212:CMJ131213 CWF131212:CWF131213 DGB131212:DGB131213 DPX131212:DPX131213 DZT131212:DZT131213 EJP131212:EJP131213 ETL131212:ETL131213 FDH131212:FDH131213 FND131212:FND131213 FWZ131212:FWZ131213 GGV131212:GGV131213 GQR131212:GQR131213 HAN131212:HAN131213 HKJ131212:HKJ131213 HUF131212:HUF131213 IEB131212:IEB131213 INX131212:INX131213 IXT131212:IXT131213 JHP131212:JHP131213 JRL131212:JRL131213 KBH131212:KBH131213 KLD131212:KLD131213 KUZ131212:KUZ131213 LEV131212:LEV131213 LOR131212:LOR131213 LYN131212:LYN131213 MIJ131212:MIJ131213 MSF131212:MSF131213 NCB131212:NCB131213 NLX131212:NLX131213 NVT131212:NVT131213 OFP131212:OFP131213 OPL131212:OPL131213 OZH131212:OZH131213 PJD131212:PJD131213 PSZ131212:PSZ131213 QCV131212:QCV131213 QMR131212:QMR131213 QWN131212:QWN131213 RGJ131212:RGJ131213 RQF131212:RQF131213 SAB131212:SAB131213 SJX131212:SJX131213 STT131212:STT131213 TDP131212:TDP131213 TNL131212:TNL131213 TXH131212:TXH131213 UHD131212:UHD131213 UQZ131212:UQZ131213 VAV131212:VAV131213 VKR131212:VKR131213 VUN131212:VUN131213 WEJ131212:WEJ131213 WOF131212:WOF131213 WYB131212:WYB131213 BT196748:BT196749 LP196748:LP196749 VL196748:VL196749 AFH196748:AFH196749 APD196748:APD196749 AYZ196748:AYZ196749 BIV196748:BIV196749 BSR196748:BSR196749 CCN196748:CCN196749 CMJ196748:CMJ196749 CWF196748:CWF196749 DGB196748:DGB196749 DPX196748:DPX196749 DZT196748:DZT196749 EJP196748:EJP196749 ETL196748:ETL196749 FDH196748:FDH196749 FND196748:FND196749 FWZ196748:FWZ196749 GGV196748:GGV196749 GQR196748:GQR196749 HAN196748:HAN196749 HKJ196748:HKJ196749 HUF196748:HUF196749 IEB196748:IEB196749 INX196748:INX196749 IXT196748:IXT196749 JHP196748:JHP196749 JRL196748:JRL196749 KBH196748:KBH196749 KLD196748:KLD196749 KUZ196748:KUZ196749 LEV196748:LEV196749 LOR196748:LOR196749 LYN196748:LYN196749 MIJ196748:MIJ196749 MSF196748:MSF196749 NCB196748:NCB196749 NLX196748:NLX196749 NVT196748:NVT196749 OFP196748:OFP196749 OPL196748:OPL196749 OZH196748:OZH196749 PJD196748:PJD196749 PSZ196748:PSZ196749 QCV196748:QCV196749 QMR196748:QMR196749 QWN196748:QWN196749 RGJ196748:RGJ196749 RQF196748:RQF196749 SAB196748:SAB196749 SJX196748:SJX196749 STT196748:STT196749 TDP196748:TDP196749 TNL196748:TNL196749 TXH196748:TXH196749 UHD196748:UHD196749 UQZ196748:UQZ196749 VAV196748:VAV196749 VKR196748:VKR196749 VUN196748:VUN196749 WEJ196748:WEJ196749 WOF196748:WOF196749 WYB196748:WYB196749 BT262284:BT262285 LP262284:LP262285 VL262284:VL262285 AFH262284:AFH262285 APD262284:APD262285 AYZ262284:AYZ262285 BIV262284:BIV262285 BSR262284:BSR262285 CCN262284:CCN262285 CMJ262284:CMJ262285 CWF262284:CWF262285 DGB262284:DGB262285 DPX262284:DPX262285 DZT262284:DZT262285 EJP262284:EJP262285 ETL262284:ETL262285 FDH262284:FDH262285 FND262284:FND262285 FWZ262284:FWZ262285 GGV262284:GGV262285 GQR262284:GQR262285 HAN262284:HAN262285 HKJ262284:HKJ262285 HUF262284:HUF262285 IEB262284:IEB262285 INX262284:INX262285 IXT262284:IXT262285 JHP262284:JHP262285 JRL262284:JRL262285 KBH262284:KBH262285 KLD262284:KLD262285 KUZ262284:KUZ262285 LEV262284:LEV262285 LOR262284:LOR262285 LYN262284:LYN262285 MIJ262284:MIJ262285 MSF262284:MSF262285 NCB262284:NCB262285 NLX262284:NLX262285 NVT262284:NVT262285 OFP262284:OFP262285 OPL262284:OPL262285 OZH262284:OZH262285 PJD262284:PJD262285 PSZ262284:PSZ262285 QCV262284:QCV262285 QMR262284:QMR262285 QWN262284:QWN262285 RGJ262284:RGJ262285 RQF262284:RQF262285 SAB262284:SAB262285 SJX262284:SJX262285 STT262284:STT262285 TDP262284:TDP262285 TNL262284:TNL262285 TXH262284:TXH262285 UHD262284:UHD262285 UQZ262284:UQZ262285 VAV262284:VAV262285 VKR262284:VKR262285 VUN262284:VUN262285 WEJ262284:WEJ262285 WOF262284:WOF262285 WYB262284:WYB262285 BT327820:BT327821 LP327820:LP327821 VL327820:VL327821 AFH327820:AFH327821 APD327820:APD327821 AYZ327820:AYZ327821 BIV327820:BIV327821 BSR327820:BSR327821 CCN327820:CCN327821 CMJ327820:CMJ327821 CWF327820:CWF327821 DGB327820:DGB327821 DPX327820:DPX327821 DZT327820:DZT327821 EJP327820:EJP327821 ETL327820:ETL327821 FDH327820:FDH327821 FND327820:FND327821 FWZ327820:FWZ327821 GGV327820:GGV327821 GQR327820:GQR327821 HAN327820:HAN327821 HKJ327820:HKJ327821 HUF327820:HUF327821 IEB327820:IEB327821 INX327820:INX327821 IXT327820:IXT327821 JHP327820:JHP327821 JRL327820:JRL327821 KBH327820:KBH327821 KLD327820:KLD327821 KUZ327820:KUZ327821 LEV327820:LEV327821 LOR327820:LOR327821 LYN327820:LYN327821 MIJ327820:MIJ327821 MSF327820:MSF327821 NCB327820:NCB327821 NLX327820:NLX327821 NVT327820:NVT327821 OFP327820:OFP327821 OPL327820:OPL327821 OZH327820:OZH327821 PJD327820:PJD327821 PSZ327820:PSZ327821 QCV327820:QCV327821 QMR327820:QMR327821 QWN327820:QWN327821 RGJ327820:RGJ327821 RQF327820:RQF327821 SAB327820:SAB327821 SJX327820:SJX327821 STT327820:STT327821 TDP327820:TDP327821 TNL327820:TNL327821 TXH327820:TXH327821 UHD327820:UHD327821 UQZ327820:UQZ327821 VAV327820:VAV327821 VKR327820:VKR327821 VUN327820:VUN327821 WEJ327820:WEJ327821 WOF327820:WOF327821 WYB327820:WYB327821 BT393356:BT393357 LP393356:LP393357 VL393356:VL393357 AFH393356:AFH393357 APD393356:APD393357 AYZ393356:AYZ393357 BIV393356:BIV393357 BSR393356:BSR393357 CCN393356:CCN393357 CMJ393356:CMJ393357 CWF393356:CWF393357 DGB393356:DGB393357 DPX393356:DPX393357 DZT393356:DZT393357 EJP393356:EJP393357 ETL393356:ETL393357 FDH393356:FDH393357 FND393356:FND393357 FWZ393356:FWZ393357 GGV393356:GGV393357 GQR393356:GQR393357 HAN393356:HAN393357 HKJ393356:HKJ393357 HUF393356:HUF393357 IEB393356:IEB393357 INX393356:INX393357 IXT393356:IXT393357 JHP393356:JHP393357 JRL393356:JRL393357 KBH393356:KBH393357 KLD393356:KLD393357 KUZ393356:KUZ393357 LEV393356:LEV393357 LOR393356:LOR393357 LYN393356:LYN393357 MIJ393356:MIJ393357 MSF393356:MSF393357 NCB393356:NCB393357 NLX393356:NLX393357 NVT393356:NVT393357 OFP393356:OFP393357 OPL393356:OPL393357 OZH393356:OZH393357 PJD393356:PJD393357 PSZ393356:PSZ393357 QCV393356:QCV393357 QMR393356:QMR393357 QWN393356:QWN393357 RGJ393356:RGJ393357 RQF393356:RQF393357 SAB393356:SAB393357 SJX393356:SJX393357 STT393356:STT393357 TDP393356:TDP393357 TNL393356:TNL393357 TXH393356:TXH393357 UHD393356:UHD393357 UQZ393356:UQZ393357 VAV393356:VAV393357 VKR393356:VKR393357 VUN393356:VUN393357 WEJ393356:WEJ393357 WOF393356:WOF393357 WYB393356:WYB393357 BT458892:BT458893 LP458892:LP458893 VL458892:VL458893 AFH458892:AFH458893 APD458892:APD458893 AYZ458892:AYZ458893 BIV458892:BIV458893 BSR458892:BSR458893 CCN458892:CCN458893 CMJ458892:CMJ458893 CWF458892:CWF458893 DGB458892:DGB458893 DPX458892:DPX458893 DZT458892:DZT458893 EJP458892:EJP458893 ETL458892:ETL458893 FDH458892:FDH458893 FND458892:FND458893 FWZ458892:FWZ458893 GGV458892:GGV458893 GQR458892:GQR458893 HAN458892:HAN458893 HKJ458892:HKJ458893 HUF458892:HUF458893 IEB458892:IEB458893 INX458892:INX458893 IXT458892:IXT458893 JHP458892:JHP458893 JRL458892:JRL458893 KBH458892:KBH458893 KLD458892:KLD458893 KUZ458892:KUZ458893 LEV458892:LEV458893 LOR458892:LOR458893 LYN458892:LYN458893 MIJ458892:MIJ458893 MSF458892:MSF458893 NCB458892:NCB458893 NLX458892:NLX458893 NVT458892:NVT458893 OFP458892:OFP458893 OPL458892:OPL458893 OZH458892:OZH458893 PJD458892:PJD458893 PSZ458892:PSZ458893 QCV458892:QCV458893 QMR458892:QMR458893 QWN458892:QWN458893 RGJ458892:RGJ458893 RQF458892:RQF458893 SAB458892:SAB458893 SJX458892:SJX458893 STT458892:STT458893 TDP458892:TDP458893 TNL458892:TNL458893 TXH458892:TXH458893 UHD458892:UHD458893 UQZ458892:UQZ458893 VAV458892:VAV458893 VKR458892:VKR458893 VUN458892:VUN458893 WEJ458892:WEJ458893 WOF458892:WOF458893 WYB458892:WYB458893 BT524428:BT524429 LP524428:LP524429 VL524428:VL524429 AFH524428:AFH524429 APD524428:APD524429 AYZ524428:AYZ524429 BIV524428:BIV524429 BSR524428:BSR524429 CCN524428:CCN524429 CMJ524428:CMJ524429 CWF524428:CWF524429 DGB524428:DGB524429 DPX524428:DPX524429 DZT524428:DZT524429 EJP524428:EJP524429 ETL524428:ETL524429 FDH524428:FDH524429 FND524428:FND524429 FWZ524428:FWZ524429 GGV524428:GGV524429 GQR524428:GQR524429 HAN524428:HAN524429 HKJ524428:HKJ524429 HUF524428:HUF524429 IEB524428:IEB524429 INX524428:INX524429 IXT524428:IXT524429 JHP524428:JHP524429 JRL524428:JRL524429 KBH524428:KBH524429 KLD524428:KLD524429 KUZ524428:KUZ524429 LEV524428:LEV524429 LOR524428:LOR524429 LYN524428:LYN524429 MIJ524428:MIJ524429 MSF524428:MSF524429 NCB524428:NCB524429 NLX524428:NLX524429 NVT524428:NVT524429 OFP524428:OFP524429 OPL524428:OPL524429 OZH524428:OZH524429 PJD524428:PJD524429 PSZ524428:PSZ524429 QCV524428:QCV524429 QMR524428:QMR524429 QWN524428:QWN524429 RGJ524428:RGJ524429 RQF524428:RQF524429 SAB524428:SAB524429 SJX524428:SJX524429 STT524428:STT524429 TDP524428:TDP524429 TNL524428:TNL524429 TXH524428:TXH524429 UHD524428:UHD524429 UQZ524428:UQZ524429 VAV524428:VAV524429 VKR524428:VKR524429 VUN524428:VUN524429 WEJ524428:WEJ524429 WOF524428:WOF524429 WYB524428:WYB524429 BT589964:BT589965 LP589964:LP589965 VL589964:VL589965 AFH589964:AFH589965 APD589964:APD589965 AYZ589964:AYZ589965 BIV589964:BIV589965 BSR589964:BSR589965 CCN589964:CCN589965 CMJ589964:CMJ589965 CWF589964:CWF589965 DGB589964:DGB589965 DPX589964:DPX589965 DZT589964:DZT589965 EJP589964:EJP589965 ETL589964:ETL589965 FDH589964:FDH589965 FND589964:FND589965 FWZ589964:FWZ589965 GGV589964:GGV589965 GQR589964:GQR589965 HAN589964:HAN589965 HKJ589964:HKJ589965 HUF589964:HUF589965 IEB589964:IEB589965 INX589964:INX589965 IXT589964:IXT589965 JHP589964:JHP589965 JRL589964:JRL589965 KBH589964:KBH589965 KLD589964:KLD589965 KUZ589964:KUZ589965 LEV589964:LEV589965 LOR589964:LOR589965 LYN589964:LYN589965 MIJ589964:MIJ589965 MSF589964:MSF589965 NCB589964:NCB589965 NLX589964:NLX589965 NVT589964:NVT589965 OFP589964:OFP589965 OPL589964:OPL589965 OZH589964:OZH589965 PJD589964:PJD589965 PSZ589964:PSZ589965 QCV589964:QCV589965 QMR589964:QMR589965 QWN589964:QWN589965 RGJ589964:RGJ589965 RQF589964:RQF589965 SAB589964:SAB589965 SJX589964:SJX589965 STT589964:STT589965 TDP589964:TDP589965 TNL589964:TNL589965 TXH589964:TXH589965 UHD589964:UHD589965 UQZ589964:UQZ589965 VAV589964:VAV589965 VKR589964:VKR589965 VUN589964:VUN589965 WEJ589964:WEJ589965 WOF589964:WOF589965 WYB589964:WYB589965 BT655500:BT655501 LP655500:LP655501 VL655500:VL655501 AFH655500:AFH655501 APD655500:APD655501 AYZ655500:AYZ655501 BIV655500:BIV655501 BSR655500:BSR655501 CCN655500:CCN655501 CMJ655500:CMJ655501 CWF655500:CWF655501 DGB655500:DGB655501 DPX655500:DPX655501 DZT655500:DZT655501 EJP655500:EJP655501 ETL655500:ETL655501 FDH655500:FDH655501 FND655500:FND655501 FWZ655500:FWZ655501 GGV655500:GGV655501 GQR655500:GQR655501 HAN655500:HAN655501 HKJ655500:HKJ655501 HUF655500:HUF655501 IEB655500:IEB655501 INX655500:INX655501 IXT655500:IXT655501 JHP655500:JHP655501 JRL655500:JRL655501 KBH655500:KBH655501 KLD655500:KLD655501 KUZ655500:KUZ655501 LEV655500:LEV655501 LOR655500:LOR655501 LYN655500:LYN655501 MIJ655500:MIJ655501 MSF655500:MSF655501 NCB655500:NCB655501 NLX655500:NLX655501 NVT655500:NVT655501 OFP655500:OFP655501 OPL655500:OPL655501 OZH655500:OZH655501 PJD655500:PJD655501 PSZ655500:PSZ655501 QCV655500:QCV655501 QMR655500:QMR655501 QWN655500:QWN655501 RGJ655500:RGJ655501 RQF655500:RQF655501 SAB655500:SAB655501 SJX655500:SJX655501 STT655500:STT655501 TDP655500:TDP655501 TNL655500:TNL655501 TXH655500:TXH655501 UHD655500:UHD655501 UQZ655500:UQZ655501 VAV655500:VAV655501 VKR655500:VKR655501 VUN655500:VUN655501 WEJ655500:WEJ655501 WOF655500:WOF655501 WYB655500:WYB655501 BT721036:BT721037 LP721036:LP721037 VL721036:VL721037 AFH721036:AFH721037 APD721036:APD721037 AYZ721036:AYZ721037 BIV721036:BIV721037 BSR721036:BSR721037 CCN721036:CCN721037 CMJ721036:CMJ721037 CWF721036:CWF721037 DGB721036:DGB721037 DPX721036:DPX721037 DZT721036:DZT721037 EJP721036:EJP721037 ETL721036:ETL721037 FDH721036:FDH721037 FND721036:FND721037 FWZ721036:FWZ721037 GGV721036:GGV721037 GQR721036:GQR721037 HAN721036:HAN721037 HKJ721036:HKJ721037 HUF721036:HUF721037 IEB721036:IEB721037 INX721036:INX721037 IXT721036:IXT721037 JHP721036:JHP721037 JRL721036:JRL721037 KBH721036:KBH721037 KLD721036:KLD721037 KUZ721036:KUZ721037 LEV721036:LEV721037 LOR721036:LOR721037 LYN721036:LYN721037 MIJ721036:MIJ721037 MSF721036:MSF721037 NCB721036:NCB721037 NLX721036:NLX721037 NVT721036:NVT721037 OFP721036:OFP721037 OPL721036:OPL721037 OZH721036:OZH721037 PJD721036:PJD721037 PSZ721036:PSZ721037 QCV721036:QCV721037 QMR721036:QMR721037 QWN721036:QWN721037 RGJ721036:RGJ721037 RQF721036:RQF721037 SAB721036:SAB721037 SJX721036:SJX721037 STT721036:STT721037 TDP721036:TDP721037 TNL721036:TNL721037 TXH721036:TXH721037 UHD721036:UHD721037 UQZ721036:UQZ721037 VAV721036:VAV721037 VKR721036:VKR721037 VUN721036:VUN721037 WEJ721036:WEJ721037 WOF721036:WOF721037 WYB721036:WYB721037 BT786572:BT786573 LP786572:LP786573 VL786572:VL786573 AFH786572:AFH786573 APD786572:APD786573 AYZ786572:AYZ786573 BIV786572:BIV786573 BSR786572:BSR786573 CCN786572:CCN786573 CMJ786572:CMJ786573 CWF786572:CWF786573 DGB786572:DGB786573 DPX786572:DPX786573 DZT786572:DZT786573 EJP786572:EJP786573 ETL786572:ETL786573 FDH786572:FDH786573 FND786572:FND786573 FWZ786572:FWZ786573 GGV786572:GGV786573 GQR786572:GQR786573 HAN786572:HAN786573 HKJ786572:HKJ786573 HUF786572:HUF786573 IEB786572:IEB786573 INX786572:INX786573 IXT786572:IXT786573 JHP786572:JHP786573 JRL786572:JRL786573 KBH786572:KBH786573 KLD786572:KLD786573 KUZ786572:KUZ786573 LEV786572:LEV786573 LOR786572:LOR786573 LYN786572:LYN786573 MIJ786572:MIJ786573 MSF786572:MSF786573 NCB786572:NCB786573 NLX786572:NLX786573 NVT786572:NVT786573 OFP786572:OFP786573 OPL786572:OPL786573 OZH786572:OZH786573 PJD786572:PJD786573 PSZ786572:PSZ786573 QCV786572:QCV786573 QMR786572:QMR786573 QWN786572:QWN786573 RGJ786572:RGJ786573 RQF786572:RQF786573 SAB786572:SAB786573 SJX786572:SJX786573 STT786572:STT786573 TDP786572:TDP786573 TNL786572:TNL786573 TXH786572:TXH786573 UHD786572:UHD786573 UQZ786572:UQZ786573 VAV786572:VAV786573 VKR786572:VKR786573 VUN786572:VUN786573 WEJ786572:WEJ786573 WOF786572:WOF786573 WYB786572:WYB786573 BT852108:BT852109 LP852108:LP852109 VL852108:VL852109 AFH852108:AFH852109 APD852108:APD852109 AYZ852108:AYZ852109 BIV852108:BIV852109 BSR852108:BSR852109 CCN852108:CCN852109 CMJ852108:CMJ852109 CWF852108:CWF852109 DGB852108:DGB852109 DPX852108:DPX852109 DZT852108:DZT852109 EJP852108:EJP852109 ETL852108:ETL852109 FDH852108:FDH852109 FND852108:FND852109 FWZ852108:FWZ852109 GGV852108:GGV852109 GQR852108:GQR852109 HAN852108:HAN852109 HKJ852108:HKJ852109 HUF852108:HUF852109 IEB852108:IEB852109 INX852108:INX852109 IXT852108:IXT852109 JHP852108:JHP852109 JRL852108:JRL852109 KBH852108:KBH852109 KLD852108:KLD852109 KUZ852108:KUZ852109 LEV852108:LEV852109 LOR852108:LOR852109 LYN852108:LYN852109 MIJ852108:MIJ852109 MSF852108:MSF852109 NCB852108:NCB852109 NLX852108:NLX852109 NVT852108:NVT852109 OFP852108:OFP852109 OPL852108:OPL852109 OZH852108:OZH852109 PJD852108:PJD852109 PSZ852108:PSZ852109 QCV852108:QCV852109 QMR852108:QMR852109 QWN852108:QWN852109 RGJ852108:RGJ852109 RQF852108:RQF852109 SAB852108:SAB852109 SJX852108:SJX852109 STT852108:STT852109 TDP852108:TDP852109 TNL852108:TNL852109 TXH852108:TXH852109 UHD852108:UHD852109 UQZ852108:UQZ852109 VAV852108:VAV852109 VKR852108:VKR852109 VUN852108:VUN852109 WEJ852108:WEJ852109 WOF852108:WOF852109 WYB852108:WYB852109 BT917644:BT917645 LP917644:LP917645 VL917644:VL917645 AFH917644:AFH917645 APD917644:APD917645 AYZ917644:AYZ917645 BIV917644:BIV917645 BSR917644:BSR917645 CCN917644:CCN917645 CMJ917644:CMJ917645 CWF917644:CWF917645 DGB917644:DGB917645 DPX917644:DPX917645 DZT917644:DZT917645 EJP917644:EJP917645 ETL917644:ETL917645 FDH917644:FDH917645 FND917644:FND917645 FWZ917644:FWZ917645 GGV917644:GGV917645 GQR917644:GQR917645 HAN917644:HAN917645 HKJ917644:HKJ917645 HUF917644:HUF917645 IEB917644:IEB917645 INX917644:INX917645 IXT917644:IXT917645 JHP917644:JHP917645 JRL917644:JRL917645 KBH917644:KBH917645 KLD917644:KLD917645 KUZ917644:KUZ917645 LEV917644:LEV917645 LOR917644:LOR917645 LYN917644:LYN917645 MIJ917644:MIJ917645 MSF917644:MSF917645 NCB917644:NCB917645 NLX917644:NLX917645 NVT917644:NVT917645 OFP917644:OFP917645 OPL917644:OPL917645 OZH917644:OZH917645 PJD917644:PJD917645 PSZ917644:PSZ917645 QCV917644:QCV917645 QMR917644:QMR917645 QWN917644:QWN917645 RGJ917644:RGJ917645 RQF917644:RQF917645 SAB917644:SAB917645 SJX917644:SJX917645 STT917644:STT917645 TDP917644:TDP917645 TNL917644:TNL917645 TXH917644:TXH917645 UHD917644:UHD917645 UQZ917644:UQZ917645 VAV917644:VAV917645 VKR917644:VKR917645 VUN917644:VUN917645 WEJ917644:WEJ917645 WOF917644:WOF917645 WYB917644:WYB917645 BT983180:BT983181 LP983180:LP983181 VL983180:VL983181 AFH983180:AFH983181 APD983180:APD983181 AYZ983180:AYZ983181 BIV983180:BIV983181 BSR983180:BSR983181 CCN983180:CCN983181 CMJ983180:CMJ983181 CWF983180:CWF983181 DGB983180:DGB983181 DPX983180:DPX983181 DZT983180:DZT983181 EJP983180:EJP983181 ETL983180:ETL983181 FDH983180:FDH983181 FND983180:FND983181 FWZ983180:FWZ983181 GGV983180:GGV983181 GQR983180:GQR983181 HAN983180:HAN983181 HKJ983180:HKJ983181 HUF983180:HUF983181 IEB983180:IEB983181 INX983180:INX983181 IXT983180:IXT983181 JHP983180:JHP983181 JRL983180:JRL983181 KBH983180:KBH983181 KLD983180:KLD983181 KUZ983180:KUZ983181 LEV983180:LEV983181 LOR983180:LOR983181 LYN983180:LYN983181 MIJ983180:MIJ983181 MSF983180:MSF983181 NCB983180:NCB983181 NLX983180:NLX983181 NVT983180:NVT983181 OFP983180:OFP983181 OPL983180:OPL983181 OZH983180:OZH983181 PJD983180:PJD983181 PSZ983180:PSZ983181 QCV983180:QCV983181 QMR983180:QMR983181 QWN983180:QWN983181 RGJ983180:RGJ983181 RQF983180:RQF983181 SAB983180:SAB983181 SJX983180:SJX983181 STT983180:STT983181 TDP983180:TDP983181 TNL983180:TNL983181 TXH983180:TXH983181 UHD983180:UHD983181 UQZ983180:UQZ983181 VAV983180:VAV983181 VKR983180:VKR983181 VUN983180:VUN983181 WEJ983180:WEJ983181 WOF983180:WOF983181 WYB983180:WYB983181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BU140:CA143 LQ140:LW143 VM140:VS143 AFI140:AFO143 APE140:APK143 AZA140:AZG143 BIW140:BJC143 BSS140:BSY143 CCO140:CCU143 CMK140:CMQ143 CWG140:CWM143 DGC140:DGI143 DPY140:DQE143 DZU140:EAA143 EJQ140:EJW143 ETM140:ETS143 FDI140:FDO143 FNE140:FNK143 FXA140:FXG143 GGW140:GHC143 GQS140:GQY143 HAO140:HAU143 HKK140:HKQ143 HUG140:HUM143 IEC140:IEI143 INY140:IOE143 IXU140:IYA143 JHQ140:JHW143 JRM140:JRS143 KBI140:KBO143 KLE140:KLK143 KVA140:KVG143 LEW140:LFC143 LOS140:LOY143 LYO140:LYU143 MIK140:MIQ143 MSG140:MSM143 NCC140:NCI143 NLY140:NME143 NVU140:NWA143 OFQ140:OFW143 OPM140:OPS143 OZI140:OZO143 PJE140:PJK143 PTA140:PTG143 QCW140:QDC143 QMS140:QMY143 QWO140:QWU143 RGK140:RGQ143 RQG140:RQM143 SAC140:SAI143 SJY140:SKE143 STU140:SUA143 TDQ140:TDW143 TNM140:TNS143 TXI140:TXO143 UHE140:UHK143 URA140:URG143 VAW140:VBC143 VKS140:VKY143 VUO140:VUU143 WEK140:WEQ143 WOG140:WOM143 WYC140:WYI143 BU65676:CA65679 LQ65676:LW65679 VM65676:VS65679 AFI65676:AFO65679 APE65676:APK65679 AZA65676:AZG65679 BIW65676:BJC65679 BSS65676:BSY65679 CCO65676:CCU65679 CMK65676:CMQ65679 CWG65676:CWM65679 DGC65676:DGI65679 DPY65676:DQE65679 DZU65676:EAA65679 EJQ65676:EJW65679 ETM65676:ETS65679 FDI65676:FDO65679 FNE65676:FNK65679 FXA65676:FXG65679 GGW65676:GHC65679 GQS65676:GQY65679 HAO65676:HAU65679 HKK65676:HKQ65679 HUG65676:HUM65679 IEC65676:IEI65679 INY65676:IOE65679 IXU65676:IYA65679 JHQ65676:JHW65679 JRM65676:JRS65679 KBI65676:KBO65679 KLE65676:KLK65679 KVA65676:KVG65679 LEW65676:LFC65679 LOS65676:LOY65679 LYO65676:LYU65679 MIK65676:MIQ65679 MSG65676:MSM65679 NCC65676:NCI65679 NLY65676:NME65679 NVU65676:NWA65679 OFQ65676:OFW65679 OPM65676:OPS65679 OZI65676:OZO65679 PJE65676:PJK65679 PTA65676:PTG65679 QCW65676:QDC65679 QMS65676:QMY65679 QWO65676:QWU65679 RGK65676:RGQ65679 RQG65676:RQM65679 SAC65676:SAI65679 SJY65676:SKE65679 STU65676:SUA65679 TDQ65676:TDW65679 TNM65676:TNS65679 TXI65676:TXO65679 UHE65676:UHK65679 URA65676:URG65679 VAW65676:VBC65679 VKS65676:VKY65679 VUO65676:VUU65679 WEK65676:WEQ65679 WOG65676:WOM65679 WYC65676:WYI65679 BU131212:CA131215 LQ131212:LW131215 VM131212:VS131215 AFI131212:AFO131215 APE131212:APK131215 AZA131212:AZG131215 BIW131212:BJC131215 BSS131212:BSY131215 CCO131212:CCU131215 CMK131212:CMQ131215 CWG131212:CWM131215 DGC131212:DGI131215 DPY131212:DQE131215 DZU131212:EAA131215 EJQ131212:EJW131215 ETM131212:ETS131215 FDI131212:FDO131215 FNE131212:FNK131215 FXA131212:FXG131215 GGW131212:GHC131215 GQS131212:GQY131215 HAO131212:HAU131215 HKK131212:HKQ131215 HUG131212:HUM131215 IEC131212:IEI131215 INY131212:IOE131215 IXU131212:IYA131215 JHQ131212:JHW131215 JRM131212:JRS131215 KBI131212:KBO131215 KLE131212:KLK131215 KVA131212:KVG131215 LEW131212:LFC131215 LOS131212:LOY131215 LYO131212:LYU131215 MIK131212:MIQ131215 MSG131212:MSM131215 NCC131212:NCI131215 NLY131212:NME131215 NVU131212:NWA131215 OFQ131212:OFW131215 OPM131212:OPS131215 OZI131212:OZO131215 PJE131212:PJK131215 PTA131212:PTG131215 QCW131212:QDC131215 QMS131212:QMY131215 QWO131212:QWU131215 RGK131212:RGQ131215 RQG131212:RQM131215 SAC131212:SAI131215 SJY131212:SKE131215 STU131212:SUA131215 TDQ131212:TDW131215 TNM131212:TNS131215 TXI131212:TXO131215 UHE131212:UHK131215 URA131212:URG131215 VAW131212:VBC131215 VKS131212:VKY131215 VUO131212:VUU131215 WEK131212:WEQ131215 WOG131212:WOM131215 WYC131212:WYI131215 BU196748:CA196751 LQ196748:LW196751 VM196748:VS196751 AFI196748:AFO196751 APE196748:APK196751 AZA196748:AZG196751 BIW196748:BJC196751 BSS196748:BSY196751 CCO196748:CCU196751 CMK196748:CMQ196751 CWG196748:CWM196751 DGC196748:DGI196751 DPY196748:DQE196751 DZU196748:EAA196751 EJQ196748:EJW196751 ETM196748:ETS196751 FDI196748:FDO196751 FNE196748:FNK196751 FXA196748:FXG196751 GGW196748:GHC196751 GQS196748:GQY196751 HAO196748:HAU196751 HKK196748:HKQ196751 HUG196748:HUM196751 IEC196748:IEI196751 INY196748:IOE196751 IXU196748:IYA196751 JHQ196748:JHW196751 JRM196748:JRS196751 KBI196748:KBO196751 KLE196748:KLK196751 KVA196748:KVG196751 LEW196748:LFC196751 LOS196748:LOY196751 LYO196748:LYU196751 MIK196748:MIQ196751 MSG196748:MSM196751 NCC196748:NCI196751 NLY196748:NME196751 NVU196748:NWA196751 OFQ196748:OFW196751 OPM196748:OPS196751 OZI196748:OZO196751 PJE196748:PJK196751 PTA196748:PTG196751 QCW196748:QDC196751 QMS196748:QMY196751 QWO196748:QWU196751 RGK196748:RGQ196751 RQG196748:RQM196751 SAC196748:SAI196751 SJY196748:SKE196751 STU196748:SUA196751 TDQ196748:TDW196751 TNM196748:TNS196751 TXI196748:TXO196751 UHE196748:UHK196751 URA196748:URG196751 VAW196748:VBC196751 VKS196748:VKY196751 VUO196748:VUU196751 WEK196748:WEQ196751 WOG196748:WOM196751 WYC196748:WYI196751 BU262284:CA262287 LQ262284:LW262287 VM262284:VS262287 AFI262284:AFO262287 APE262284:APK262287 AZA262284:AZG262287 BIW262284:BJC262287 BSS262284:BSY262287 CCO262284:CCU262287 CMK262284:CMQ262287 CWG262284:CWM262287 DGC262284:DGI262287 DPY262284:DQE262287 DZU262284:EAA262287 EJQ262284:EJW262287 ETM262284:ETS262287 FDI262284:FDO262287 FNE262284:FNK262287 FXA262284:FXG262287 GGW262284:GHC262287 GQS262284:GQY262287 HAO262284:HAU262287 HKK262284:HKQ262287 HUG262284:HUM262287 IEC262284:IEI262287 INY262284:IOE262287 IXU262284:IYA262287 JHQ262284:JHW262287 JRM262284:JRS262287 KBI262284:KBO262287 KLE262284:KLK262287 KVA262284:KVG262287 LEW262284:LFC262287 LOS262284:LOY262287 LYO262284:LYU262287 MIK262284:MIQ262287 MSG262284:MSM262287 NCC262284:NCI262287 NLY262284:NME262287 NVU262284:NWA262287 OFQ262284:OFW262287 OPM262284:OPS262287 OZI262284:OZO262287 PJE262284:PJK262287 PTA262284:PTG262287 QCW262284:QDC262287 QMS262284:QMY262287 QWO262284:QWU262287 RGK262284:RGQ262287 RQG262284:RQM262287 SAC262284:SAI262287 SJY262284:SKE262287 STU262284:SUA262287 TDQ262284:TDW262287 TNM262284:TNS262287 TXI262284:TXO262287 UHE262284:UHK262287 URA262284:URG262287 VAW262284:VBC262287 VKS262284:VKY262287 VUO262284:VUU262287 WEK262284:WEQ262287 WOG262284:WOM262287 WYC262284:WYI262287 BU327820:CA327823 LQ327820:LW327823 VM327820:VS327823 AFI327820:AFO327823 APE327820:APK327823 AZA327820:AZG327823 BIW327820:BJC327823 BSS327820:BSY327823 CCO327820:CCU327823 CMK327820:CMQ327823 CWG327820:CWM327823 DGC327820:DGI327823 DPY327820:DQE327823 DZU327820:EAA327823 EJQ327820:EJW327823 ETM327820:ETS327823 FDI327820:FDO327823 FNE327820:FNK327823 FXA327820:FXG327823 GGW327820:GHC327823 GQS327820:GQY327823 HAO327820:HAU327823 HKK327820:HKQ327823 HUG327820:HUM327823 IEC327820:IEI327823 INY327820:IOE327823 IXU327820:IYA327823 JHQ327820:JHW327823 JRM327820:JRS327823 KBI327820:KBO327823 KLE327820:KLK327823 KVA327820:KVG327823 LEW327820:LFC327823 LOS327820:LOY327823 LYO327820:LYU327823 MIK327820:MIQ327823 MSG327820:MSM327823 NCC327820:NCI327823 NLY327820:NME327823 NVU327820:NWA327823 OFQ327820:OFW327823 OPM327820:OPS327823 OZI327820:OZO327823 PJE327820:PJK327823 PTA327820:PTG327823 QCW327820:QDC327823 QMS327820:QMY327823 QWO327820:QWU327823 RGK327820:RGQ327823 RQG327820:RQM327823 SAC327820:SAI327823 SJY327820:SKE327823 STU327820:SUA327823 TDQ327820:TDW327823 TNM327820:TNS327823 TXI327820:TXO327823 UHE327820:UHK327823 URA327820:URG327823 VAW327820:VBC327823 VKS327820:VKY327823 VUO327820:VUU327823 WEK327820:WEQ327823 WOG327820:WOM327823 WYC327820:WYI327823 BU393356:CA393359 LQ393356:LW393359 VM393356:VS393359 AFI393356:AFO393359 APE393356:APK393359 AZA393356:AZG393359 BIW393356:BJC393359 BSS393356:BSY393359 CCO393356:CCU393359 CMK393356:CMQ393359 CWG393356:CWM393359 DGC393356:DGI393359 DPY393356:DQE393359 DZU393356:EAA393359 EJQ393356:EJW393359 ETM393356:ETS393359 FDI393356:FDO393359 FNE393356:FNK393359 FXA393356:FXG393359 GGW393356:GHC393359 GQS393356:GQY393359 HAO393356:HAU393359 HKK393356:HKQ393359 HUG393356:HUM393359 IEC393356:IEI393359 INY393356:IOE393359 IXU393356:IYA393359 JHQ393356:JHW393359 JRM393356:JRS393359 KBI393356:KBO393359 KLE393356:KLK393359 KVA393356:KVG393359 LEW393356:LFC393359 LOS393356:LOY393359 LYO393356:LYU393359 MIK393356:MIQ393359 MSG393356:MSM393359 NCC393356:NCI393359 NLY393356:NME393359 NVU393356:NWA393359 OFQ393356:OFW393359 OPM393356:OPS393359 OZI393356:OZO393359 PJE393356:PJK393359 PTA393356:PTG393359 QCW393356:QDC393359 QMS393356:QMY393359 QWO393356:QWU393359 RGK393356:RGQ393359 RQG393356:RQM393359 SAC393356:SAI393359 SJY393356:SKE393359 STU393356:SUA393359 TDQ393356:TDW393359 TNM393356:TNS393359 TXI393356:TXO393359 UHE393356:UHK393359 URA393356:URG393359 VAW393356:VBC393359 VKS393356:VKY393359 VUO393356:VUU393359 WEK393356:WEQ393359 WOG393356:WOM393359 WYC393356:WYI393359 BU458892:CA458895 LQ458892:LW458895 VM458892:VS458895 AFI458892:AFO458895 APE458892:APK458895 AZA458892:AZG458895 BIW458892:BJC458895 BSS458892:BSY458895 CCO458892:CCU458895 CMK458892:CMQ458895 CWG458892:CWM458895 DGC458892:DGI458895 DPY458892:DQE458895 DZU458892:EAA458895 EJQ458892:EJW458895 ETM458892:ETS458895 FDI458892:FDO458895 FNE458892:FNK458895 FXA458892:FXG458895 GGW458892:GHC458895 GQS458892:GQY458895 HAO458892:HAU458895 HKK458892:HKQ458895 HUG458892:HUM458895 IEC458892:IEI458895 INY458892:IOE458895 IXU458892:IYA458895 JHQ458892:JHW458895 JRM458892:JRS458895 KBI458892:KBO458895 KLE458892:KLK458895 KVA458892:KVG458895 LEW458892:LFC458895 LOS458892:LOY458895 LYO458892:LYU458895 MIK458892:MIQ458895 MSG458892:MSM458895 NCC458892:NCI458895 NLY458892:NME458895 NVU458892:NWA458895 OFQ458892:OFW458895 OPM458892:OPS458895 OZI458892:OZO458895 PJE458892:PJK458895 PTA458892:PTG458895 QCW458892:QDC458895 QMS458892:QMY458895 QWO458892:QWU458895 RGK458892:RGQ458895 RQG458892:RQM458895 SAC458892:SAI458895 SJY458892:SKE458895 STU458892:SUA458895 TDQ458892:TDW458895 TNM458892:TNS458895 TXI458892:TXO458895 UHE458892:UHK458895 URA458892:URG458895 VAW458892:VBC458895 VKS458892:VKY458895 VUO458892:VUU458895 WEK458892:WEQ458895 WOG458892:WOM458895 WYC458892:WYI458895 BU524428:CA524431 LQ524428:LW524431 VM524428:VS524431 AFI524428:AFO524431 APE524428:APK524431 AZA524428:AZG524431 BIW524428:BJC524431 BSS524428:BSY524431 CCO524428:CCU524431 CMK524428:CMQ524431 CWG524428:CWM524431 DGC524428:DGI524431 DPY524428:DQE524431 DZU524428:EAA524431 EJQ524428:EJW524431 ETM524428:ETS524431 FDI524428:FDO524431 FNE524428:FNK524431 FXA524428:FXG524431 GGW524428:GHC524431 GQS524428:GQY524431 HAO524428:HAU524431 HKK524428:HKQ524431 HUG524428:HUM524431 IEC524428:IEI524431 INY524428:IOE524431 IXU524428:IYA524431 JHQ524428:JHW524431 JRM524428:JRS524431 KBI524428:KBO524431 KLE524428:KLK524431 KVA524428:KVG524431 LEW524428:LFC524431 LOS524428:LOY524431 LYO524428:LYU524431 MIK524428:MIQ524431 MSG524428:MSM524431 NCC524428:NCI524431 NLY524428:NME524431 NVU524428:NWA524431 OFQ524428:OFW524431 OPM524428:OPS524431 OZI524428:OZO524431 PJE524428:PJK524431 PTA524428:PTG524431 QCW524428:QDC524431 QMS524428:QMY524431 QWO524428:QWU524431 RGK524428:RGQ524431 RQG524428:RQM524431 SAC524428:SAI524431 SJY524428:SKE524431 STU524428:SUA524431 TDQ524428:TDW524431 TNM524428:TNS524431 TXI524428:TXO524431 UHE524428:UHK524431 URA524428:URG524431 VAW524428:VBC524431 VKS524428:VKY524431 VUO524428:VUU524431 WEK524428:WEQ524431 WOG524428:WOM524431 WYC524428:WYI524431 BU589964:CA589967 LQ589964:LW589967 VM589964:VS589967 AFI589964:AFO589967 APE589964:APK589967 AZA589964:AZG589967 BIW589964:BJC589967 BSS589964:BSY589967 CCO589964:CCU589967 CMK589964:CMQ589967 CWG589964:CWM589967 DGC589964:DGI589967 DPY589964:DQE589967 DZU589964:EAA589967 EJQ589964:EJW589967 ETM589964:ETS589967 FDI589964:FDO589967 FNE589964:FNK589967 FXA589964:FXG589967 GGW589964:GHC589967 GQS589964:GQY589967 HAO589964:HAU589967 HKK589964:HKQ589967 HUG589964:HUM589967 IEC589964:IEI589967 INY589964:IOE589967 IXU589964:IYA589967 JHQ589964:JHW589967 JRM589964:JRS589967 KBI589964:KBO589967 KLE589964:KLK589967 KVA589964:KVG589967 LEW589964:LFC589967 LOS589964:LOY589967 LYO589964:LYU589967 MIK589964:MIQ589967 MSG589964:MSM589967 NCC589964:NCI589967 NLY589964:NME589967 NVU589964:NWA589967 OFQ589964:OFW589967 OPM589964:OPS589967 OZI589964:OZO589967 PJE589964:PJK589967 PTA589964:PTG589967 QCW589964:QDC589967 QMS589964:QMY589967 QWO589964:QWU589967 RGK589964:RGQ589967 RQG589964:RQM589967 SAC589964:SAI589967 SJY589964:SKE589967 STU589964:SUA589967 TDQ589964:TDW589967 TNM589964:TNS589967 TXI589964:TXO589967 UHE589964:UHK589967 URA589964:URG589967 VAW589964:VBC589967 VKS589964:VKY589967 VUO589964:VUU589967 WEK589964:WEQ589967 WOG589964:WOM589967 WYC589964:WYI589967 BU655500:CA655503 LQ655500:LW655503 VM655500:VS655503 AFI655500:AFO655503 APE655500:APK655503 AZA655500:AZG655503 BIW655500:BJC655503 BSS655500:BSY655503 CCO655500:CCU655503 CMK655500:CMQ655503 CWG655500:CWM655503 DGC655500:DGI655503 DPY655500:DQE655503 DZU655500:EAA655503 EJQ655500:EJW655503 ETM655500:ETS655503 FDI655500:FDO655503 FNE655500:FNK655503 FXA655500:FXG655503 GGW655500:GHC655503 GQS655500:GQY655503 HAO655500:HAU655503 HKK655500:HKQ655503 HUG655500:HUM655503 IEC655500:IEI655503 INY655500:IOE655503 IXU655500:IYA655503 JHQ655500:JHW655503 JRM655500:JRS655503 KBI655500:KBO655503 KLE655500:KLK655503 KVA655500:KVG655503 LEW655500:LFC655503 LOS655500:LOY655503 LYO655500:LYU655503 MIK655500:MIQ655503 MSG655500:MSM655503 NCC655500:NCI655503 NLY655500:NME655503 NVU655500:NWA655503 OFQ655500:OFW655503 OPM655500:OPS655503 OZI655500:OZO655503 PJE655500:PJK655503 PTA655500:PTG655503 QCW655500:QDC655503 QMS655500:QMY655503 QWO655500:QWU655503 RGK655500:RGQ655503 RQG655500:RQM655503 SAC655500:SAI655503 SJY655500:SKE655503 STU655500:SUA655503 TDQ655500:TDW655503 TNM655500:TNS655503 TXI655500:TXO655503 UHE655500:UHK655503 URA655500:URG655503 VAW655500:VBC655503 VKS655500:VKY655503 VUO655500:VUU655503 WEK655500:WEQ655503 WOG655500:WOM655503 WYC655500:WYI655503 BU721036:CA721039 LQ721036:LW721039 VM721036:VS721039 AFI721036:AFO721039 APE721036:APK721039 AZA721036:AZG721039 BIW721036:BJC721039 BSS721036:BSY721039 CCO721036:CCU721039 CMK721036:CMQ721039 CWG721036:CWM721039 DGC721036:DGI721039 DPY721036:DQE721039 DZU721036:EAA721039 EJQ721036:EJW721039 ETM721036:ETS721039 FDI721036:FDO721039 FNE721036:FNK721039 FXA721036:FXG721039 GGW721036:GHC721039 GQS721036:GQY721039 HAO721036:HAU721039 HKK721036:HKQ721039 HUG721036:HUM721039 IEC721036:IEI721039 INY721036:IOE721039 IXU721036:IYA721039 JHQ721036:JHW721039 JRM721036:JRS721039 KBI721036:KBO721039 KLE721036:KLK721039 KVA721036:KVG721039 LEW721036:LFC721039 LOS721036:LOY721039 LYO721036:LYU721039 MIK721036:MIQ721039 MSG721036:MSM721039 NCC721036:NCI721039 NLY721036:NME721039 NVU721036:NWA721039 OFQ721036:OFW721039 OPM721036:OPS721039 OZI721036:OZO721039 PJE721036:PJK721039 PTA721036:PTG721039 QCW721036:QDC721039 QMS721036:QMY721039 QWO721036:QWU721039 RGK721036:RGQ721039 RQG721036:RQM721039 SAC721036:SAI721039 SJY721036:SKE721039 STU721036:SUA721039 TDQ721036:TDW721039 TNM721036:TNS721039 TXI721036:TXO721039 UHE721036:UHK721039 URA721036:URG721039 VAW721036:VBC721039 VKS721036:VKY721039 VUO721036:VUU721039 WEK721036:WEQ721039 WOG721036:WOM721039 WYC721036:WYI721039 BU786572:CA786575 LQ786572:LW786575 VM786572:VS786575 AFI786572:AFO786575 APE786572:APK786575 AZA786572:AZG786575 BIW786572:BJC786575 BSS786572:BSY786575 CCO786572:CCU786575 CMK786572:CMQ786575 CWG786572:CWM786575 DGC786572:DGI786575 DPY786572:DQE786575 DZU786572:EAA786575 EJQ786572:EJW786575 ETM786572:ETS786575 FDI786572:FDO786575 FNE786572:FNK786575 FXA786572:FXG786575 GGW786572:GHC786575 GQS786572:GQY786575 HAO786572:HAU786575 HKK786572:HKQ786575 HUG786572:HUM786575 IEC786572:IEI786575 INY786572:IOE786575 IXU786572:IYA786575 JHQ786572:JHW786575 JRM786572:JRS786575 KBI786572:KBO786575 KLE786572:KLK786575 KVA786572:KVG786575 LEW786572:LFC786575 LOS786572:LOY786575 LYO786572:LYU786575 MIK786572:MIQ786575 MSG786572:MSM786575 NCC786572:NCI786575 NLY786572:NME786575 NVU786572:NWA786575 OFQ786572:OFW786575 OPM786572:OPS786575 OZI786572:OZO786575 PJE786572:PJK786575 PTA786572:PTG786575 QCW786572:QDC786575 QMS786572:QMY786575 QWO786572:QWU786575 RGK786572:RGQ786575 RQG786572:RQM786575 SAC786572:SAI786575 SJY786572:SKE786575 STU786572:SUA786575 TDQ786572:TDW786575 TNM786572:TNS786575 TXI786572:TXO786575 UHE786572:UHK786575 URA786572:URG786575 VAW786572:VBC786575 VKS786572:VKY786575 VUO786572:VUU786575 WEK786572:WEQ786575 WOG786572:WOM786575 WYC786572:WYI786575 BU852108:CA852111 LQ852108:LW852111 VM852108:VS852111 AFI852108:AFO852111 APE852108:APK852111 AZA852108:AZG852111 BIW852108:BJC852111 BSS852108:BSY852111 CCO852108:CCU852111 CMK852108:CMQ852111 CWG852108:CWM852111 DGC852108:DGI852111 DPY852108:DQE852111 DZU852108:EAA852111 EJQ852108:EJW852111 ETM852108:ETS852111 FDI852108:FDO852111 FNE852108:FNK852111 FXA852108:FXG852111 GGW852108:GHC852111 GQS852108:GQY852111 HAO852108:HAU852111 HKK852108:HKQ852111 HUG852108:HUM852111 IEC852108:IEI852111 INY852108:IOE852111 IXU852108:IYA852111 JHQ852108:JHW852111 JRM852108:JRS852111 KBI852108:KBO852111 KLE852108:KLK852111 KVA852108:KVG852111 LEW852108:LFC852111 LOS852108:LOY852111 LYO852108:LYU852111 MIK852108:MIQ852111 MSG852108:MSM852111 NCC852108:NCI852111 NLY852108:NME852111 NVU852108:NWA852111 OFQ852108:OFW852111 OPM852108:OPS852111 OZI852108:OZO852111 PJE852108:PJK852111 PTA852108:PTG852111 QCW852108:QDC852111 QMS852108:QMY852111 QWO852108:QWU852111 RGK852108:RGQ852111 RQG852108:RQM852111 SAC852108:SAI852111 SJY852108:SKE852111 STU852108:SUA852111 TDQ852108:TDW852111 TNM852108:TNS852111 TXI852108:TXO852111 UHE852108:UHK852111 URA852108:URG852111 VAW852108:VBC852111 VKS852108:VKY852111 VUO852108:VUU852111 WEK852108:WEQ852111 WOG852108:WOM852111 WYC852108:WYI852111 BU917644:CA917647 LQ917644:LW917647 VM917644:VS917647 AFI917644:AFO917647 APE917644:APK917647 AZA917644:AZG917647 BIW917644:BJC917647 BSS917644:BSY917647 CCO917644:CCU917647 CMK917644:CMQ917647 CWG917644:CWM917647 DGC917644:DGI917647 DPY917644:DQE917647 DZU917644:EAA917647 EJQ917644:EJW917647 ETM917644:ETS917647 FDI917644:FDO917647 FNE917644:FNK917647 FXA917644:FXG917647 GGW917644:GHC917647 GQS917644:GQY917647 HAO917644:HAU917647 HKK917644:HKQ917647 HUG917644:HUM917647 IEC917644:IEI917647 INY917644:IOE917647 IXU917644:IYA917647 JHQ917644:JHW917647 JRM917644:JRS917647 KBI917644:KBO917647 KLE917644:KLK917647 KVA917644:KVG917647 LEW917644:LFC917647 LOS917644:LOY917647 LYO917644:LYU917647 MIK917644:MIQ917647 MSG917644:MSM917647 NCC917644:NCI917647 NLY917644:NME917647 NVU917644:NWA917647 OFQ917644:OFW917647 OPM917644:OPS917647 OZI917644:OZO917647 PJE917644:PJK917647 PTA917644:PTG917647 QCW917644:QDC917647 QMS917644:QMY917647 QWO917644:QWU917647 RGK917644:RGQ917647 RQG917644:RQM917647 SAC917644:SAI917647 SJY917644:SKE917647 STU917644:SUA917647 TDQ917644:TDW917647 TNM917644:TNS917647 TXI917644:TXO917647 UHE917644:UHK917647 URA917644:URG917647 VAW917644:VBC917647 VKS917644:VKY917647 VUO917644:VUU917647 WEK917644:WEQ917647 WOG917644:WOM917647 WYC917644:WYI917647 BU983180:CA983183 LQ983180:LW983183 VM983180:VS983183 AFI983180:AFO983183 APE983180:APK983183 AZA983180:AZG983183 BIW983180:BJC983183 BSS983180:BSY983183 CCO983180:CCU983183 CMK983180:CMQ983183 CWG983180:CWM983183 DGC983180:DGI983183 DPY983180:DQE983183 DZU983180:EAA983183 EJQ983180:EJW983183 ETM983180:ETS983183 FDI983180:FDO983183 FNE983180:FNK983183 FXA983180:FXG983183 GGW983180:GHC983183 GQS983180:GQY983183 HAO983180:HAU983183 HKK983180:HKQ983183 HUG983180:HUM983183 IEC983180:IEI983183 INY983180:IOE983183 IXU983180:IYA983183 JHQ983180:JHW983183 JRM983180:JRS983183 KBI983180:KBO983183 KLE983180:KLK983183 KVA983180:KVG983183 LEW983180:LFC983183 LOS983180:LOY983183 LYO983180:LYU983183 MIK983180:MIQ983183 MSG983180:MSM983183 NCC983180:NCI983183 NLY983180:NME983183 NVU983180:NWA983183 OFQ983180:OFW983183 OPM983180:OPS983183 OZI983180:OZO983183 PJE983180:PJK983183 PTA983180:PTG983183 QCW983180:QDC983183 QMS983180:QMY983183 QWO983180:QWU983183 RGK983180:RGQ983183 RQG983180:RQM983183 SAC983180:SAI983183 SJY983180:SKE983183 STU983180:SUA983183 TDQ983180:TDW983183 TNM983180:TNS983183 TXI983180:TXO983183 UHE983180:UHK983183 URA983180:URG983183 VAW983180:VBC983183 VKS983180:VKY983183 VUO983180:VUU983183 WEK983180:WEQ983183 WOG983180:WOM983183 WYC983180:WYI983183 BT143 LP143 VL143 AFH143 APD143 AYZ143 BIV143 BSR143 CCN143 CMJ143 CWF143 DGB143 DPX143 DZT143 EJP143 ETL143 FDH143 FND143 FWZ143 GGV143 GQR143 HAN143 HKJ143 HUF143 IEB143 INX143 IXT143 JHP143 JRL143 KBH143 KLD143 KUZ143 LEV143 LOR143 LYN143 MIJ143 MSF143 NCB143 NLX143 NVT143 OFP143 OPL143 OZH143 PJD143 PSZ143 QCV143 QMR143 QWN143 RGJ143 RQF143 SAB143 SJX143 STT143 TDP143 TNL143 TXH143 UHD143 UQZ143 VAV143 VKR143 VUN143 WEJ143 WOF143 WYB143 BT65679 LP65679 VL65679 AFH65679 APD65679 AYZ65679 BIV65679 BSR65679 CCN65679 CMJ65679 CWF65679 DGB65679 DPX65679 DZT65679 EJP65679 ETL65679 FDH65679 FND65679 FWZ65679 GGV65679 GQR65679 HAN65679 HKJ65679 HUF65679 IEB65679 INX65679 IXT65679 JHP65679 JRL65679 KBH65679 KLD65679 KUZ65679 LEV65679 LOR65679 LYN65679 MIJ65679 MSF65679 NCB65679 NLX65679 NVT65679 OFP65679 OPL65679 OZH65679 PJD65679 PSZ65679 QCV65679 QMR65679 QWN65679 RGJ65679 RQF65679 SAB65679 SJX65679 STT65679 TDP65679 TNL65679 TXH65679 UHD65679 UQZ65679 VAV65679 VKR65679 VUN65679 WEJ65679 WOF65679 WYB65679 BT131215 LP131215 VL131215 AFH131215 APD131215 AYZ131215 BIV131215 BSR131215 CCN131215 CMJ131215 CWF131215 DGB131215 DPX131215 DZT131215 EJP131215 ETL131215 FDH131215 FND131215 FWZ131215 GGV131215 GQR131215 HAN131215 HKJ131215 HUF131215 IEB131215 INX131215 IXT131215 JHP131215 JRL131215 KBH131215 KLD131215 KUZ131215 LEV131215 LOR131215 LYN131215 MIJ131215 MSF131215 NCB131215 NLX131215 NVT131215 OFP131215 OPL131215 OZH131215 PJD131215 PSZ131215 QCV131215 QMR131215 QWN131215 RGJ131215 RQF131215 SAB131215 SJX131215 STT131215 TDP131215 TNL131215 TXH131215 UHD131215 UQZ131215 VAV131215 VKR131215 VUN131215 WEJ131215 WOF131215 WYB131215 BT196751 LP196751 VL196751 AFH196751 APD196751 AYZ196751 BIV196751 BSR196751 CCN196751 CMJ196751 CWF196751 DGB196751 DPX196751 DZT196751 EJP196751 ETL196751 FDH196751 FND196751 FWZ196751 GGV196751 GQR196751 HAN196751 HKJ196751 HUF196751 IEB196751 INX196751 IXT196751 JHP196751 JRL196751 KBH196751 KLD196751 KUZ196751 LEV196751 LOR196751 LYN196751 MIJ196751 MSF196751 NCB196751 NLX196751 NVT196751 OFP196751 OPL196751 OZH196751 PJD196751 PSZ196751 QCV196751 QMR196751 QWN196751 RGJ196751 RQF196751 SAB196751 SJX196751 STT196751 TDP196751 TNL196751 TXH196751 UHD196751 UQZ196751 VAV196751 VKR196751 VUN196751 WEJ196751 WOF196751 WYB196751 BT262287 LP262287 VL262287 AFH262287 APD262287 AYZ262287 BIV262287 BSR262287 CCN262287 CMJ262287 CWF262287 DGB262287 DPX262287 DZT262287 EJP262287 ETL262287 FDH262287 FND262287 FWZ262287 GGV262287 GQR262287 HAN262287 HKJ262287 HUF262287 IEB262287 INX262287 IXT262287 JHP262287 JRL262287 KBH262287 KLD262287 KUZ262287 LEV262287 LOR262287 LYN262287 MIJ262287 MSF262287 NCB262287 NLX262287 NVT262287 OFP262287 OPL262287 OZH262287 PJD262287 PSZ262287 QCV262287 QMR262287 QWN262287 RGJ262287 RQF262287 SAB262287 SJX262287 STT262287 TDP262287 TNL262287 TXH262287 UHD262287 UQZ262287 VAV262287 VKR262287 VUN262287 WEJ262287 WOF262287 WYB262287 BT327823 LP327823 VL327823 AFH327823 APD327823 AYZ327823 BIV327823 BSR327823 CCN327823 CMJ327823 CWF327823 DGB327823 DPX327823 DZT327823 EJP327823 ETL327823 FDH327823 FND327823 FWZ327823 GGV327823 GQR327823 HAN327823 HKJ327823 HUF327823 IEB327823 INX327823 IXT327823 JHP327823 JRL327823 KBH327823 KLD327823 KUZ327823 LEV327823 LOR327823 LYN327823 MIJ327823 MSF327823 NCB327823 NLX327823 NVT327823 OFP327823 OPL327823 OZH327823 PJD327823 PSZ327823 QCV327823 QMR327823 QWN327823 RGJ327823 RQF327823 SAB327823 SJX327823 STT327823 TDP327823 TNL327823 TXH327823 UHD327823 UQZ327823 VAV327823 VKR327823 VUN327823 WEJ327823 WOF327823 WYB327823 BT393359 LP393359 VL393359 AFH393359 APD393359 AYZ393359 BIV393359 BSR393359 CCN393359 CMJ393359 CWF393359 DGB393359 DPX393359 DZT393359 EJP393359 ETL393359 FDH393359 FND393359 FWZ393359 GGV393359 GQR393359 HAN393359 HKJ393359 HUF393359 IEB393359 INX393359 IXT393359 JHP393359 JRL393359 KBH393359 KLD393359 KUZ393359 LEV393359 LOR393359 LYN393359 MIJ393359 MSF393359 NCB393359 NLX393359 NVT393359 OFP393359 OPL393359 OZH393359 PJD393359 PSZ393359 QCV393359 QMR393359 QWN393359 RGJ393359 RQF393359 SAB393359 SJX393359 STT393359 TDP393359 TNL393359 TXH393359 UHD393359 UQZ393359 VAV393359 VKR393359 VUN393359 WEJ393359 WOF393359 WYB393359 BT458895 LP458895 VL458895 AFH458895 APD458895 AYZ458895 BIV458895 BSR458895 CCN458895 CMJ458895 CWF458895 DGB458895 DPX458895 DZT458895 EJP458895 ETL458895 FDH458895 FND458895 FWZ458895 GGV458895 GQR458895 HAN458895 HKJ458895 HUF458895 IEB458895 INX458895 IXT458895 JHP458895 JRL458895 KBH458895 KLD458895 KUZ458895 LEV458895 LOR458895 LYN458895 MIJ458895 MSF458895 NCB458895 NLX458895 NVT458895 OFP458895 OPL458895 OZH458895 PJD458895 PSZ458895 QCV458895 QMR458895 QWN458895 RGJ458895 RQF458895 SAB458895 SJX458895 STT458895 TDP458895 TNL458895 TXH458895 UHD458895 UQZ458895 VAV458895 VKR458895 VUN458895 WEJ458895 WOF458895 WYB458895 BT524431 LP524431 VL524431 AFH524431 APD524431 AYZ524431 BIV524431 BSR524431 CCN524431 CMJ524431 CWF524431 DGB524431 DPX524431 DZT524431 EJP524431 ETL524431 FDH524431 FND524431 FWZ524431 GGV524431 GQR524431 HAN524431 HKJ524431 HUF524431 IEB524431 INX524431 IXT524431 JHP524431 JRL524431 KBH524431 KLD524431 KUZ524431 LEV524431 LOR524431 LYN524431 MIJ524431 MSF524431 NCB524431 NLX524431 NVT524431 OFP524431 OPL524431 OZH524431 PJD524431 PSZ524431 QCV524431 QMR524431 QWN524431 RGJ524431 RQF524431 SAB524431 SJX524431 STT524431 TDP524431 TNL524431 TXH524431 UHD524431 UQZ524431 VAV524431 VKR524431 VUN524431 WEJ524431 WOF524431 WYB524431 BT589967 LP589967 VL589967 AFH589967 APD589967 AYZ589967 BIV589967 BSR589967 CCN589967 CMJ589967 CWF589967 DGB589967 DPX589967 DZT589967 EJP589967 ETL589967 FDH589967 FND589967 FWZ589967 GGV589967 GQR589967 HAN589967 HKJ589967 HUF589967 IEB589967 INX589967 IXT589967 JHP589967 JRL589967 KBH589967 KLD589967 KUZ589967 LEV589967 LOR589967 LYN589967 MIJ589967 MSF589967 NCB589967 NLX589967 NVT589967 OFP589967 OPL589967 OZH589967 PJD589967 PSZ589967 QCV589967 QMR589967 QWN589967 RGJ589967 RQF589967 SAB589967 SJX589967 STT589967 TDP589967 TNL589967 TXH589967 UHD589967 UQZ589967 VAV589967 VKR589967 VUN589967 WEJ589967 WOF589967 WYB589967 BT655503 LP655503 VL655503 AFH655503 APD655503 AYZ655503 BIV655503 BSR655503 CCN655503 CMJ655503 CWF655503 DGB655503 DPX655503 DZT655503 EJP655503 ETL655503 FDH655503 FND655503 FWZ655503 GGV655503 GQR655503 HAN655503 HKJ655503 HUF655503 IEB655503 INX655503 IXT655503 JHP655503 JRL655503 KBH655503 KLD655503 KUZ655503 LEV655503 LOR655503 LYN655503 MIJ655503 MSF655503 NCB655503 NLX655503 NVT655503 OFP655503 OPL655503 OZH655503 PJD655503 PSZ655503 QCV655503 QMR655503 QWN655503 RGJ655503 RQF655503 SAB655503 SJX655503 STT655503 TDP655503 TNL655503 TXH655503 UHD655503 UQZ655503 VAV655503 VKR655503 VUN655503 WEJ655503 WOF655503 WYB655503 BT721039 LP721039 VL721039 AFH721039 APD721039 AYZ721039 BIV721039 BSR721039 CCN721039 CMJ721039 CWF721039 DGB721039 DPX721039 DZT721039 EJP721039 ETL721039 FDH721039 FND721039 FWZ721039 GGV721039 GQR721039 HAN721039 HKJ721039 HUF721039 IEB721039 INX721039 IXT721039 JHP721039 JRL721039 KBH721039 KLD721039 KUZ721039 LEV721039 LOR721039 LYN721039 MIJ721039 MSF721039 NCB721039 NLX721039 NVT721039 OFP721039 OPL721039 OZH721039 PJD721039 PSZ721039 QCV721039 QMR721039 QWN721039 RGJ721039 RQF721039 SAB721039 SJX721039 STT721039 TDP721039 TNL721039 TXH721039 UHD721039 UQZ721039 VAV721039 VKR721039 VUN721039 WEJ721039 WOF721039 WYB721039 BT786575 LP786575 VL786575 AFH786575 APD786575 AYZ786575 BIV786575 BSR786575 CCN786575 CMJ786575 CWF786575 DGB786575 DPX786575 DZT786575 EJP786575 ETL786575 FDH786575 FND786575 FWZ786575 GGV786575 GQR786575 HAN786575 HKJ786575 HUF786575 IEB786575 INX786575 IXT786575 JHP786575 JRL786575 KBH786575 KLD786575 KUZ786575 LEV786575 LOR786575 LYN786575 MIJ786575 MSF786575 NCB786575 NLX786575 NVT786575 OFP786575 OPL786575 OZH786575 PJD786575 PSZ786575 QCV786575 QMR786575 QWN786575 RGJ786575 RQF786575 SAB786575 SJX786575 STT786575 TDP786575 TNL786575 TXH786575 UHD786575 UQZ786575 VAV786575 VKR786575 VUN786575 WEJ786575 WOF786575 WYB786575 BT852111 LP852111 VL852111 AFH852111 APD852111 AYZ852111 BIV852111 BSR852111 CCN852111 CMJ852111 CWF852111 DGB852111 DPX852111 DZT852111 EJP852111 ETL852111 FDH852111 FND852111 FWZ852111 GGV852111 GQR852111 HAN852111 HKJ852111 HUF852111 IEB852111 INX852111 IXT852111 JHP852111 JRL852111 KBH852111 KLD852111 KUZ852111 LEV852111 LOR852111 LYN852111 MIJ852111 MSF852111 NCB852111 NLX852111 NVT852111 OFP852111 OPL852111 OZH852111 PJD852111 PSZ852111 QCV852111 QMR852111 QWN852111 RGJ852111 RQF852111 SAB852111 SJX852111 STT852111 TDP852111 TNL852111 TXH852111 UHD852111 UQZ852111 VAV852111 VKR852111 VUN852111 WEJ852111 WOF852111 WYB852111 BT917647 LP917647 VL917647 AFH917647 APD917647 AYZ917647 BIV917647 BSR917647 CCN917647 CMJ917647 CWF917647 DGB917647 DPX917647 DZT917647 EJP917647 ETL917647 FDH917647 FND917647 FWZ917647 GGV917647 GQR917647 HAN917647 HKJ917647 HUF917647 IEB917647 INX917647 IXT917647 JHP917647 JRL917647 KBH917647 KLD917647 KUZ917647 LEV917647 LOR917647 LYN917647 MIJ917647 MSF917647 NCB917647 NLX917647 NVT917647 OFP917647 OPL917647 OZH917647 PJD917647 PSZ917647 QCV917647 QMR917647 QWN917647 RGJ917647 RQF917647 SAB917647 SJX917647 STT917647 TDP917647 TNL917647 TXH917647 UHD917647 UQZ917647 VAV917647 VKR917647 VUN917647 WEJ917647 WOF917647 WYB917647 BT983183 LP983183 VL983183 AFH983183 APD983183 AYZ983183 BIV983183 BSR983183 CCN983183 CMJ983183 CWF983183 DGB983183 DPX983183 DZT983183 EJP983183 ETL983183 FDH983183 FND983183 FWZ983183 GGV983183 GQR983183 HAN983183 HKJ983183 HUF983183 IEB983183 INX983183 IXT983183 JHP983183 JRL983183 KBH983183 KLD983183 KUZ983183 LEV983183 LOR983183 LYN983183 MIJ983183 MSF983183 NCB983183 NLX983183 NVT983183 OFP983183 OPL983183 OZH983183 PJD983183 PSZ983183 QCV983183 QMR983183 QWN983183 RGJ983183 RQF983183 SAB983183 SJX983183 STT983183 TDP983183 TNL983183 TXH983183 UHD983183 UQZ983183 VAV983183 VKR983183 VUN983183 WEJ983183 WOF983183 WYB983183 BR140:BS143 LN140:LO143 VJ140:VK143 AFF140:AFG143 APB140:APC143 AYX140:AYY143 BIT140:BIU143 BSP140:BSQ143 CCL140:CCM143 CMH140:CMI143 CWD140:CWE143 DFZ140:DGA143 DPV140:DPW143 DZR140:DZS143 EJN140:EJO143 ETJ140:ETK143 FDF140:FDG143 FNB140:FNC143 FWX140:FWY143 GGT140:GGU143 GQP140:GQQ143 HAL140:HAM143 HKH140:HKI143 HUD140:HUE143 IDZ140:IEA143 INV140:INW143 IXR140:IXS143 JHN140:JHO143 JRJ140:JRK143 KBF140:KBG143 KLB140:KLC143 KUX140:KUY143 LET140:LEU143 LOP140:LOQ143 LYL140:LYM143 MIH140:MII143 MSD140:MSE143 NBZ140:NCA143 NLV140:NLW143 NVR140:NVS143 OFN140:OFO143 OPJ140:OPK143 OZF140:OZG143 PJB140:PJC143 PSX140:PSY143 QCT140:QCU143 QMP140:QMQ143 QWL140:QWM143 RGH140:RGI143 RQD140:RQE143 RZZ140:SAA143 SJV140:SJW143 STR140:STS143 TDN140:TDO143 TNJ140:TNK143 TXF140:TXG143 UHB140:UHC143 UQX140:UQY143 VAT140:VAU143 VKP140:VKQ143 VUL140:VUM143 WEH140:WEI143 WOD140:WOE143 WXZ140:WYA143 BR65676:BS65679 LN65676:LO65679 VJ65676:VK65679 AFF65676:AFG65679 APB65676:APC65679 AYX65676:AYY65679 BIT65676:BIU65679 BSP65676:BSQ65679 CCL65676:CCM65679 CMH65676:CMI65679 CWD65676:CWE65679 DFZ65676:DGA65679 DPV65676:DPW65679 DZR65676:DZS65679 EJN65676:EJO65679 ETJ65676:ETK65679 FDF65676:FDG65679 FNB65676:FNC65679 FWX65676:FWY65679 GGT65676:GGU65679 GQP65676:GQQ65679 HAL65676:HAM65679 HKH65676:HKI65679 HUD65676:HUE65679 IDZ65676:IEA65679 INV65676:INW65679 IXR65676:IXS65679 JHN65676:JHO65679 JRJ65676:JRK65679 KBF65676:KBG65679 KLB65676:KLC65679 KUX65676:KUY65679 LET65676:LEU65679 LOP65676:LOQ65679 LYL65676:LYM65679 MIH65676:MII65679 MSD65676:MSE65679 NBZ65676:NCA65679 NLV65676:NLW65679 NVR65676:NVS65679 OFN65676:OFO65679 OPJ65676:OPK65679 OZF65676:OZG65679 PJB65676:PJC65679 PSX65676:PSY65679 QCT65676:QCU65679 QMP65676:QMQ65679 QWL65676:QWM65679 RGH65676:RGI65679 RQD65676:RQE65679 RZZ65676:SAA65679 SJV65676:SJW65679 STR65676:STS65679 TDN65676:TDO65679 TNJ65676:TNK65679 TXF65676:TXG65679 UHB65676:UHC65679 UQX65676:UQY65679 VAT65676:VAU65679 VKP65676:VKQ65679 VUL65676:VUM65679 WEH65676:WEI65679 WOD65676:WOE65679 WXZ65676:WYA65679 BR131212:BS131215 LN131212:LO131215 VJ131212:VK131215 AFF131212:AFG131215 APB131212:APC131215 AYX131212:AYY131215 BIT131212:BIU131215 BSP131212:BSQ131215 CCL131212:CCM131215 CMH131212:CMI131215 CWD131212:CWE131215 DFZ131212:DGA131215 DPV131212:DPW131215 DZR131212:DZS131215 EJN131212:EJO131215 ETJ131212:ETK131215 FDF131212:FDG131215 FNB131212:FNC131215 FWX131212:FWY131215 GGT131212:GGU131215 GQP131212:GQQ131215 HAL131212:HAM131215 HKH131212:HKI131215 HUD131212:HUE131215 IDZ131212:IEA131215 INV131212:INW131215 IXR131212:IXS131215 JHN131212:JHO131215 JRJ131212:JRK131215 KBF131212:KBG131215 KLB131212:KLC131215 KUX131212:KUY131215 LET131212:LEU131215 LOP131212:LOQ131215 LYL131212:LYM131215 MIH131212:MII131215 MSD131212:MSE131215 NBZ131212:NCA131215 NLV131212:NLW131215 NVR131212:NVS131215 OFN131212:OFO131215 OPJ131212:OPK131215 OZF131212:OZG131215 PJB131212:PJC131215 PSX131212:PSY131215 QCT131212:QCU131215 QMP131212:QMQ131215 QWL131212:QWM131215 RGH131212:RGI131215 RQD131212:RQE131215 RZZ131212:SAA131215 SJV131212:SJW131215 STR131212:STS131215 TDN131212:TDO131215 TNJ131212:TNK131215 TXF131212:TXG131215 UHB131212:UHC131215 UQX131212:UQY131215 VAT131212:VAU131215 VKP131212:VKQ131215 VUL131212:VUM131215 WEH131212:WEI131215 WOD131212:WOE131215 WXZ131212:WYA131215 BR196748:BS196751 LN196748:LO196751 VJ196748:VK196751 AFF196748:AFG196751 APB196748:APC196751 AYX196748:AYY196751 BIT196748:BIU196751 BSP196748:BSQ196751 CCL196748:CCM196751 CMH196748:CMI196751 CWD196748:CWE196751 DFZ196748:DGA196751 DPV196748:DPW196751 DZR196748:DZS196751 EJN196748:EJO196751 ETJ196748:ETK196751 FDF196748:FDG196751 FNB196748:FNC196751 FWX196748:FWY196751 GGT196748:GGU196751 GQP196748:GQQ196751 HAL196748:HAM196751 HKH196748:HKI196751 HUD196748:HUE196751 IDZ196748:IEA196751 INV196748:INW196751 IXR196748:IXS196751 JHN196748:JHO196751 JRJ196748:JRK196751 KBF196748:KBG196751 KLB196748:KLC196751 KUX196748:KUY196751 LET196748:LEU196751 LOP196748:LOQ196751 LYL196748:LYM196751 MIH196748:MII196751 MSD196748:MSE196751 NBZ196748:NCA196751 NLV196748:NLW196751 NVR196748:NVS196751 OFN196748:OFO196751 OPJ196748:OPK196751 OZF196748:OZG196751 PJB196748:PJC196751 PSX196748:PSY196751 QCT196748:QCU196751 QMP196748:QMQ196751 QWL196748:QWM196751 RGH196748:RGI196751 RQD196748:RQE196751 RZZ196748:SAA196751 SJV196748:SJW196751 STR196748:STS196751 TDN196748:TDO196751 TNJ196748:TNK196751 TXF196748:TXG196751 UHB196748:UHC196751 UQX196748:UQY196751 VAT196748:VAU196751 VKP196748:VKQ196751 VUL196748:VUM196751 WEH196748:WEI196751 WOD196748:WOE196751 WXZ196748:WYA196751 BR262284:BS262287 LN262284:LO262287 VJ262284:VK262287 AFF262284:AFG262287 APB262284:APC262287 AYX262284:AYY262287 BIT262284:BIU262287 BSP262284:BSQ262287 CCL262284:CCM262287 CMH262284:CMI262287 CWD262284:CWE262287 DFZ262284:DGA262287 DPV262284:DPW262287 DZR262284:DZS262287 EJN262284:EJO262287 ETJ262284:ETK262287 FDF262284:FDG262287 FNB262284:FNC262287 FWX262284:FWY262287 GGT262284:GGU262287 GQP262284:GQQ262287 HAL262284:HAM262287 HKH262284:HKI262287 HUD262284:HUE262287 IDZ262284:IEA262287 INV262284:INW262287 IXR262284:IXS262287 JHN262284:JHO262287 JRJ262284:JRK262287 KBF262284:KBG262287 KLB262284:KLC262287 KUX262284:KUY262287 LET262284:LEU262287 LOP262284:LOQ262287 LYL262284:LYM262287 MIH262284:MII262287 MSD262284:MSE262287 NBZ262284:NCA262287 NLV262284:NLW262287 NVR262284:NVS262287 OFN262284:OFO262287 OPJ262284:OPK262287 OZF262284:OZG262287 PJB262284:PJC262287 PSX262284:PSY262287 QCT262284:QCU262287 QMP262284:QMQ262287 QWL262284:QWM262287 RGH262284:RGI262287 RQD262284:RQE262287 RZZ262284:SAA262287 SJV262284:SJW262287 STR262284:STS262287 TDN262284:TDO262287 TNJ262284:TNK262287 TXF262284:TXG262287 UHB262284:UHC262287 UQX262284:UQY262287 VAT262284:VAU262287 VKP262284:VKQ262287 VUL262284:VUM262287 WEH262284:WEI262287 WOD262284:WOE262287 WXZ262284:WYA262287 BR327820:BS327823 LN327820:LO327823 VJ327820:VK327823 AFF327820:AFG327823 APB327820:APC327823 AYX327820:AYY327823 BIT327820:BIU327823 BSP327820:BSQ327823 CCL327820:CCM327823 CMH327820:CMI327823 CWD327820:CWE327823 DFZ327820:DGA327823 DPV327820:DPW327823 DZR327820:DZS327823 EJN327820:EJO327823 ETJ327820:ETK327823 FDF327820:FDG327823 FNB327820:FNC327823 FWX327820:FWY327823 GGT327820:GGU327823 GQP327820:GQQ327823 HAL327820:HAM327823 HKH327820:HKI327823 HUD327820:HUE327823 IDZ327820:IEA327823 INV327820:INW327823 IXR327820:IXS327823 JHN327820:JHO327823 JRJ327820:JRK327823 KBF327820:KBG327823 KLB327820:KLC327823 KUX327820:KUY327823 LET327820:LEU327823 LOP327820:LOQ327823 LYL327820:LYM327823 MIH327820:MII327823 MSD327820:MSE327823 NBZ327820:NCA327823 NLV327820:NLW327823 NVR327820:NVS327823 OFN327820:OFO327823 OPJ327820:OPK327823 OZF327820:OZG327823 PJB327820:PJC327823 PSX327820:PSY327823 QCT327820:QCU327823 QMP327820:QMQ327823 QWL327820:QWM327823 RGH327820:RGI327823 RQD327820:RQE327823 RZZ327820:SAA327823 SJV327820:SJW327823 STR327820:STS327823 TDN327820:TDO327823 TNJ327820:TNK327823 TXF327820:TXG327823 UHB327820:UHC327823 UQX327820:UQY327823 VAT327820:VAU327823 VKP327820:VKQ327823 VUL327820:VUM327823 WEH327820:WEI327823 WOD327820:WOE327823 WXZ327820:WYA327823 BR393356:BS393359 LN393356:LO393359 VJ393356:VK393359 AFF393356:AFG393359 APB393356:APC393359 AYX393356:AYY393359 BIT393356:BIU393359 BSP393356:BSQ393359 CCL393356:CCM393359 CMH393356:CMI393359 CWD393356:CWE393359 DFZ393356:DGA393359 DPV393356:DPW393359 DZR393356:DZS393359 EJN393356:EJO393359 ETJ393356:ETK393359 FDF393356:FDG393359 FNB393356:FNC393359 FWX393356:FWY393359 GGT393356:GGU393359 GQP393356:GQQ393359 HAL393356:HAM393359 HKH393356:HKI393359 HUD393356:HUE393359 IDZ393356:IEA393359 INV393356:INW393359 IXR393356:IXS393359 JHN393356:JHO393359 JRJ393356:JRK393359 KBF393356:KBG393359 KLB393356:KLC393359 KUX393356:KUY393359 LET393356:LEU393359 LOP393356:LOQ393359 LYL393356:LYM393359 MIH393356:MII393359 MSD393356:MSE393359 NBZ393356:NCA393359 NLV393356:NLW393359 NVR393356:NVS393359 OFN393356:OFO393359 OPJ393356:OPK393359 OZF393356:OZG393359 PJB393356:PJC393359 PSX393356:PSY393359 QCT393356:QCU393359 QMP393356:QMQ393359 QWL393356:QWM393359 RGH393356:RGI393359 RQD393356:RQE393359 RZZ393356:SAA393359 SJV393356:SJW393359 STR393356:STS393359 TDN393356:TDO393359 TNJ393356:TNK393359 TXF393356:TXG393359 UHB393356:UHC393359 UQX393356:UQY393359 VAT393356:VAU393359 VKP393356:VKQ393359 VUL393356:VUM393359 WEH393356:WEI393359 WOD393356:WOE393359 WXZ393356:WYA393359 BR458892:BS458895 LN458892:LO458895 VJ458892:VK458895 AFF458892:AFG458895 APB458892:APC458895 AYX458892:AYY458895 BIT458892:BIU458895 BSP458892:BSQ458895 CCL458892:CCM458895 CMH458892:CMI458895 CWD458892:CWE458895 DFZ458892:DGA458895 DPV458892:DPW458895 DZR458892:DZS458895 EJN458892:EJO458895 ETJ458892:ETK458895 FDF458892:FDG458895 FNB458892:FNC458895 FWX458892:FWY458895 GGT458892:GGU458895 GQP458892:GQQ458895 HAL458892:HAM458895 HKH458892:HKI458895 HUD458892:HUE458895 IDZ458892:IEA458895 INV458892:INW458895 IXR458892:IXS458895 JHN458892:JHO458895 JRJ458892:JRK458895 KBF458892:KBG458895 KLB458892:KLC458895 KUX458892:KUY458895 LET458892:LEU458895 LOP458892:LOQ458895 LYL458892:LYM458895 MIH458892:MII458895 MSD458892:MSE458895 NBZ458892:NCA458895 NLV458892:NLW458895 NVR458892:NVS458895 OFN458892:OFO458895 OPJ458892:OPK458895 OZF458892:OZG458895 PJB458892:PJC458895 PSX458892:PSY458895 QCT458892:QCU458895 QMP458892:QMQ458895 QWL458892:QWM458895 RGH458892:RGI458895 RQD458892:RQE458895 RZZ458892:SAA458895 SJV458892:SJW458895 STR458892:STS458895 TDN458892:TDO458895 TNJ458892:TNK458895 TXF458892:TXG458895 UHB458892:UHC458895 UQX458892:UQY458895 VAT458892:VAU458895 VKP458892:VKQ458895 VUL458892:VUM458895 WEH458892:WEI458895 WOD458892:WOE458895 WXZ458892:WYA458895 BR524428:BS524431 LN524428:LO524431 VJ524428:VK524431 AFF524428:AFG524431 APB524428:APC524431 AYX524428:AYY524431 BIT524428:BIU524431 BSP524428:BSQ524431 CCL524428:CCM524431 CMH524428:CMI524431 CWD524428:CWE524431 DFZ524428:DGA524431 DPV524428:DPW524431 DZR524428:DZS524431 EJN524428:EJO524431 ETJ524428:ETK524431 FDF524428:FDG524431 FNB524428:FNC524431 FWX524428:FWY524431 GGT524428:GGU524431 GQP524428:GQQ524431 HAL524428:HAM524431 HKH524428:HKI524431 HUD524428:HUE524431 IDZ524428:IEA524431 INV524428:INW524431 IXR524428:IXS524431 JHN524428:JHO524431 JRJ524428:JRK524431 KBF524428:KBG524431 KLB524428:KLC524431 KUX524428:KUY524431 LET524428:LEU524431 LOP524428:LOQ524431 LYL524428:LYM524431 MIH524428:MII524431 MSD524428:MSE524431 NBZ524428:NCA524431 NLV524428:NLW524431 NVR524428:NVS524431 OFN524428:OFO524431 OPJ524428:OPK524431 OZF524428:OZG524431 PJB524428:PJC524431 PSX524428:PSY524431 QCT524428:QCU524431 QMP524428:QMQ524431 QWL524428:QWM524431 RGH524428:RGI524431 RQD524428:RQE524431 RZZ524428:SAA524431 SJV524428:SJW524431 STR524428:STS524431 TDN524428:TDO524431 TNJ524428:TNK524431 TXF524428:TXG524431 UHB524428:UHC524431 UQX524428:UQY524431 VAT524428:VAU524431 VKP524428:VKQ524431 VUL524428:VUM524431 WEH524428:WEI524431 WOD524428:WOE524431 WXZ524428:WYA524431 BR589964:BS589967 LN589964:LO589967 VJ589964:VK589967 AFF589964:AFG589967 APB589964:APC589967 AYX589964:AYY589967 BIT589964:BIU589967 BSP589964:BSQ589967 CCL589964:CCM589967 CMH589964:CMI589967 CWD589964:CWE589967 DFZ589964:DGA589967 DPV589964:DPW589967 DZR589964:DZS589967 EJN589964:EJO589967 ETJ589964:ETK589967 FDF589964:FDG589967 FNB589964:FNC589967 FWX589964:FWY589967 GGT589964:GGU589967 GQP589964:GQQ589967 HAL589964:HAM589967 HKH589964:HKI589967 HUD589964:HUE589967 IDZ589964:IEA589967 INV589964:INW589967 IXR589964:IXS589967 JHN589964:JHO589967 JRJ589964:JRK589967 KBF589964:KBG589967 KLB589964:KLC589967 KUX589964:KUY589967 LET589964:LEU589967 LOP589964:LOQ589967 LYL589964:LYM589967 MIH589964:MII589967 MSD589964:MSE589967 NBZ589964:NCA589967 NLV589964:NLW589967 NVR589964:NVS589967 OFN589964:OFO589967 OPJ589964:OPK589967 OZF589964:OZG589967 PJB589964:PJC589967 PSX589964:PSY589967 QCT589964:QCU589967 QMP589964:QMQ589967 QWL589964:QWM589967 RGH589964:RGI589967 RQD589964:RQE589967 RZZ589964:SAA589967 SJV589964:SJW589967 STR589964:STS589967 TDN589964:TDO589967 TNJ589964:TNK589967 TXF589964:TXG589967 UHB589964:UHC589967 UQX589964:UQY589967 VAT589964:VAU589967 VKP589964:VKQ589967 VUL589964:VUM589967 WEH589964:WEI589967 WOD589964:WOE589967 WXZ589964:WYA589967 BR655500:BS655503 LN655500:LO655503 VJ655500:VK655503 AFF655500:AFG655503 APB655500:APC655503 AYX655500:AYY655503 BIT655500:BIU655503 BSP655500:BSQ655503 CCL655500:CCM655503 CMH655500:CMI655503 CWD655500:CWE655503 DFZ655500:DGA655503 DPV655500:DPW655503 DZR655500:DZS655503 EJN655500:EJO655503 ETJ655500:ETK655503 FDF655500:FDG655503 FNB655500:FNC655503 FWX655500:FWY655503 GGT655500:GGU655503 GQP655500:GQQ655503 HAL655500:HAM655503 HKH655500:HKI655503 HUD655500:HUE655503 IDZ655500:IEA655503 INV655500:INW655503 IXR655500:IXS655503 JHN655500:JHO655503 JRJ655500:JRK655503 KBF655500:KBG655503 KLB655500:KLC655503 KUX655500:KUY655503 LET655500:LEU655503 LOP655500:LOQ655503 LYL655500:LYM655503 MIH655500:MII655503 MSD655500:MSE655503 NBZ655500:NCA655503 NLV655500:NLW655503 NVR655500:NVS655503 OFN655500:OFO655503 OPJ655500:OPK655503 OZF655500:OZG655503 PJB655500:PJC655503 PSX655500:PSY655503 QCT655500:QCU655503 QMP655500:QMQ655503 QWL655500:QWM655503 RGH655500:RGI655503 RQD655500:RQE655503 RZZ655500:SAA655503 SJV655500:SJW655503 STR655500:STS655503 TDN655500:TDO655503 TNJ655500:TNK655503 TXF655500:TXG655503 UHB655500:UHC655503 UQX655500:UQY655503 VAT655500:VAU655503 VKP655500:VKQ655503 VUL655500:VUM655503 WEH655500:WEI655503 WOD655500:WOE655503 WXZ655500:WYA655503 BR721036:BS721039 LN721036:LO721039 VJ721036:VK721039 AFF721036:AFG721039 APB721036:APC721039 AYX721036:AYY721039 BIT721036:BIU721039 BSP721036:BSQ721039 CCL721036:CCM721039 CMH721036:CMI721039 CWD721036:CWE721039 DFZ721036:DGA721039 DPV721036:DPW721039 DZR721036:DZS721039 EJN721036:EJO721039 ETJ721036:ETK721039 FDF721036:FDG721039 FNB721036:FNC721039 FWX721036:FWY721039 GGT721036:GGU721039 GQP721036:GQQ721039 HAL721036:HAM721039 HKH721036:HKI721039 HUD721036:HUE721039 IDZ721036:IEA721039 INV721036:INW721039 IXR721036:IXS721039 JHN721036:JHO721039 JRJ721036:JRK721039 KBF721036:KBG721039 KLB721036:KLC721039 KUX721036:KUY721039 LET721036:LEU721039 LOP721036:LOQ721039 LYL721036:LYM721039 MIH721036:MII721039 MSD721036:MSE721039 NBZ721036:NCA721039 NLV721036:NLW721039 NVR721036:NVS721039 OFN721036:OFO721039 OPJ721036:OPK721039 OZF721036:OZG721039 PJB721036:PJC721039 PSX721036:PSY721039 QCT721036:QCU721039 QMP721036:QMQ721039 QWL721036:QWM721039 RGH721036:RGI721039 RQD721036:RQE721039 RZZ721036:SAA721039 SJV721036:SJW721039 STR721036:STS721039 TDN721036:TDO721039 TNJ721036:TNK721039 TXF721036:TXG721039 UHB721036:UHC721039 UQX721036:UQY721039 VAT721036:VAU721039 VKP721036:VKQ721039 VUL721036:VUM721039 WEH721036:WEI721039 WOD721036:WOE721039 WXZ721036:WYA721039 BR786572:BS786575 LN786572:LO786575 VJ786572:VK786575 AFF786572:AFG786575 APB786572:APC786575 AYX786572:AYY786575 BIT786572:BIU786575 BSP786572:BSQ786575 CCL786572:CCM786575 CMH786572:CMI786575 CWD786572:CWE786575 DFZ786572:DGA786575 DPV786572:DPW786575 DZR786572:DZS786575 EJN786572:EJO786575 ETJ786572:ETK786575 FDF786572:FDG786575 FNB786572:FNC786575 FWX786572:FWY786575 GGT786572:GGU786575 GQP786572:GQQ786575 HAL786572:HAM786575 HKH786572:HKI786575 HUD786572:HUE786575 IDZ786572:IEA786575 INV786572:INW786575 IXR786572:IXS786575 JHN786572:JHO786575 JRJ786572:JRK786575 KBF786572:KBG786575 KLB786572:KLC786575 KUX786572:KUY786575 LET786572:LEU786575 LOP786572:LOQ786575 LYL786572:LYM786575 MIH786572:MII786575 MSD786572:MSE786575 NBZ786572:NCA786575 NLV786572:NLW786575 NVR786572:NVS786575 OFN786572:OFO786575 OPJ786572:OPK786575 OZF786572:OZG786575 PJB786572:PJC786575 PSX786572:PSY786575 QCT786572:QCU786575 QMP786572:QMQ786575 QWL786572:QWM786575 RGH786572:RGI786575 RQD786572:RQE786575 RZZ786572:SAA786575 SJV786572:SJW786575 STR786572:STS786575 TDN786572:TDO786575 TNJ786572:TNK786575 TXF786572:TXG786575 UHB786572:UHC786575 UQX786572:UQY786575 VAT786572:VAU786575 VKP786572:VKQ786575 VUL786572:VUM786575 WEH786572:WEI786575 WOD786572:WOE786575 WXZ786572:WYA786575 BR852108:BS852111 LN852108:LO852111 VJ852108:VK852111 AFF852108:AFG852111 APB852108:APC852111 AYX852108:AYY852111 BIT852108:BIU852111 BSP852108:BSQ852111 CCL852108:CCM852111 CMH852108:CMI852111 CWD852108:CWE852111 DFZ852108:DGA852111 DPV852108:DPW852111 DZR852108:DZS852111 EJN852108:EJO852111 ETJ852108:ETK852111 FDF852108:FDG852111 FNB852108:FNC852111 FWX852108:FWY852111 GGT852108:GGU852111 GQP852108:GQQ852111 HAL852108:HAM852111 HKH852108:HKI852111 HUD852108:HUE852111 IDZ852108:IEA852111 INV852108:INW852111 IXR852108:IXS852111 JHN852108:JHO852111 JRJ852108:JRK852111 KBF852108:KBG852111 KLB852108:KLC852111 KUX852108:KUY852111 LET852108:LEU852111 LOP852108:LOQ852111 LYL852108:LYM852111 MIH852108:MII852111 MSD852108:MSE852111 NBZ852108:NCA852111 NLV852108:NLW852111 NVR852108:NVS852111 OFN852108:OFO852111 OPJ852108:OPK852111 OZF852108:OZG852111 PJB852108:PJC852111 PSX852108:PSY852111 QCT852108:QCU852111 QMP852108:QMQ852111 QWL852108:QWM852111 RGH852108:RGI852111 RQD852108:RQE852111 RZZ852108:SAA852111 SJV852108:SJW852111 STR852108:STS852111 TDN852108:TDO852111 TNJ852108:TNK852111 TXF852108:TXG852111 UHB852108:UHC852111 UQX852108:UQY852111 VAT852108:VAU852111 VKP852108:VKQ852111 VUL852108:VUM852111 WEH852108:WEI852111 WOD852108:WOE852111 WXZ852108:WYA852111 BR917644:BS917647 LN917644:LO917647 VJ917644:VK917647 AFF917644:AFG917647 APB917644:APC917647 AYX917644:AYY917647 BIT917644:BIU917647 BSP917644:BSQ917647 CCL917644:CCM917647 CMH917644:CMI917647 CWD917644:CWE917647 DFZ917644:DGA917647 DPV917644:DPW917647 DZR917644:DZS917647 EJN917644:EJO917647 ETJ917644:ETK917647 FDF917644:FDG917647 FNB917644:FNC917647 FWX917644:FWY917647 GGT917644:GGU917647 GQP917644:GQQ917647 HAL917644:HAM917647 HKH917644:HKI917647 HUD917644:HUE917647 IDZ917644:IEA917647 INV917644:INW917647 IXR917644:IXS917647 JHN917644:JHO917647 JRJ917644:JRK917647 KBF917644:KBG917647 KLB917644:KLC917647 KUX917644:KUY917647 LET917644:LEU917647 LOP917644:LOQ917647 LYL917644:LYM917647 MIH917644:MII917647 MSD917644:MSE917647 NBZ917644:NCA917647 NLV917644:NLW917647 NVR917644:NVS917647 OFN917644:OFO917647 OPJ917644:OPK917647 OZF917644:OZG917647 PJB917644:PJC917647 PSX917644:PSY917647 QCT917644:QCU917647 QMP917644:QMQ917647 QWL917644:QWM917647 RGH917644:RGI917647 RQD917644:RQE917647 RZZ917644:SAA917647 SJV917644:SJW917647 STR917644:STS917647 TDN917644:TDO917647 TNJ917644:TNK917647 TXF917644:TXG917647 UHB917644:UHC917647 UQX917644:UQY917647 VAT917644:VAU917647 VKP917644:VKQ917647 VUL917644:VUM917647 WEH917644:WEI917647 WOD917644:WOE917647 WXZ917644:WYA917647 BR983180:BS983183 LN983180:LO983183 VJ983180:VK983183 AFF983180:AFG983183 APB983180:APC983183 AYX983180:AYY983183 BIT983180:BIU983183 BSP983180:BSQ983183 CCL983180:CCM983183 CMH983180:CMI983183 CWD983180:CWE983183 DFZ983180:DGA983183 DPV983180:DPW983183 DZR983180:DZS983183 EJN983180:EJO983183 ETJ983180:ETK983183 FDF983180:FDG983183 FNB983180:FNC983183 FWX983180:FWY983183 GGT983180:GGU983183 GQP983180:GQQ983183 HAL983180:HAM983183 HKH983180:HKI983183 HUD983180:HUE983183 IDZ983180:IEA983183 INV983180:INW983183 IXR983180:IXS983183 JHN983180:JHO983183 JRJ983180:JRK983183 KBF983180:KBG983183 KLB983180:KLC983183 KUX983180:KUY983183 LET983180:LEU983183 LOP983180:LOQ983183 LYL983180:LYM983183 MIH983180:MII983183 MSD983180:MSE983183 NBZ983180:NCA983183 NLV983180:NLW983183 NVR983180:NVS983183 OFN983180:OFO983183 OPJ983180:OPK983183 OZF983180:OZG983183 PJB983180:PJC983183 PSX983180:PSY983183 QCT983180:QCU983183 QMP983180:QMQ983183 QWL983180:QWM983183 RGH983180:RGI983183 RQD983180:RQE983183 RZZ983180:SAA983183 SJV983180:SJW983183 STR983180:STS983183 TDN983180:TDO983183 TNJ983180:TNK983183 TXF983180:TXG983183 UHB983180:UHC983183 UQX983180:UQY983183 VAT983180:VAU983183 VKP983180:VKQ983183 VUL983180:VUM983183 WEH983180:WEI983183 WOD983180:WOE983183 WXZ983180:WYA983183 BQ143 LM143 VI143 AFE143 APA143 AYW143 BIS143 BSO143 CCK143 CMG143 CWC143 DFY143 DPU143 DZQ143 EJM143 ETI143 FDE143 FNA143 FWW143 GGS143 GQO143 HAK143 HKG143 HUC143 IDY143 INU143 IXQ143 JHM143 JRI143 KBE143 KLA143 KUW143 LES143 LOO143 LYK143 MIG143 MSC143 NBY143 NLU143 NVQ143 OFM143 OPI143 OZE143 PJA143 PSW143 QCS143 QMO143 QWK143 RGG143 RQC143 RZY143 SJU143 STQ143 TDM143 TNI143 TXE143 UHA143 UQW143 VAS143 VKO143 VUK143 WEG143 WOC143 WXY143 BQ65679 LM65679 VI65679 AFE65679 APA65679 AYW65679 BIS65679 BSO65679 CCK65679 CMG65679 CWC65679 DFY65679 DPU65679 DZQ65679 EJM65679 ETI65679 FDE65679 FNA65679 FWW65679 GGS65679 GQO65679 HAK65679 HKG65679 HUC65679 IDY65679 INU65679 IXQ65679 JHM65679 JRI65679 KBE65679 KLA65679 KUW65679 LES65679 LOO65679 LYK65679 MIG65679 MSC65679 NBY65679 NLU65679 NVQ65679 OFM65679 OPI65679 OZE65679 PJA65679 PSW65679 QCS65679 QMO65679 QWK65679 RGG65679 RQC65679 RZY65679 SJU65679 STQ65679 TDM65679 TNI65679 TXE65679 UHA65679 UQW65679 VAS65679 VKO65679 VUK65679 WEG65679 WOC65679 WXY65679 BQ131215 LM131215 VI131215 AFE131215 APA131215 AYW131215 BIS131215 BSO131215 CCK131215 CMG131215 CWC131215 DFY131215 DPU131215 DZQ131215 EJM131215 ETI131215 FDE131215 FNA131215 FWW131215 GGS131215 GQO131215 HAK131215 HKG131215 HUC131215 IDY131215 INU131215 IXQ131215 JHM131215 JRI131215 KBE131215 KLA131215 KUW131215 LES131215 LOO131215 LYK131215 MIG131215 MSC131215 NBY131215 NLU131215 NVQ131215 OFM131215 OPI131215 OZE131215 PJA131215 PSW131215 QCS131215 QMO131215 QWK131215 RGG131215 RQC131215 RZY131215 SJU131215 STQ131215 TDM131215 TNI131215 TXE131215 UHA131215 UQW131215 VAS131215 VKO131215 VUK131215 WEG131215 WOC131215 WXY131215 BQ196751 LM196751 VI196751 AFE196751 APA196751 AYW196751 BIS196751 BSO196751 CCK196751 CMG196751 CWC196751 DFY196751 DPU196751 DZQ196751 EJM196751 ETI196751 FDE196751 FNA196751 FWW196751 GGS196751 GQO196751 HAK196751 HKG196751 HUC196751 IDY196751 INU196751 IXQ196751 JHM196751 JRI196751 KBE196751 KLA196751 KUW196751 LES196751 LOO196751 LYK196751 MIG196751 MSC196751 NBY196751 NLU196751 NVQ196751 OFM196751 OPI196751 OZE196751 PJA196751 PSW196751 QCS196751 QMO196751 QWK196751 RGG196751 RQC196751 RZY196751 SJU196751 STQ196751 TDM196751 TNI196751 TXE196751 UHA196751 UQW196751 VAS196751 VKO196751 VUK196751 WEG196751 WOC196751 WXY196751 BQ262287 LM262287 VI262287 AFE262287 APA262287 AYW262287 BIS262287 BSO262287 CCK262287 CMG262287 CWC262287 DFY262287 DPU262287 DZQ262287 EJM262287 ETI262287 FDE262287 FNA262287 FWW262287 GGS262287 GQO262287 HAK262287 HKG262287 HUC262287 IDY262287 INU262287 IXQ262287 JHM262287 JRI262287 KBE262287 KLA262287 KUW262287 LES262287 LOO262287 LYK262287 MIG262287 MSC262287 NBY262287 NLU262287 NVQ262287 OFM262287 OPI262287 OZE262287 PJA262287 PSW262287 QCS262287 QMO262287 QWK262287 RGG262287 RQC262287 RZY262287 SJU262287 STQ262287 TDM262287 TNI262287 TXE262287 UHA262287 UQW262287 VAS262287 VKO262287 VUK262287 WEG262287 WOC262287 WXY262287 BQ327823 LM327823 VI327823 AFE327823 APA327823 AYW327823 BIS327823 BSO327823 CCK327823 CMG327823 CWC327823 DFY327823 DPU327823 DZQ327823 EJM327823 ETI327823 FDE327823 FNA327823 FWW327823 GGS327823 GQO327823 HAK327823 HKG327823 HUC327823 IDY327823 INU327823 IXQ327823 JHM327823 JRI327823 KBE327823 KLA327823 KUW327823 LES327823 LOO327823 LYK327823 MIG327823 MSC327823 NBY327823 NLU327823 NVQ327823 OFM327823 OPI327823 OZE327823 PJA327823 PSW327823 QCS327823 QMO327823 QWK327823 RGG327823 RQC327823 RZY327823 SJU327823 STQ327823 TDM327823 TNI327823 TXE327823 UHA327823 UQW327823 VAS327823 VKO327823 VUK327823 WEG327823 WOC327823 WXY327823 BQ393359 LM393359 VI393359 AFE393359 APA393359 AYW393359 BIS393359 BSO393359 CCK393359 CMG393359 CWC393359 DFY393359 DPU393359 DZQ393359 EJM393359 ETI393359 FDE393359 FNA393359 FWW393359 GGS393359 GQO393359 HAK393359 HKG393359 HUC393359 IDY393359 INU393359 IXQ393359 JHM393359 JRI393359 KBE393359 KLA393359 KUW393359 LES393359 LOO393359 LYK393359 MIG393359 MSC393359 NBY393359 NLU393359 NVQ393359 OFM393359 OPI393359 OZE393359 PJA393359 PSW393359 QCS393359 QMO393359 QWK393359 RGG393359 RQC393359 RZY393359 SJU393359 STQ393359 TDM393359 TNI393359 TXE393359 UHA393359 UQW393359 VAS393359 VKO393359 VUK393359 WEG393359 WOC393359 WXY393359 BQ458895 LM458895 VI458895 AFE458895 APA458895 AYW458895 BIS458895 BSO458895 CCK458895 CMG458895 CWC458895 DFY458895 DPU458895 DZQ458895 EJM458895 ETI458895 FDE458895 FNA458895 FWW458895 GGS458895 GQO458895 HAK458895 HKG458895 HUC458895 IDY458895 INU458895 IXQ458895 JHM458895 JRI458895 KBE458895 KLA458895 KUW458895 LES458895 LOO458895 LYK458895 MIG458895 MSC458895 NBY458895 NLU458895 NVQ458895 OFM458895 OPI458895 OZE458895 PJA458895 PSW458895 QCS458895 QMO458895 QWK458895 RGG458895 RQC458895 RZY458895 SJU458895 STQ458895 TDM458895 TNI458895 TXE458895 UHA458895 UQW458895 VAS458895 VKO458895 VUK458895 WEG458895 WOC458895 WXY458895 BQ524431 LM524431 VI524431 AFE524431 APA524431 AYW524431 BIS524431 BSO524431 CCK524431 CMG524431 CWC524431 DFY524431 DPU524431 DZQ524431 EJM524431 ETI524431 FDE524431 FNA524431 FWW524431 GGS524431 GQO524431 HAK524431 HKG524431 HUC524431 IDY524431 INU524431 IXQ524431 JHM524431 JRI524431 KBE524431 KLA524431 KUW524431 LES524431 LOO524431 LYK524431 MIG524431 MSC524431 NBY524431 NLU524431 NVQ524431 OFM524431 OPI524431 OZE524431 PJA524431 PSW524431 QCS524431 QMO524431 QWK524431 RGG524431 RQC524431 RZY524431 SJU524431 STQ524431 TDM524431 TNI524431 TXE524431 UHA524431 UQW524431 VAS524431 VKO524431 VUK524431 WEG524431 WOC524431 WXY524431 BQ589967 LM589967 VI589967 AFE589967 APA589967 AYW589967 BIS589967 BSO589967 CCK589967 CMG589967 CWC589967 DFY589967 DPU589967 DZQ589967 EJM589967 ETI589967 FDE589967 FNA589967 FWW589967 GGS589967 GQO589967 HAK589967 HKG589967 HUC589967 IDY589967 INU589967 IXQ589967 JHM589967 JRI589967 KBE589967 KLA589967 KUW589967 LES589967 LOO589967 LYK589967 MIG589967 MSC589967 NBY589967 NLU589967 NVQ589967 OFM589967 OPI589967 OZE589967 PJA589967 PSW589967 QCS589967 QMO589967 QWK589967 RGG589967 RQC589967 RZY589967 SJU589967 STQ589967 TDM589967 TNI589967 TXE589967 UHA589967 UQW589967 VAS589967 VKO589967 VUK589967 WEG589967 WOC589967 WXY589967 BQ655503 LM655503 VI655503 AFE655503 APA655503 AYW655503 BIS655503 BSO655503 CCK655503 CMG655503 CWC655503 DFY655503 DPU655503 DZQ655503 EJM655503 ETI655503 FDE655503 FNA655503 FWW655503 GGS655503 GQO655503 HAK655503 HKG655503 HUC655503 IDY655503 INU655503 IXQ655503 JHM655503 JRI655503 KBE655503 KLA655503 KUW655503 LES655503 LOO655503 LYK655503 MIG655503 MSC655503 NBY655503 NLU655503 NVQ655503 OFM655503 OPI655503 OZE655503 PJA655503 PSW655503 QCS655503 QMO655503 QWK655503 RGG655503 RQC655503 RZY655503 SJU655503 STQ655503 TDM655503 TNI655503 TXE655503 UHA655503 UQW655503 VAS655503 VKO655503 VUK655503 WEG655503 WOC655503 WXY655503 BQ721039 LM721039 VI721039 AFE721039 APA721039 AYW721039 BIS721039 BSO721039 CCK721039 CMG721039 CWC721039 DFY721039 DPU721039 DZQ721039 EJM721039 ETI721039 FDE721039 FNA721039 FWW721039 GGS721039 GQO721039 HAK721039 HKG721039 HUC721039 IDY721039 INU721039 IXQ721039 JHM721039 JRI721039 KBE721039 KLA721039 KUW721039 LES721039 LOO721039 LYK721039 MIG721039 MSC721039 NBY721039 NLU721039 NVQ721039 OFM721039 OPI721039 OZE721039 PJA721039 PSW721039 QCS721039 QMO721039 QWK721039 RGG721039 RQC721039 RZY721039 SJU721039 STQ721039 TDM721039 TNI721039 TXE721039 UHA721039 UQW721039 VAS721039 VKO721039 VUK721039 WEG721039 WOC721039 WXY721039 BQ786575 LM786575 VI786575 AFE786575 APA786575 AYW786575 BIS786575 BSO786575 CCK786575 CMG786575 CWC786575 DFY786575 DPU786575 DZQ786575 EJM786575 ETI786575 FDE786575 FNA786575 FWW786575 GGS786575 GQO786575 HAK786575 HKG786575 HUC786575 IDY786575 INU786575 IXQ786575 JHM786575 JRI786575 KBE786575 KLA786575 KUW786575 LES786575 LOO786575 LYK786575 MIG786575 MSC786575 NBY786575 NLU786575 NVQ786575 OFM786575 OPI786575 OZE786575 PJA786575 PSW786575 QCS786575 QMO786575 QWK786575 RGG786575 RQC786575 RZY786575 SJU786575 STQ786575 TDM786575 TNI786575 TXE786575 UHA786575 UQW786575 VAS786575 VKO786575 VUK786575 WEG786575 WOC786575 WXY786575 BQ852111 LM852111 VI852111 AFE852111 APA852111 AYW852111 BIS852111 BSO852111 CCK852111 CMG852111 CWC852111 DFY852111 DPU852111 DZQ852111 EJM852111 ETI852111 FDE852111 FNA852111 FWW852111 GGS852111 GQO852111 HAK852111 HKG852111 HUC852111 IDY852111 INU852111 IXQ852111 JHM852111 JRI852111 KBE852111 KLA852111 KUW852111 LES852111 LOO852111 LYK852111 MIG852111 MSC852111 NBY852111 NLU852111 NVQ852111 OFM852111 OPI852111 OZE852111 PJA852111 PSW852111 QCS852111 QMO852111 QWK852111 RGG852111 RQC852111 RZY852111 SJU852111 STQ852111 TDM852111 TNI852111 TXE852111 UHA852111 UQW852111 VAS852111 VKO852111 VUK852111 WEG852111 WOC852111 WXY852111 BQ917647 LM917647 VI917647 AFE917647 APA917647 AYW917647 BIS917647 BSO917647 CCK917647 CMG917647 CWC917647 DFY917647 DPU917647 DZQ917647 EJM917647 ETI917647 FDE917647 FNA917647 FWW917647 GGS917647 GQO917647 HAK917647 HKG917647 HUC917647 IDY917647 INU917647 IXQ917647 JHM917647 JRI917647 KBE917647 KLA917647 KUW917647 LES917647 LOO917647 LYK917647 MIG917647 MSC917647 NBY917647 NLU917647 NVQ917647 OFM917647 OPI917647 OZE917647 PJA917647 PSW917647 QCS917647 QMO917647 QWK917647 RGG917647 RQC917647 RZY917647 SJU917647 STQ917647 TDM917647 TNI917647 TXE917647 UHA917647 UQW917647 VAS917647 VKO917647 VUK917647 WEG917647 WOC917647 WXY917647 BQ983183 LM983183 VI983183 AFE983183 APA983183 AYW983183 BIS983183 BSO983183 CCK983183 CMG983183 CWC983183 DFY983183 DPU983183 DZQ983183 EJM983183 ETI983183 FDE983183 FNA983183 FWW983183 GGS983183 GQO983183 HAK983183 HKG983183 HUC983183 IDY983183 INU983183 IXQ983183 JHM983183 JRI983183 KBE983183 KLA983183 KUW983183 LES983183 LOO983183 LYK983183 MIG983183 MSC983183 NBY983183 NLU983183 NVQ983183 OFM983183 OPI983183 OZE983183 PJA983183 PSW983183 QCS983183 QMO983183 QWK983183 RGG983183 RQC983183 RZY983183 SJU983183 STQ983183 TDM983183 TNI983183 TXE983183 UHA983183 UQW983183 VAS983183 VKO983183 VUK983183 WEG983183 WOC983183 WXY983183 BL140:BP143 LH140:LL143 VD140:VH143 AEZ140:AFD143 AOV140:AOZ143 AYR140:AYV143 BIN140:BIR143 BSJ140:BSN143 CCF140:CCJ143 CMB140:CMF143 CVX140:CWB143 DFT140:DFX143 DPP140:DPT143 DZL140:DZP143 EJH140:EJL143 ETD140:ETH143 FCZ140:FDD143 FMV140:FMZ143 FWR140:FWV143 GGN140:GGR143 GQJ140:GQN143 HAF140:HAJ143 HKB140:HKF143 HTX140:HUB143 IDT140:IDX143 INP140:INT143 IXL140:IXP143 JHH140:JHL143 JRD140:JRH143 KAZ140:KBD143 KKV140:KKZ143 KUR140:KUV143 LEN140:LER143 LOJ140:LON143 LYF140:LYJ143 MIB140:MIF143 MRX140:MSB143 NBT140:NBX143 NLP140:NLT143 NVL140:NVP143 OFH140:OFL143 OPD140:OPH143 OYZ140:OZD143 PIV140:PIZ143 PSR140:PSV143 QCN140:QCR143 QMJ140:QMN143 QWF140:QWJ143 RGB140:RGF143 RPX140:RQB143 RZT140:RZX143 SJP140:SJT143 STL140:STP143 TDH140:TDL143 TND140:TNH143 TWZ140:TXD143 UGV140:UGZ143 UQR140:UQV143 VAN140:VAR143 VKJ140:VKN143 VUF140:VUJ143 WEB140:WEF143 WNX140:WOB143 WXT140:WXX143 BL65676:BP65679 LH65676:LL65679 VD65676:VH65679 AEZ65676:AFD65679 AOV65676:AOZ65679 AYR65676:AYV65679 BIN65676:BIR65679 BSJ65676:BSN65679 CCF65676:CCJ65679 CMB65676:CMF65679 CVX65676:CWB65679 DFT65676:DFX65679 DPP65676:DPT65679 DZL65676:DZP65679 EJH65676:EJL65679 ETD65676:ETH65679 FCZ65676:FDD65679 FMV65676:FMZ65679 FWR65676:FWV65679 GGN65676:GGR65679 GQJ65676:GQN65679 HAF65676:HAJ65679 HKB65676:HKF65679 HTX65676:HUB65679 IDT65676:IDX65679 INP65676:INT65679 IXL65676:IXP65679 JHH65676:JHL65679 JRD65676:JRH65679 KAZ65676:KBD65679 KKV65676:KKZ65679 KUR65676:KUV65679 LEN65676:LER65679 LOJ65676:LON65679 LYF65676:LYJ65679 MIB65676:MIF65679 MRX65676:MSB65679 NBT65676:NBX65679 NLP65676:NLT65679 NVL65676:NVP65679 OFH65676:OFL65679 OPD65676:OPH65679 OYZ65676:OZD65679 PIV65676:PIZ65679 PSR65676:PSV65679 QCN65676:QCR65679 QMJ65676:QMN65679 QWF65676:QWJ65679 RGB65676:RGF65679 RPX65676:RQB65679 RZT65676:RZX65679 SJP65676:SJT65679 STL65676:STP65679 TDH65676:TDL65679 TND65676:TNH65679 TWZ65676:TXD65679 UGV65676:UGZ65679 UQR65676:UQV65679 VAN65676:VAR65679 VKJ65676:VKN65679 VUF65676:VUJ65679 WEB65676:WEF65679 WNX65676:WOB65679 WXT65676:WXX65679 BL131212:BP131215 LH131212:LL131215 VD131212:VH131215 AEZ131212:AFD131215 AOV131212:AOZ131215 AYR131212:AYV131215 BIN131212:BIR131215 BSJ131212:BSN131215 CCF131212:CCJ131215 CMB131212:CMF131215 CVX131212:CWB131215 DFT131212:DFX131215 DPP131212:DPT131215 DZL131212:DZP131215 EJH131212:EJL131215 ETD131212:ETH131215 FCZ131212:FDD131215 FMV131212:FMZ131215 FWR131212:FWV131215 GGN131212:GGR131215 GQJ131212:GQN131215 HAF131212:HAJ131215 HKB131212:HKF131215 HTX131212:HUB131215 IDT131212:IDX131215 INP131212:INT131215 IXL131212:IXP131215 JHH131212:JHL131215 JRD131212:JRH131215 KAZ131212:KBD131215 KKV131212:KKZ131215 KUR131212:KUV131215 LEN131212:LER131215 LOJ131212:LON131215 LYF131212:LYJ131215 MIB131212:MIF131215 MRX131212:MSB131215 NBT131212:NBX131215 NLP131212:NLT131215 NVL131212:NVP131215 OFH131212:OFL131215 OPD131212:OPH131215 OYZ131212:OZD131215 PIV131212:PIZ131215 PSR131212:PSV131215 QCN131212:QCR131215 QMJ131212:QMN131215 QWF131212:QWJ131215 RGB131212:RGF131215 RPX131212:RQB131215 RZT131212:RZX131215 SJP131212:SJT131215 STL131212:STP131215 TDH131212:TDL131215 TND131212:TNH131215 TWZ131212:TXD131215 UGV131212:UGZ131215 UQR131212:UQV131215 VAN131212:VAR131215 VKJ131212:VKN131215 VUF131212:VUJ131215 WEB131212:WEF131215 WNX131212:WOB131215 WXT131212:WXX131215 BL196748:BP196751 LH196748:LL196751 VD196748:VH196751 AEZ196748:AFD196751 AOV196748:AOZ196751 AYR196748:AYV196751 BIN196748:BIR196751 BSJ196748:BSN196751 CCF196748:CCJ196751 CMB196748:CMF196751 CVX196748:CWB196751 DFT196748:DFX196751 DPP196748:DPT196751 DZL196748:DZP196751 EJH196748:EJL196751 ETD196748:ETH196751 FCZ196748:FDD196751 FMV196748:FMZ196751 FWR196748:FWV196751 GGN196748:GGR196751 GQJ196748:GQN196751 HAF196748:HAJ196751 HKB196748:HKF196751 HTX196748:HUB196751 IDT196748:IDX196751 INP196748:INT196751 IXL196748:IXP196751 JHH196748:JHL196751 JRD196748:JRH196751 KAZ196748:KBD196751 KKV196748:KKZ196751 KUR196748:KUV196751 LEN196748:LER196751 LOJ196748:LON196751 LYF196748:LYJ196751 MIB196748:MIF196751 MRX196748:MSB196751 NBT196748:NBX196751 NLP196748:NLT196751 NVL196748:NVP196751 OFH196748:OFL196751 OPD196748:OPH196751 OYZ196748:OZD196751 PIV196748:PIZ196751 PSR196748:PSV196751 QCN196748:QCR196751 QMJ196748:QMN196751 QWF196748:QWJ196751 RGB196748:RGF196751 RPX196748:RQB196751 RZT196748:RZX196751 SJP196748:SJT196751 STL196748:STP196751 TDH196748:TDL196751 TND196748:TNH196751 TWZ196748:TXD196751 UGV196748:UGZ196751 UQR196748:UQV196751 VAN196748:VAR196751 VKJ196748:VKN196751 VUF196748:VUJ196751 WEB196748:WEF196751 WNX196748:WOB196751 WXT196748:WXX196751 BL262284:BP262287 LH262284:LL262287 VD262284:VH262287 AEZ262284:AFD262287 AOV262284:AOZ262287 AYR262284:AYV262287 BIN262284:BIR262287 BSJ262284:BSN262287 CCF262284:CCJ262287 CMB262284:CMF262287 CVX262284:CWB262287 DFT262284:DFX262287 DPP262284:DPT262287 DZL262284:DZP262287 EJH262284:EJL262287 ETD262284:ETH262287 FCZ262284:FDD262287 FMV262284:FMZ262287 FWR262284:FWV262287 GGN262284:GGR262287 GQJ262284:GQN262287 HAF262284:HAJ262287 HKB262284:HKF262287 HTX262284:HUB262287 IDT262284:IDX262287 INP262284:INT262287 IXL262284:IXP262287 JHH262284:JHL262287 JRD262284:JRH262287 KAZ262284:KBD262287 KKV262284:KKZ262287 KUR262284:KUV262287 LEN262284:LER262287 LOJ262284:LON262287 LYF262284:LYJ262287 MIB262284:MIF262287 MRX262284:MSB262287 NBT262284:NBX262287 NLP262284:NLT262287 NVL262284:NVP262287 OFH262284:OFL262287 OPD262284:OPH262287 OYZ262284:OZD262287 PIV262284:PIZ262287 PSR262284:PSV262287 QCN262284:QCR262287 QMJ262284:QMN262287 QWF262284:QWJ262287 RGB262284:RGF262287 RPX262284:RQB262287 RZT262284:RZX262287 SJP262284:SJT262287 STL262284:STP262287 TDH262284:TDL262287 TND262284:TNH262287 TWZ262284:TXD262287 UGV262284:UGZ262287 UQR262284:UQV262287 VAN262284:VAR262287 VKJ262284:VKN262287 VUF262284:VUJ262287 WEB262284:WEF262287 WNX262284:WOB262287 WXT262284:WXX262287 BL327820:BP327823 LH327820:LL327823 VD327820:VH327823 AEZ327820:AFD327823 AOV327820:AOZ327823 AYR327820:AYV327823 BIN327820:BIR327823 BSJ327820:BSN327823 CCF327820:CCJ327823 CMB327820:CMF327823 CVX327820:CWB327823 DFT327820:DFX327823 DPP327820:DPT327823 DZL327820:DZP327823 EJH327820:EJL327823 ETD327820:ETH327823 FCZ327820:FDD327823 FMV327820:FMZ327823 FWR327820:FWV327823 GGN327820:GGR327823 GQJ327820:GQN327823 HAF327820:HAJ327823 HKB327820:HKF327823 HTX327820:HUB327823 IDT327820:IDX327823 INP327820:INT327823 IXL327820:IXP327823 JHH327820:JHL327823 JRD327820:JRH327823 KAZ327820:KBD327823 KKV327820:KKZ327823 KUR327820:KUV327823 LEN327820:LER327823 LOJ327820:LON327823 LYF327820:LYJ327823 MIB327820:MIF327823 MRX327820:MSB327823 NBT327820:NBX327823 NLP327820:NLT327823 NVL327820:NVP327823 OFH327820:OFL327823 OPD327820:OPH327823 OYZ327820:OZD327823 PIV327820:PIZ327823 PSR327820:PSV327823 QCN327820:QCR327823 QMJ327820:QMN327823 QWF327820:QWJ327823 RGB327820:RGF327823 RPX327820:RQB327823 RZT327820:RZX327823 SJP327820:SJT327823 STL327820:STP327823 TDH327820:TDL327823 TND327820:TNH327823 TWZ327820:TXD327823 UGV327820:UGZ327823 UQR327820:UQV327823 VAN327820:VAR327823 VKJ327820:VKN327823 VUF327820:VUJ327823 WEB327820:WEF327823 WNX327820:WOB327823 WXT327820:WXX327823 BL393356:BP393359 LH393356:LL393359 VD393356:VH393359 AEZ393356:AFD393359 AOV393356:AOZ393359 AYR393356:AYV393359 BIN393356:BIR393359 BSJ393356:BSN393359 CCF393356:CCJ393359 CMB393356:CMF393359 CVX393356:CWB393359 DFT393356:DFX393359 DPP393356:DPT393359 DZL393356:DZP393359 EJH393356:EJL393359 ETD393356:ETH393359 FCZ393356:FDD393359 FMV393356:FMZ393359 FWR393356:FWV393359 GGN393356:GGR393359 GQJ393356:GQN393359 HAF393356:HAJ393359 HKB393356:HKF393359 HTX393356:HUB393359 IDT393356:IDX393359 INP393356:INT393359 IXL393356:IXP393359 JHH393356:JHL393359 JRD393356:JRH393359 KAZ393356:KBD393359 KKV393356:KKZ393359 KUR393356:KUV393359 LEN393356:LER393359 LOJ393356:LON393359 LYF393356:LYJ393359 MIB393356:MIF393359 MRX393356:MSB393359 NBT393356:NBX393359 NLP393356:NLT393359 NVL393356:NVP393359 OFH393356:OFL393359 OPD393356:OPH393359 OYZ393356:OZD393359 PIV393356:PIZ393359 PSR393356:PSV393359 QCN393356:QCR393359 QMJ393356:QMN393359 QWF393356:QWJ393359 RGB393356:RGF393359 RPX393356:RQB393359 RZT393356:RZX393359 SJP393356:SJT393359 STL393356:STP393359 TDH393356:TDL393359 TND393356:TNH393359 TWZ393356:TXD393359 UGV393356:UGZ393359 UQR393356:UQV393359 VAN393356:VAR393359 VKJ393356:VKN393359 VUF393356:VUJ393359 WEB393356:WEF393359 WNX393356:WOB393359 WXT393356:WXX393359 BL458892:BP458895 LH458892:LL458895 VD458892:VH458895 AEZ458892:AFD458895 AOV458892:AOZ458895 AYR458892:AYV458895 BIN458892:BIR458895 BSJ458892:BSN458895 CCF458892:CCJ458895 CMB458892:CMF458895 CVX458892:CWB458895 DFT458892:DFX458895 DPP458892:DPT458895 DZL458892:DZP458895 EJH458892:EJL458895 ETD458892:ETH458895 FCZ458892:FDD458895 FMV458892:FMZ458895 FWR458892:FWV458895 GGN458892:GGR458895 GQJ458892:GQN458895 HAF458892:HAJ458895 HKB458892:HKF458895 HTX458892:HUB458895 IDT458892:IDX458895 INP458892:INT458895 IXL458892:IXP458895 JHH458892:JHL458895 JRD458892:JRH458895 KAZ458892:KBD458895 KKV458892:KKZ458895 KUR458892:KUV458895 LEN458892:LER458895 LOJ458892:LON458895 LYF458892:LYJ458895 MIB458892:MIF458895 MRX458892:MSB458895 NBT458892:NBX458895 NLP458892:NLT458895 NVL458892:NVP458895 OFH458892:OFL458895 OPD458892:OPH458895 OYZ458892:OZD458895 PIV458892:PIZ458895 PSR458892:PSV458895 QCN458892:QCR458895 QMJ458892:QMN458895 QWF458892:QWJ458895 RGB458892:RGF458895 RPX458892:RQB458895 RZT458892:RZX458895 SJP458892:SJT458895 STL458892:STP458895 TDH458892:TDL458895 TND458892:TNH458895 TWZ458892:TXD458895 UGV458892:UGZ458895 UQR458892:UQV458895 VAN458892:VAR458895 VKJ458892:VKN458895 VUF458892:VUJ458895 WEB458892:WEF458895 WNX458892:WOB458895 WXT458892:WXX458895 BL524428:BP524431 LH524428:LL524431 VD524428:VH524431 AEZ524428:AFD524431 AOV524428:AOZ524431 AYR524428:AYV524431 BIN524428:BIR524431 BSJ524428:BSN524431 CCF524428:CCJ524431 CMB524428:CMF524431 CVX524428:CWB524431 DFT524428:DFX524431 DPP524428:DPT524431 DZL524428:DZP524431 EJH524428:EJL524431 ETD524428:ETH524431 FCZ524428:FDD524431 FMV524428:FMZ524431 FWR524428:FWV524431 GGN524428:GGR524431 GQJ524428:GQN524431 HAF524428:HAJ524431 HKB524428:HKF524431 HTX524428:HUB524431 IDT524428:IDX524431 INP524428:INT524431 IXL524428:IXP524431 JHH524428:JHL524431 JRD524428:JRH524431 KAZ524428:KBD524431 KKV524428:KKZ524431 KUR524428:KUV524431 LEN524428:LER524431 LOJ524428:LON524431 LYF524428:LYJ524431 MIB524428:MIF524431 MRX524428:MSB524431 NBT524428:NBX524431 NLP524428:NLT524431 NVL524428:NVP524431 OFH524428:OFL524431 OPD524428:OPH524431 OYZ524428:OZD524431 PIV524428:PIZ524431 PSR524428:PSV524431 QCN524428:QCR524431 QMJ524428:QMN524431 QWF524428:QWJ524431 RGB524428:RGF524431 RPX524428:RQB524431 RZT524428:RZX524431 SJP524428:SJT524431 STL524428:STP524431 TDH524428:TDL524431 TND524428:TNH524431 TWZ524428:TXD524431 UGV524428:UGZ524431 UQR524428:UQV524431 VAN524428:VAR524431 VKJ524428:VKN524431 VUF524428:VUJ524431 WEB524428:WEF524431 WNX524428:WOB524431 WXT524428:WXX524431 BL589964:BP589967 LH589964:LL589967 VD589964:VH589967 AEZ589964:AFD589967 AOV589964:AOZ589967 AYR589964:AYV589967 BIN589964:BIR589967 BSJ589964:BSN589967 CCF589964:CCJ589967 CMB589964:CMF589967 CVX589964:CWB589967 DFT589964:DFX589967 DPP589964:DPT589967 DZL589964:DZP589967 EJH589964:EJL589967 ETD589964:ETH589967 FCZ589964:FDD589967 FMV589964:FMZ589967 FWR589964:FWV589967 GGN589964:GGR589967 GQJ589964:GQN589967 HAF589964:HAJ589967 HKB589964:HKF589967 HTX589964:HUB589967 IDT589964:IDX589967 INP589964:INT589967 IXL589964:IXP589967 JHH589964:JHL589967 JRD589964:JRH589967 KAZ589964:KBD589967 KKV589964:KKZ589967 KUR589964:KUV589967 LEN589964:LER589967 LOJ589964:LON589967 LYF589964:LYJ589967 MIB589964:MIF589967 MRX589964:MSB589967 NBT589964:NBX589967 NLP589964:NLT589967 NVL589964:NVP589967 OFH589964:OFL589967 OPD589964:OPH589967 OYZ589964:OZD589967 PIV589964:PIZ589967 PSR589964:PSV589967 QCN589964:QCR589967 QMJ589964:QMN589967 QWF589964:QWJ589967 RGB589964:RGF589967 RPX589964:RQB589967 RZT589964:RZX589967 SJP589964:SJT589967 STL589964:STP589967 TDH589964:TDL589967 TND589964:TNH589967 TWZ589964:TXD589967 UGV589964:UGZ589967 UQR589964:UQV589967 VAN589964:VAR589967 VKJ589964:VKN589967 VUF589964:VUJ589967 WEB589964:WEF589967 WNX589964:WOB589967 WXT589964:WXX589967 BL655500:BP655503 LH655500:LL655503 VD655500:VH655503 AEZ655500:AFD655503 AOV655500:AOZ655503 AYR655500:AYV655503 BIN655500:BIR655503 BSJ655500:BSN655503 CCF655500:CCJ655503 CMB655500:CMF655503 CVX655500:CWB655503 DFT655500:DFX655503 DPP655500:DPT655503 DZL655500:DZP655503 EJH655500:EJL655503 ETD655500:ETH655503 FCZ655500:FDD655503 FMV655500:FMZ655503 FWR655500:FWV655503 GGN655500:GGR655503 GQJ655500:GQN655503 HAF655500:HAJ655503 HKB655500:HKF655503 HTX655500:HUB655503 IDT655500:IDX655503 INP655500:INT655503 IXL655500:IXP655503 JHH655500:JHL655503 JRD655500:JRH655503 KAZ655500:KBD655503 KKV655500:KKZ655503 KUR655500:KUV655503 LEN655500:LER655503 LOJ655500:LON655503 LYF655500:LYJ655503 MIB655500:MIF655503 MRX655500:MSB655503 NBT655500:NBX655503 NLP655500:NLT655503 NVL655500:NVP655503 OFH655500:OFL655503 OPD655500:OPH655503 OYZ655500:OZD655503 PIV655500:PIZ655503 PSR655500:PSV655503 QCN655500:QCR655503 QMJ655500:QMN655503 QWF655500:QWJ655503 RGB655500:RGF655503 RPX655500:RQB655503 RZT655500:RZX655503 SJP655500:SJT655503 STL655500:STP655503 TDH655500:TDL655503 TND655500:TNH655503 TWZ655500:TXD655503 UGV655500:UGZ655503 UQR655500:UQV655503 VAN655500:VAR655503 VKJ655500:VKN655503 VUF655500:VUJ655503 WEB655500:WEF655503 WNX655500:WOB655503 WXT655500:WXX655503 BL721036:BP721039 LH721036:LL721039 VD721036:VH721039 AEZ721036:AFD721039 AOV721036:AOZ721039 AYR721036:AYV721039 BIN721036:BIR721039 BSJ721036:BSN721039 CCF721036:CCJ721039 CMB721036:CMF721039 CVX721036:CWB721039 DFT721036:DFX721039 DPP721036:DPT721039 DZL721036:DZP721039 EJH721036:EJL721039 ETD721036:ETH721039 FCZ721036:FDD721039 FMV721036:FMZ721039 FWR721036:FWV721039 GGN721036:GGR721039 GQJ721036:GQN721039 HAF721036:HAJ721039 HKB721036:HKF721039 HTX721036:HUB721039 IDT721036:IDX721039 INP721036:INT721039 IXL721036:IXP721039 JHH721036:JHL721039 JRD721036:JRH721039 KAZ721036:KBD721039 KKV721036:KKZ721039 KUR721036:KUV721039 LEN721036:LER721039 LOJ721036:LON721039 LYF721036:LYJ721039 MIB721036:MIF721039 MRX721036:MSB721039 NBT721036:NBX721039 NLP721036:NLT721039 NVL721036:NVP721039 OFH721036:OFL721039 OPD721036:OPH721039 OYZ721036:OZD721039 PIV721036:PIZ721039 PSR721036:PSV721039 QCN721036:QCR721039 QMJ721036:QMN721039 QWF721036:QWJ721039 RGB721036:RGF721039 RPX721036:RQB721039 RZT721036:RZX721039 SJP721036:SJT721039 STL721036:STP721039 TDH721036:TDL721039 TND721036:TNH721039 TWZ721036:TXD721039 UGV721036:UGZ721039 UQR721036:UQV721039 VAN721036:VAR721039 VKJ721036:VKN721039 VUF721036:VUJ721039 WEB721036:WEF721039 WNX721036:WOB721039 WXT721036:WXX721039 BL786572:BP786575 LH786572:LL786575 VD786572:VH786575 AEZ786572:AFD786575 AOV786572:AOZ786575 AYR786572:AYV786575 BIN786572:BIR786575 BSJ786572:BSN786575 CCF786572:CCJ786575 CMB786572:CMF786575 CVX786572:CWB786575 DFT786572:DFX786575 DPP786572:DPT786575 DZL786572:DZP786575 EJH786572:EJL786575 ETD786572:ETH786575 FCZ786572:FDD786575 FMV786572:FMZ786575 FWR786572:FWV786575 GGN786572:GGR786575 GQJ786572:GQN786575 HAF786572:HAJ786575 HKB786572:HKF786575 HTX786572:HUB786575 IDT786572:IDX786575 INP786572:INT786575 IXL786572:IXP786575 JHH786572:JHL786575 JRD786572:JRH786575 KAZ786572:KBD786575 KKV786572:KKZ786575 KUR786572:KUV786575 LEN786572:LER786575 LOJ786572:LON786575 LYF786572:LYJ786575 MIB786572:MIF786575 MRX786572:MSB786575 NBT786572:NBX786575 NLP786572:NLT786575 NVL786572:NVP786575 OFH786572:OFL786575 OPD786572:OPH786575 OYZ786572:OZD786575 PIV786572:PIZ786575 PSR786572:PSV786575 QCN786572:QCR786575 QMJ786572:QMN786575 QWF786572:QWJ786575 RGB786572:RGF786575 RPX786572:RQB786575 RZT786572:RZX786575 SJP786572:SJT786575 STL786572:STP786575 TDH786572:TDL786575 TND786572:TNH786575 TWZ786572:TXD786575 UGV786572:UGZ786575 UQR786572:UQV786575 VAN786572:VAR786575 VKJ786572:VKN786575 VUF786572:VUJ786575 WEB786572:WEF786575 WNX786572:WOB786575 WXT786572:WXX786575 BL852108:BP852111 LH852108:LL852111 VD852108:VH852111 AEZ852108:AFD852111 AOV852108:AOZ852111 AYR852108:AYV852111 BIN852108:BIR852111 BSJ852108:BSN852111 CCF852108:CCJ852111 CMB852108:CMF852111 CVX852108:CWB852111 DFT852108:DFX852111 DPP852108:DPT852111 DZL852108:DZP852111 EJH852108:EJL852111 ETD852108:ETH852111 FCZ852108:FDD852111 FMV852108:FMZ852111 FWR852108:FWV852111 GGN852108:GGR852111 GQJ852108:GQN852111 HAF852108:HAJ852111 HKB852108:HKF852111 HTX852108:HUB852111 IDT852108:IDX852111 INP852108:INT852111 IXL852108:IXP852111 JHH852108:JHL852111 JRD852108:JRH852111 KAZ852108:KBD852111 KKV852108:KKZ852111 KUR852108:KUV852111 LEN852108:LER852111 LOJ852108:LON852111 LYF852108:LYJ852111 MIB852108:MIF852111 MRX852108:MSB852111 NBT852108:NBX852111 NLP852108:NLT852111 NVL852108:NVP852111 OFH852108:OFL852111 OPD852108:OPH852111 OYZ852108:OZD852111 PIV852108:PIZ852111 PSR852108:PSV852111 QCN852108:QCR852111 QMJ852108:QMN852111 QWF852108:QWJ852111 RGB852108:RGF852111 RPX852108:RQB852111 RZT852108:RZX852111 SJP852108:SJT852111 STL852108:STP852111 TDH852108:TDL852111 TND852108:TNH852111 TWZ852108:TXD852111 UGV852108:UGZ852111 UQR852108:UQV852111 VAN852108:VAR852111 VKJ852108:VKN852111 VUF852108:VUJ852111 WEB852108:WEF852111 WNX852108:WOB852111 WXT852108:WXX852111 BL917644:BP917647 LH917644:LL917647 VD917644:VH917647 AEZ917644:AFD917647 AOV917644:AOZ917647 AYR917644:AYV917647 BIN917644:BIR917647 BSJ917644:BSN917647 CCF917644:CCJ917647 CMB917644:CMF917647 CVX917644:CWB917647 DFT917644:DFX917647 DPP917644:DPT917647 DZL917644:DZP917647 EJH917644:EJL917647 ETD917644:ETH917647 FCZ917644:FDD917647 FMV917644:FMZ917647 FWR917644:FWV917647 GGN917644:GGR917647 GQJ917644:GQN917647 HAF917644:HAJ917647 HKB917644:HKF917647 HTX917644:HUB917647 IDT917644:IDX917647 INP917644:INT917647 IXL917644:IXP917647 JHH917644:JHL917647 JRD917644:JRH917647 KAZ917644:KBD917647 KKV917644:KKZ917647 KUR917644:KUV917647 LEN917644:LER917647 LOJ917644:LON917647 LYF917644:LYJ917647 MIB917644:MIF917647 MRX917644:MSB917647 NBT917644:NBX917647 NLP917644:NLT917647 NVL917644:NVP917647 OFH917644:OFL917647 OPD917644:OPH917647 OYZ917644:OZD917647 PIV917644:PIZ917647 PSR917644:PSV917647 QCN917644:QCR917647 QMJ917644:QMN917647 QWF917644:QWJ917647 RGB917644:RGF917647 RPX917644:RQB917647 RZT917644:RZX917647 SJP917644:SJT917647 STL917644:STP917647 TDH917644:TDL917647 TND917644:TNH917647 TWZ917644:TXD917647 UGV917644:UGZ917647 UQR917644:UQV917647 VAN917644:VAR917647 VKJ917644:VKN917647 VUF917644:VUJ917647 WEB917644:WEF917647 WNX917644:WOB917647 WXT917644:WXX917647 BL983180:BP983183 LH983180:LL983183 VD983180:VH983183 AEZ983180:AFD983183 AOV983180:AOZ983183 AYR983180:AYV983183 BIN983180:BIR983183 BSJ983180:BSN983183 CCF983180:CCJ983183 CMB983180:CMF983183 CVX983180:CWB983183 DFT983180:DFX983183 DPP983180:DPT983183 DZL983180:DZP983183 EJH983180:EJL983183 ETD983180:ETH983183 FCZ983180:FDD983183 FMV983180:FMZ983183 FWR983180:FWV983183 GGN983180:GGR983183 GQJ983180:GQN983183 HAF983180:HAJ983183 HKB983180:HKF983183 HTX983180:HUB983183 IDT983180:IDX983183 INP983180:INT983183 IXL983180:IXP983183 JHH983180:JHL983183 JRD983180:JRH983183 KAZ983180:KBD983183 KKV983180:KKZ983183 KUR983180:KUV983183 LEN983180:LER983183 LOJ983180:LON983183 LYF983180:LYJ983183 MIB983180:MIF983183 MRX983180:MSB983183 NBT983180:NBX983183 NLP983180:NLT983183 NVL983180:NVP983183 OFH983180:OFL983183 OPD983180:OPH983183 OYZ983180:OZD983183 PIV983180:PIZ983183 PSR983180:PSV983183 QCN983180:QCR983183 QMJ983180:QMN983183 QWF983180:QWJ983183 RGB983180:RGF983183 RPX983180:RQB983183 RZT983180:RZX983183 SJP983180:SJT983183 STL983180:STP983183 TDH983180:TDL983183 TND983180:TNH983183 TWZ983180:TXD983183 UGV983180:UGZ983183 UQR983180:UQV983183 VAN983180:VAR983183 VKJ983180:VKN983183 VUF983180:VUJ983183 WEB983180:WEF983183 WNX983180:WOB983183 WXT983180:WXX983183 CB140:IV65536 LX140:SR65536 VT140:ACN65536 AFP140:AMJ65536 APL140:AWF65536 AZH140:BGB65536 BJD140:BPX65536 BSZ140:BZT65536 CCV140:CJP65536 CMR140:CTL65536 CWN140:DDH65536 DGJ140:DND65536 DQF140:DWZ65536 EAB140:EGV65536 EJX140:EQR65536 ETT140:FAN65536 FDP140:FKJ65536 FNL140:FUF65536 FXH140:GEB65536 GHD140:GNX65536 GQZ140:GXT65536 HAV140:HHP65536 HKR140:HRL65536 HUN140:IBH65536 IEJ140:ILD65536 IOF140:IUZ65536 IYB140:JEV65536 JHX140:JOR65536 JRT140:JYN65536 KBP140:KIJ65536 KLL140:KSF65536 KVH140:LCB65536 LFD140:LLX65536 LOZ140:LVT65536 LYV140:MFP65536 MIR140:MPL65536 MSN140:MZH65536 NCJ140:NJD65536 NMF140:NSZ65536 NWB140:OCV65536 OFX140:OMR65536 OPT140:OWN65536 OZP140:PGJ65536 PJL140:PQF65536 PTH140:QAB65536 QDD140:QJX65536 QMZ140:QTT65536 QWV140:RDP65536 RGR140:RNL65536 RQN140:RXH65536 SAJ140:SHD65536 SKF140:SQZ65536 SUB140:TAV65536 TDX140:TKR65536 TNT140:TUN65536 TXP140:UEJ65536 UHL140:UOF65536 URH140:UYB65536 VBD140:VHX65536 VKZ140:VRT65536 VUV140:WBP65536 WER140:WLL65536 WON140:WVH65536 WYJ140:XFD65536 CB65676:IV131072 LX65676:SR131072 VT65676:ACN131072 AFP65676:AMJ131072 APL65676:AWF131072 AZH65676:BGB131072 BJD65676:BPX131072 BSZ65676:BZT131072 CCV65676:CJP131072 CMR65676:CTL131072 CWN65676:DDH131072 DGJ65676:DND131072 DQF65676:DWZ131072 EAB65676:EGV131072 EJX65676:EQR131072 ETT65676:FAN131072 FDP65676:FKJ131072 FNL65676:FUF131072 FXH65676:GEB131072 GHD65676:GNX131072 GQZ65676:GXT131072 HAV65676:HHP131072 HKR65676:HRL131072 HUN65676:IBH131072 IEJ65676:ILD131072 IOF65676:IUZ131072 IYB65676:JEV131072 JHX65676:JOR131072 JRT65676:JYN131072 KBP65676:KIJ131072 KLL65676:KSF131072 KVH65676:LCB131072 LFD65676:LLX131072 LOZ65676:LVT131072 LYV65676:MFP131072 MIR65676:MPL131072 MSN65676:MZH131072 NCJ65676:NJD131072 NMF65676:NSZ131072 NWB65676:OCV131072 OFX65676:OMR131072 OPT65676:OWN131072 OZP65676:PGJ131072 PJL65676:PQF131072 PTH65676:QAB131072 QDD65676:QJX131072 QMZ65676:QTT131072 QWV65676:RDP131072 RGR65676:RNL131072 RQN65676:RXH131072 SAJ65676:SHD131072 SKF65676:SQZ131072 SUB65676:TAV131072 TDX65676:TKR131072 TNT65676:TUN131072 TXP65676:UEJ131072 UHL65676:UOF131072 URH65676:UYB131072 VBD65676:VHX131072 VKZ65676:VRT131072 VUV65676:WBP131072 WER65676:WLL131072 WON65676:WVH131072 WYJ65676:XFD131072 CB131212:IV196608 LX131212:SR196608 VT131212:ACN196608 AFP131212:AMJ196608 APL131212:AWF196608 AZH131212:BGB196608 BJD131212:BPX196608 BSZ131212:BZT196608 CCV131212:CJP196608 CMR131212:CTL196608 CWN131212:DDH196608 DGJ131212:DND196608 DQF131212:DWZ196608 EAB131212:EGV196608 EJX131212:EQR196608 ETT131212:FAN196608 FDP131212:FKJ196608 FNL131212:FUF196608 FXH131212:GEB196608 GHD131212:GNX196608 GQZ131212:GXT196608 HAV131212:HHP196608 HKR131212:HRL196608 HUN131212:IBH196608 IEJ131212:ILD196608 IOF131212:IUZ196608 IYB131212:JEV196608 JHX131212:JOR196608 JRT131212:JYN196608 KBP131212:KIJ196608 KLL131212:KSF196608 KVH131212:LCB196608 LFD131212:LLX196608 LOZ131212:LVT196608 LYV131212:MFP196608 MIR131212:MPL196608 MSN131212:MZH196608 NCJ131212:NJD196608 NMF131212:NSZ196608 NWB131212:OCV196608 OFX131212:OMR196608 OPT131212:OWN196608 OZP131212:PGJ196608 PJL131212:PQF196608 PTH131212:QAB196608 QDD131212:QJX196608 QMZ131212:QTT196608 QWV131212:RDP196608 RGR131212:RNL196608 RQN131212:RXH196608 SAJ131212:SHD196608 SKF131212:SQZ196608 SUB131212:TAV196608 TDX131212:TKR196608 TNT131212:TUN196608 TXP131212:UEJ196608 UHL131212:UOF196608 URH131212:UYB196608 VBD131212:VHX196608 VKZ131212:VRT196608 VUV131212:WBP196608 WER131212:WLL196608 WON131212:WVH196608 WYJ131212:XFD196608 CB196748:IV262144 LX196748:SR262144 VT196748:ACN262144 AFP196748:AMJ262144 APL196748:AWF262144 AZH196748:BGB262144 BJD196748:BPX262144 BSZ196748:BZT262144 CCV196748:CJP262144 CMR196748:CTL262144 CWN196748:DDH262144 DGJ196748:DND262144 DQF196748:DWZ262144 EAB196748:EGV262144 EJX196748:EQR262144 ETT196748:FAN262144 FDP196748:FKJ262144 FNL196748:FUF262144 FXH196748:GEB262144 GHD196748:GNX262144 GQZ196748:GXT262144 HAV196748:HHP262144 HKR196748:HRL262144 HUN196748:IBH262144 IEJ196748:ILD262144 IOF196748:IUZ262144 IYB196748:JEV262144 JHX196748:JOR262144 JRT196748:JYN262144 KBP196748:KIJ262144 KLL196748:KSF262144 KVH196748:LCB262144 LFD196748:LLX262144 LOZ196748:LVT262144 LYV196748:MFP262144 MIR196748:MPL262144 MSN196748:MZH262144 NCJ196748:NJD262144 NMF196748:NSZ262144 NWB196748:OCV262144 OFX196748:OMR262144 OPT196748:OWN262144 OZP196748:PGJ262144 PJL196748:PQF262144 PTH196748:QAB262144 QDD196748:QJX262144 QMZ196748:QTT262144 QWV196748:RDP262144 RGR196748:RNL262144 RQN196748:RXH262144 SAJ196748:SHD262144 SKF196748:SQZ262144 SUB196748:TAV262144 TDX196748:TKR262144 TNT196748:TUN262144 TXP196748:UEJ262144 UHL196748:UOF262144 URH196748:UYB262144 VBD196748:VHX262144 VKZ196748:VRT262144 VUV196748:WBP262144 WER196748:WLL262144 WON196748:WVH262144 WYJ196748:XFD262144 CB262284:IV327680 LX262284:SR327680 VT262284:ACN327680 AFP262284:AMJ327680 APL262284:AWF327680 AZH262284:BGB327680 BJD262284:BPX327680 BSZ262284:BZT327680 CCV262284:CJP327680 CMR262284:CTL327680 CWN262284:DDH327680 DGJ262284:DND327680 DQF262284:DWZ327680 EAB262284:EGV327680 EJX262284:EQR327680 ETT262284:FAN327680 FDP262284:FKJ327680 FNL262284:FUF327680 FXH262284:GEB327680 GHD262284:GNX327680 GQZ262284:GXT327680 HAV262284:HHP327680 HKR262284:HRL327680 HUN262284:IBH327680 IEJ262284:ILD327680 IOF262284:IUZ327680 IYB262284:JEV327680 JHX262284:JOR327680 JRT262284:JYN327680 KBP262284:KIJ327680 KLL262284:KSF327680 KVH262284:LCB327680 LFD262284:LLX327680 LOZ262284:LVT327680 LYV262284:MFP327680 MIR262284:MPL327680 MSN262284:MZH327680 NCJ262284:NJD327680 NMF262284:NSZ327680 NWB262284:OCV327680 OFX262284:OMR327680 OPT262284:OWN327680 OZP262284:PGJ327680 PJL262284:PQF327680 PTH262284:QAB327680 QDD262284:QJX327680 QMZ262284:QTT327680 QWV262284:RDP327680 RGR262284:RNL327680 RQN262284:RXH327680 SAJ262284:SHD327680 SKF262284:SQZ327680 SUB262284:TAV327680 TDX262284:TKR327680 TNT262284:TUN327680 TXP262284:UEJ327680 UHL262284:UOF327680 URH262284:UYB327680 VBD262284:VHX327680 VKZ262284:VRT327680 VUV262284:WBP327680 WER262284:WLL327680 WON262284:WVH327680 WYJ262284:XFD327680 CB327820:IV393216 LX327820:SR393216 VT327820:ACN393216 AFP327820:AMJ393216 APL327820:AWF393216 AZH327820:BGB393216 BJD327820:BPX393216 BSZ327820:BZT393216 CCV327820:CJP393216 CMR327820:CTL393216 CWN327820:DDH393216 DGJ327820:DND393216 DQF327820:DWZ393216 EAB327820:EGV393216 EJX327820:EQR393216 ETT327820:FAN393216 FDP327820:FKJ393216 FNL327820:FUF393216 FXH327820:GEB393216 GHD327820:GNX393216 GQZ327820:GXT393216 HAV327820:HHP393216 HKR327820:HRL393216 HUN327820:IBH393216 IEJ327820:ILD393216 IOF327820:IUZ393216 IYB327820:JEV393216 JHX327820:JOR393216 JRT327820:JYN393216 KBP327820:KIJ393216 KLL327820:KSF393216 KVH327820:LCB393216 LFD327820:LLX393216 LOZ327820:LVT393216 LYV327820:MFP393216 MIR327820:MPL393216 MSN327820:MZH393216 NCJ327820:NJD393216 NMF327820:NSZ393216 NWB327820:OCV393216 OFX327820:OMR393216 OPT327820:OWN393216 OZP327820:PGJ393216 PJL327820:PQF393216 PTH327820:QAB393216 QDD327820:QJX393216 QMZ327820:QTT393216 QWV327820:RDP393216 RGR327820:RNL393216 RQN327820:RXH393216 SAJ327820:SHD393216 SKF327820:SQZ393216 SUB327820:TAV393216 TDX327820:TKR393216 TNT327820:TUN393216 TXP327820:UEJ393216 UHL327820:UOF393216 URH327820:UYB393216 VBD327820:VHX393216 VKZ327820:VRT393216 VUV327820:WBP393216 WER327820:WLL393216 WON327820:WVH393216 WYJ327820:XFD393216 CB393356:IV458752 LX393356:SR458752 VT393356:ACN458752 AFP393356:AMJ458752 APL393356:AWF458752 AZH393356:BGB458752 BJD393356:BPX458752 BSZ393356:BZT458752 CCV393356:CJP458752 CMR393356:CTL458752 CWN393356:DDH458752 DGJ393356:DND458752 DQF393356:DWZ458752 EAB393356:EGV458752 EJX393356:EQR458752 ETT393356:FAN458752 FDP393356:FKJ458752 FNL393356:FUF458752 FXH393356:GEB458752 GHD393356:GNX458752 GQZ393356:GXT458752 HAV393356:HHP458752 HKR393356:HRL458752 HUN393356:IBH458752 IEJ393356:ILD458752 IOF393356:IUZ458752 IYB393356:JEV458752 JHX393356:JOR458752 JRT393356:JYN458752 KBP393356:KIJ458752 KLL393356:KSF458752 KVH393356:LCB458752 LFD393356:LLX458752 LOZ393356:LVT458752 LYV393356:MFP458752 MIR393356:MPL458752 MSN393356:MZH458752 NCJ393356:NJD458752 NMF393356:NSZ458752 NWB393356:OCV458752 OFX393356:OMR458752 OPT393356:OWN458752 OZP393356:PGJ458752 PJL393356:PQF458752 PTH393356:QAB458752 QDD393356:QJX458752 QMZ393356:QTT458752 QWV393356:RDP458752 RGR393356:RNL458752 RQN393356:RXH458752 SAJ393356:SHD458752 SKF393356:SQZ458752 SUB393356:TAV458752 TDX393356:TKR458752 TNT393356:TUN458752 TXP393356:UEJ458752 UHL393356:UOF458752 URH393356:UYB458752 VBD393356:VHX458752 VKZ393356:VRT458752 VUV393356:WBP458752 WER393356:WLL458752 WON393356:WVH458752 WYJ393356:XFD458752 CB458892:IV524288 LX458892:SR524288 VT458892:ACN524288 AFP458892:AMJ524288 APL458892:AWF524288 AZH458892:BGB524288 BJD458892:BPX524288 BSZ458892:BZT524288 CCV458892:CJP524288 CMR458892:CTL524288 CWN458892:DDH524288 DGJ458892:DND524288 DQF458892:DWZ524288 EAB458892:EGV524288 EJX458892:EQR524288 ETT458892:FAN524288 FDP458892:FKJ524288 FNL458892:FUF524288 FXH458892:GEB524288 GHD458892:GNX524288 GQZ458892:GXT524288 HAV458892:HHP524288 HKR458892:HRL524288 HUN458892:IBH524288 IEJ458892:ILD524288 IOF458892:IUZ524288 IYB458892:JEV524288 JHX458892:JOR524288 JRT458892:JYN524288 KBP458892:KIJ524288 KLL458892:KSF524288 KVH458892:LCB524288 LFD458892:LLX524288 LOZ458892:LVT524288 LYV458892:MFP524288 MIR458892:MPL524288 MSN458892:MZH524288 NCJ458892:NJD524288 NMF458892:NSZ524288 NWB458892:OCV524288 OFX458892:OMR524288 OPT458892:OWN524288 OZP458892:PGJ524288 PJL458892:PQF524288 PTH458892:QAB524288 QDD458892:QJX524288 QMZ458892:QTT524288 QWV458892:RDP524288 RGR458892:RNL524288 RQN458892:RXH524288 SAJ458892:SHD524288 SKF458892:SQZ524288 SUB458892:TAV524288 TDX458892:TKR524288 TNT458892:TUN524288 TXP458892:UEJ524288 UHL458892:UOF524288 URH458892:UYB524288 VBD458892:VHX524288 VKZ458892:VRT524288 VUV458892:WBP524288 WER458892:WLL524288 WON458892:WVH524288 WYJ458892:XFD524288 CB524428:IV589824 LX524428:SR589824 VT524428:ACN589824 AFP524428:AMJ589824 APL524428:AWF589824 AZH524428:BGB589824 BJD524428:BPX589824 BSZ524428:BZT589824 CCV524428:CJP589824 CMR524428:CTL589824 CWN524428:DDH589824 DGJ524428:DND589824 DQF524428:DWZ589824 EAB524428:EGV589824 EJX524428:EQR589824 ETT524428:FAN589824 FDP524428:FKJ589824 FNL524428:FUF589824 FXH524428:GEB589824 GHD524428:GNX589824 GQZ524428:GXT589824 HAV524428:HHP589824 HKR524428:HRL589824 HUN524428:IBH589824 IEJ524428:ILD589824 IOF524428:IUZ589824 IYB524428:JEV589824 JHX524428:JOR589824 JRT524428:JYN589824 KBP524428:KIJ589824 KLL524428:KSF589824 KVH524428:LCB589824 LFD524428:LLX589824 LOZ524428:LVT589824 LYV524428:MFP589824 MIR524428:MPL589824 MSN524428:MZH589824 NCJ524428:NJD589824 NMF524428:NSZ589824 NWB524428:OCV589824 OFX524428:OMR589824 OPT524428:OWN589824 OZP524428:PGJ589824 PJL524428:PQF589824 PTH524428:QAB589824 QDD524428:QJX589824 QMZ524428:QTT589824 QWV524428:RDP589824 RGR524428:RNL589824 RQN524428:RXH589824 SAJ524428:SHD589824 SKF524428:SQZ589824 SUB524428:TAV589824 TDX524428:TKR589824 TNT524428:TUN589824 TXP524428:UEJ589824 UHL524428:UOF589824 URH524428:UYB589824 VBD524428:VHX589824 VKZ524428:VRT589824 VUV524428:WBP589824 WER524428:WLL589824 WON524428:WVH589824 WYJ524428:XFD589824 CB589964:IV655360 LX589964:SR655360 VT589964:ACN655360 AFP589964:AMJ655360 APL589964:AWF655360 AZH589964:BGB655360 BJD589964:BPX655360 BSZ589964:BZT655360 CCV589964:CJP655360 CMR589964:CTL655360 CWN589964:DDH655360 DGJ589964:DND655360 DQF589964:DWZ655360 EAB589964:EGV655360 EJX589964:EQR655360 ETT589964:FAN655360 FDP589964:FKJ655360 FNL589964:FUF655360 FXH589964:GEB655360 GHD589964:GNX655360 GQZ589964:GXT655360 HAV589964:HHP655360 HKR589964:HRL655360 HUN589964:IBH655360 IEJ589964:ILD655360 IOF589964:IUZ655360 IYB589964:JEV655360 JHX589964:JOR655360 JRT589964:JYN655360 KBP589964:KIJ655360 KLL589964:KSF655360 KVH589964:LCB655360 LFD589964:LLX655360 LOZ589964:LVT655360 LYV589964:MFP655360 MIR589964:MPL655360 MSN589964:MZH655360 NCJ589964:NJD655360 NMF589964:NSZ655360 NWB589964:OCV655360 OFX589964:OMR655360 OPT589964:OWN655360 OZP589964:PGJ655360 PJL589964:PQF655360 PTH589964:QAB655360 QDD589964:QJX655360 QMZ589964:QTT655360 QWV589964:RDP655360 RGR589964:RNL655360 RQN589964:RXH655360 SAJ589964:SHD655360 SKF589964:SQZ655360 SUB589964:TAV655360 TDX589964:TKR655360 TNT589964:TUN655360 TXP589964:UEJ655360 UHL589964:UOF655360 URH589964:UYB655360 VBD589964:VHX655360 VKZ589964:VRT655360 VUV589964:WBP655360 WER589964:WLL655360 WON589964:WVH655360 WYJ589964:XFD655360 CB655500:IV720896 LX655500:SR720896 VT655500:ACN720896 AFP655500:AMJ720896 APL655500:AWF720896 AZH655500:BGB720896 BJD655500:BPX720896 BSZ655500:BZT720896 CCV655500:CJP720896 CMR655500:CTL720896 CWN655500:DDH720896 DGJ655500:DND720896 DQF655500:DWZ720896 EAB655500:EGV720896 EJX655500:EQR720896 ETT655500:FAN720896 FDP655500:FKJ720896 FNL655500:FUF720896 FXH655500:GEB720896 GHD655500:GNX720896 GQZ655500:GXT720896 HAV655500:HHP720896 HKR655500:HRL720896 HUN655500:IBH720896 IEJ655500:ILD720896 IOF655500:IUZ720896 IYB655500:JEV720896 JHX655500:JOR720896 JRT655500:JYN720896 KBP655500:KIJ720896 KLL655500:KSF720896 KVH655500:LCB720896 LFD655500:LLX720896 LOZ655500:LVT720896 LYV655500:MFP720896 MIR655500:MPL720896 MSN655500:MZH720896 NCJ655500:NJD720896 NMF655500:NSZ720896 NWB655500:OCV720896 OFX655500:OMR720896 OPT655500:OWN720896 OZP655500:PGJ720896 PJL655500:PQF720896 PTH655500:QAB720896 QDD655500:QJX720896 QMZ655500:QTT720896 QWV655500:RDP720896 RGR655500:RNL720896 RQN655500:RXH720896 SAJ655500:SHD720896 SKF655500:SQZ720896 SUB655500:TAV720896 TDX655500:TKR720896 TNT655500:TUN720896 TXP655500:UEJ720896 UHL655500:UOF720896 URH655500:UYB720896 VBD655500:VHX720896 VKZ655500:VRT720896 VUV655500:WBP720896 WER655500:WLL720896 WON655500:WVH720896 WYJ655500:XFD720896 CB721036:IV786432 LX721036:SR786432 VT721036:ACN786432 AFP721036:AMJ786432 APL721036:AWF786432 AZH721036:BGB786432 BJD721036:BPX786432 BSZ721036:BZT786432 CCV721036:CJP786432 CMR721036:CTL786432 CWN721036:DDH786432 DGJ721036:DND786432 DQF721036:DWZ786432 EAB721036:EGV786432 EJX721036:EQR786432 ETT721036:FAN786432 FDP721036:FKJ786432 FNL721036:FUF786432 FXH721036:GEB786432 GHD721036:GNX786432 GQZ721036:GXT786432 HAV721036:HHP786432 HKR721036:HRL786432 HUN721036:IBH786432 IEJ721036:ILD786432 IOF721036:IUZ786432 IYB721036:JEV786432 JHX721036:JOR786432 JRT721036:JYN786432 KBP721036:KIJ786432 KLL721036:KSF786432 KVH721036:LCB786432 LFD721036:LLX786432 LOZ721036:LVT786432 LYV721036:MFP786432 MIR721036:MPL786432 MSN721036:MZH786432 NCJ721036:NJD786432 NMF721036:NSZ786432 NWB721036:OCV786432 OFX721036:OMR786432 OPT721036:OWN786432 OZP721036:PGJ786432 PJL721036:PQF786432 PTH721036:QAB786432 QDD721036:QJX786432 QMZ721036:QTT786432 QWV721036:RDP786432 RGR721036:RNL786432 RQN721036:RXH786432 SAJ721036:SHD786432 SKF721036:SQZ786432 SUB721036:TAV786432 TDX721036:TKR786432 TNT721036:TUN786432 TXP721036:UEJ786432 UHL721036:UOF786432 URH721036:UYB786432 VBD721036:VHX786432 VKZ721036:VRT786432 VUV721036:WBP786432 WER721036:WLL786432 WON721036:WVH786432 WYJ721036:XFD786432 CB786572:IV851968 LX786572:SR851968 VT786572:ACN851968 AFP786572:AMJ851968 APL786572:AWF851968 AZH786572:BGB851968 BJD786572:BPX851968 BSZ786572:BZT851968 CCV786572:CJP851968 CMR786572:CTL851968 CWN786572:DDH851968 DGJ786572:DND851968 DQF786572:DWZ851968 EAB786572:EGV851968 EJX786572:EQR851968 ETT786572:FAN851968 FDP786572:FKJ851968 FNL786572:FUF851968 FXH786572:GEB851968 GHD786572:GNX851968 GQZ786572:GXT851968 HAV786572:HHP851968 HKR786572:HRL851968 HUN786572:IBH851968 IEJ786572:ILD851968 IOF786572:IUZ851968 IYB786572:JEV851968 JHX786572:JOR851968 JRT786572:JYN851968 KBP786572:KIJ851968 KLL786572:KSF851968 KVH786572:LCB851968 LFD786572:LLX851968 LOZ786572:LVT851968 LYV786572:MFP851968 MIR786572:MPL851968 MSN786572:MZH851968 NCJ786572:NJD851968 NMF786572:NSZ851968 NWB786572:OCV851968 OFX786572:OMR851968 OPT786572:OWN851968 OZP786572:PGJ851968 PJL786572:PQF851968 PTH786572:QAB851968 QDD786572:QJX851968 QMZ786572:QTT851968 QWV786572:RDP851968 RGR786572:RNL851968 RQN786572:RXH851968 SAJ786572:SHD851968 SKF786572:SQZ851968 SUB786572:TAV851968 TDX786572:TKR851968 TNT786572:TUN851968 TXP786572:UEJ851968 UHL786572:UOF851968 URH786572:UYB851968 VBD786572:VHX851968 VKZ786572:VRT851968 VUV786572:WBP851968 WER786572:WLL851968 WON786572:WVH851968 WYJ786572:XFD851968 CB852108:IV917504 LX852108:SR917504 VT852108:ACN917504 AFP852108:AMJ917504 APL852108:AWF917504 AZH852108:BGB917504 BJD852108:BPX917504 BSZ852108:BZT917504 CCV852108:CJP917504 CMR852108:CTL917504 CWN852108:DDH917504 DGJ852108:DND917504 DQF852108:DWZ917504 EAB852108:EGV917504 EJX852108:EQR917504 ETT852108:FAN917504 FDP852108:FKJ917504 FNL852108:FUF917504 FXH852108:GEB917504 GHD852108:GNX917504 GQZ852108:GXT917504 HAV852108:HHP917504 HKR852108:HRL917504 HUN852108:IBH917504 IEJ852108:ILD917504 IOF852108:IUZ917504 IYB852108:JEV917504 JHX852108:JOR917504 JRT852108:JYN917504 KBP852108:KIJ917504 KLL852108:KSF917504 KVH852108:LCB917504 LFD852108:LLX917504 LOZ852108:LVT917504 LYV852108:MFP917504 MIR852108:MPL917504 MSN852108:MZH917504 NCJ852108:NJD917504 NMF852108:NSZ917504 NWB852108:OCV917504 OFX852108:OMR917504 OPT852108:OWN917504 OZP852108:PGJ917504 PJL852108:PQF917504 PTH852108:QAB917504 QDD852108:QJX917504 QMZ852108:QTT917504 QWV852108:RDP917504 RGR852108:RNL917504 RQN852108:RXH917504 SAJ852108:SHD917504 SKF852108:SQZ917504 SUB852108:TAV917504 TDX852108:TKR917504 TNT852108:TUN917504 TXP852108:UEJ917504 UHL852108:UOF917504 URH852108:UYB917504 VBD852108:VHX917504 VKZ852108:VRT917504 VUV852108:WBP917504 WER852108:WLL917504 WON852108:WVH917504 WYJ852108:XFD917504 CB917644:IV983040 LX917644:SR983040 VT917644:ACN983040 AFP917644:AMJ983040 APL917644:AWF983040 AZH917644:BGB983040 BJD917644:BPX983040 BSZ917644:BZT983040 CCV917644:CJP983040 CMR917644:CTL983040 CWN917644:DDH983040 DGJ917644:DND983040 DQF917644:DWZ983040 EAB917644:EGV983040 EJX917644:EQR983040 ETT917644:FAN983040 FDP917644:FKJ983040 FNL917644:FUF983040 FXH917644:GEB983040 GHD917644:GNX983040 GQZ917644:GXT983040 HAV917644:HHP983040 HKR917644:HRL983040 HUN917644:IBH983040 IEJ917644:ILD983040 IOF917644:IUZ983040 IYB917644:JEV983040 JHX917644:JOR983040 JRT917644:JYN983040 KBP917644:KIJ983040 KLL917644:KSF983040 KVH917644:LCB983040 LFD917644:LLX983040 LOZ917644:LVT983040 LYV917644:MFP983040 MIR917644:MPL983040 MSN917644:MZH983040 NCJ917644:NJD983040 NMF917644:NSZ983040 NWB917644:OCV983040 OFX917644:OMR983040 OPT917644:OWN983040 OZP917644:PGJ983040 PJL917644:PQF983040 PTH917644:QAB983040 QDD917644:QJX983040 QMZ917644:QTT983040 QWV917644:RDP983040 RGR917644:RNL983040 RQN917644:RXH983040 SAJ917644:SHD983040 SKF917644:SQZ983040 SUB917644:TAV983040 TDX917644:TKR983040 TNT917644:TUN983040 TXP917644:UEJ983040 UHL917644:UOF983040 URH917644:UYB983040 VBD917644:VHX983040 VKZ917644:VRT983040 VUV917644:WBP983040 WER917644:WLL983040 WON917644:WVH983040 WYJ917644:XFD983040 CB983180:IV1048576 LX983180:SR1048576 VT983180:ACN1048576 AFP983180:AMJ1048576 APL983180:AWF1048576 AZH983180:BGB1048576 BJD983180:BPX1048576 BSZ983180:BZT1048576 CCV983180:CJP1048576 CMR983180:CTL1048576 CWN983180:DDH1048576 DGJ983180:DND1048576 DQF983180:DWZ1048576 EAB983180:EGV1048576 EJX983180:EQR1048576 ETT983180:FAN1048576 FDP983180:FKJ1048576 FNL983180:FUF1048576 FXH983180:GEB1048576 GHD983180:GNX1048576 GQZ983180:GXT1048576 HAV983180:HHP1048576 HKR983180:HRL1048576 HUN983180:IBH1048576 IEJ983180:ILD1048576 IOF983180:IUZ1048576 IYB983180:JEV1048576 JHX983180:JOR1048576 JRT983180:JYN1048576 KBP983180:KIJ1048576 KLL983180:KSF1048576 KVH983180:LCB1048576 LFD983180:LLX1048576 LOZ983180:LVT1048576 LYV983180:MFP1048576 MIR983180:MPL1048576 MSN983180:MZH1048576 NCJ983180:NJD1048576 NMF983180:NSZ1048576 NWB983180:OCV1048576 OFX983180:OMR1048576 OPT983180:OWN1048576 OZP983180:PGJ1048576 PJL983180:PQF1048576 PTH983180:QAB1048576 QDD983180:QJX1048576 QMZ983180:QTT1048576 QWV983180:RDP1048576 RGR983180:RNL1048576 RQN983180:RXH1048576 SAJ983180:SHD1048576 SKF983180:SQZ1048576 SUB983180:TAV1048576 TDX983180:TKR1048576 TNT983180:TUN1048576 TXP983180:UEJ1048576 UHL983180:UOF1048576 URH983180:UYB1048576 VBD983180:VHX1048576 VKZ983180:VRT1048576 VUV983180:WBP1048576 WER983180:WLL1048576 WON983180:WVH1048576 WYJ983180:XFD1048576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topLeftCell="A4" workbookViewId="0">
      <selection activeCell="I22" sqref="I22"/>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",[3]NOMBRE!B2," - ","( ",[3]NOMBRE!C2,[3]NOMBRE!D2,[3]NOMBRE!E2,[3]NOMBRE!F2,[3]NOMBRE!G2,"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",[3]NOMBRE!B3," - ","( ",[3]NOMBRE!C3,[3]NOMBRE!D3,[3]NOMBRE!E3,[3]NOMBRE!F3,[3]NOMBRE!G3,[3]NOMBRE!H3,"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",[3]NOMBRE!B6," - ","( ",[3]NOMBRE!C6,[3]NOMBRE!D6," )")</f>
        <v>MES: FEBRERO - ( 02 )</v>
      </c>
      <c r="B4" s="5"/>
      <c r="C4" s="5"/>
      <c r="D4" s="5"/>
      <c r="E4" s="5"/>
      <c r="F4" s="5"/>
      <c r="G4" s="5"/>
      <c r="H4" s="5"/>
      <c r="I4" s="5"/>
      <c r="J4" s="5"/>
      <c r="K4" s="5"/>
      <c r="O4" s="10"/>
      <c r="BL4" s="212"/>
      <c r="CA4" s="212"/>
    </row>
    <row r="5" spans="1:79" s="6" customFormat="1" ht="12.75" customHeight="1" x14ac:dyDescent="0.2">
      <c r="A5" s="4" t="str">
        <f>CONCATENATE("AÑO: ",[3]NOMBRE!B7)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4938</v>
      </c>
      <c r="C10" s="130">
        <v>919</v>
      </c>
      <c r="D10" s="130">
        <v>417</v>
      </c>
      <c r="E10" s="108">
        <v>304</v>
      </c>
      <c r="F10" s="108">
        <v>264</v>
      </c>
      <c r="G10" s="108">
        <v>262</v>
      </c>
      <c r="H10" s="108">
        <v>246</v>
      </c>
      <c r="I10" s="108">
        <v>222</v>
      </c>
      <c r="J10" s="108">
        <v>213</v>
      </c>
      <c r="K10" s="108">
        <v>232</v>
      </c>
      <c r="L10" s="108">
        <v>260</v>
      </c>
      <c r="M10" s="108">
        <v>264</v>
      </c>
      <c r="N10" s="108">
        <v>210</v>
      </c>
      <c r="O10" s="108">
        <v>256</v>
      </c>
      <c r="P10" s="108">
        <v>209</v>
      </c>
      <c r="Q10" s="108">
        <v>207</v>
      </c>
      <c r="R10" s="108">
        <v>190</v>
      </c>
      <c r="S10" s="116">
        <v>263</v>
      </c>
      <c r="T10" s="107">
        <v>2497</v>
      </c>
      <c r="U10" s="125">
        <v>2441</v>
      </c>
      <c r="V10" s="139">
        <v>4587</v>
      </c>
      <c r="W10" s="107">
        <v>116</v>
      </c>
      <c r="X10" s="108">
        <v>88</v>
      </c>
      <c r="Y10" s="108">
        <v>154</v>
      </c>
      <c r="Z10" s="125">
        <v>673</v>
      </c>
      <c r="AA10" s="125">
        <v>24</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543</v>
      </c>
      <c r="C11" s="150"/>
      <c r="D11" s="150">
        <v>2</v>
      </c>
      <c r="E11" s="145">
        <v>1</v>
      </c>
      <c r="F11" s="145">
        <v>75</v>
      </c>
      <c r="G11" s="145">
        <v>151</v>
      </c>
      <c r="H11" s="145">
        <v>115</v>
      </c>
      <c r="I11" s="145">
        <v>66</v>
      </c>
      <c r="J11" s="145">
        <v>51</v>
      </c>
      <c r="K11" s="145">
        <v>48</v>
      </c>
      <c r="L11" s="145">
        <v>15</v>
      </c>
      <c r="M11" s="145">
        <v>11</v>
      </c>
      <c r="N11" s="145">
        <v>1</v>
      </c>
      <c r="O11" s="145">
        <v>3</v>
      </c>
      <c r="P11" s="145">
        <v>2</v>
      </c>
      <c r="Q11" s="145"/>
      <c r="R11" s="145">
        <v>1</v>
      </c>
      <c r="S11" s="133">
        <v>1</v>
      </c>
      <c r="T11" s="105"/>
      <c r="U11" s="134">
        <v>543</v>
      </c>
      <c r="V11" s="148">
        <v>538</v>
      </c>
      <c r="W11" s="144">
        <v>5</v>
      </c>
      <c r="X11" s="145">
        <v>7</v>
      </c>
      <c r="Y11" s="145">
        <v>4</v>
      </c>
      <c r="Z11" s="134">
        <v>65</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238</v>
      </c>
      <c r="C12" s="132"/>
      <c r="D12" s="132"/>
      <c r="E12" s="99"/>
      <c r="F12" s="99">
        <v>23</v>
      </c>
      <c r="G12" s="99">
        <v>55</v>
      </c>
      <c r="H12" s="99">
        <v>62</v>
      </c>
      <c r="I12" s="99">
        <v>35</v>
      </c>
      <c r="J12" s="99">
        <v>25</v>
      </c>
      <c r="K12" s="99">
        <v>16</v>
      </c>
      <c r="L12" s="99">
        <v>9</v>
      </c>
      <c r="M12" s="99">
        <v>6</v>
      </c>
      <c r="N12" s="99">
        <v>1</v>
      </c>
      <c r="O12" s="99">
        <v>2</v>
      </c>
      <c r="P12" s="99"/>
      <c r="Q12" s="99"/>
      <c r="R12" s="99">
        <v>4</v>
      </c>
      <c r="S12" s="100"/>
      <c r="T12" s="117"/>
      <c r="U12" s="101">
        <v>238</v>
      </c>
      <c r="V12" s="147">
        <v>238</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275"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10</v>
      </c>
      <c r="C15" s="107">
        <v>1</v>
      </c>
      <c r="D15" s="108"/>
      <c r="E15" s="108"/>
      <c r="F15" s="108"/>
      <c r="G15" s="108"/>
      <c r="H15" s="108">
        <v>1</v>
      </c>
      <c r="I15" s="108"/>
      <c r="J15" s="108"/>
      <c r="K15" s="108"/>
      <c r="L15" s="108">
        <v>1</v>
      </c>
      <c r="M15" s="108">
        <v>2</v>
      </c>
      <c r="N15" s="108">
        <v>1</v>
      </c>
      <c r="O15" s="108">
        <v>1</v>
      </c>
      <c r="P15" s="108">
        <v>1</v>
      </c>
      <c r="Q15" s="108"/>
      <c r="R15" s="108">
        <v>1</v>
      </c>
      <c r="S15" s="125">
        <v>1</v>
      </c>
      <c r="U15" s="2"/>
      <c r="V15" s="2"/>
      <c r="W15" s="2"/>
      <c r="X15" s="2"/>
      <c r="Y15" s="2"/>
      <c r="Z15" s="1"/>
      <c r="AA15" s="1"/>
      <c r="AB15" s="1"/>
      <c r="AC15" s="1"/>
      <c r="AD15" s="1"/>
      <c r="AE15" s="1"/>
      <c r="AL15" s="1"/>
      <c r="BL15" s="213"/>
      <c r="BP15" s="1"/>
      <c r="BQ15" s="74" t="str">
        <f>IF(SUM($B$10:$B$12)=0," ",(IF(AND($B$21&gt;0,(SUM($B$10:$B$12)&gt;0))," ","No olvide registrar el número de categorizaciones correspondientes a la seccion A.1")))</f>
        <v xml:space="preserve"> </v>
      </c>
      <c r="BR15" s="1"/>
      <c r="BS15" s="1"/>
      <c r="BT15" s="156"/>
      <c r="BU15" s="1"/>
      <c r="CA15" s="213"/>
    </row>
    <row r="16" spans="1:79" s="3" customFormat="1" ht="15.75" customHeight="1" x14ac:dyDescent="0.15">
      <c r="A16" s="76" t="s">
        <v>40</v>
      </c>
      <c r="B16" s="103">
        <f t="shared" si="0"/>
        <v>109</v>
      </c>
      <c r="C16" s="95">
        <v>9</v>
      </c>
      <c r="D16" s="96">
        <v>1</v>
      </c>
      <c r="E16" s="96">
        <v>5</v>
      </c>
      <c r="F16" s="96">
        <v>4</v>
      </c>
      <c r="G16" s="96">
        <v>4</v>
      </c>
      <c r="H16" s="96">
        <v>4</v>
      </c>
      <c r="I16" s="96">
        <v>1</v>
      </c>
      <c r="J16" s="96">
        <v>3</v>
      </c>
      <c r="K16" s="96">
        <v>2</v>
      </c>
      <c r="L16" s="96">
        <v>3</v>
      </c>
      <c r="M16" s="96">
        <v>7</v>
      </c>
      <c r="N16" s="96">
        <v>6</v>
      </c>
      <c r="O16" s="96">
        <v>11</v>
      </c>
      <c r="P16" s="96">
        <v>4</v>
      </c>
      <c r="Q16" s="96">
        <v>17</v>
      </c>
      <c r="R16" s="96">
        <v>12</v>
      </c>
      <c r="S16" s="91">
        <v>16</v>
      </c>
      <c r="T16" s="171" t="str">
        <f>+BQ16</f>
        <v xml:space="preserve">El nº de atenciones Sección A.1 debe ser igual al nº de categorizaciones </v>
      </c>
      <c r="U16" s="2"/>
      <c r="V16" s="2"/>
      <c r="W16" s="2"/>
      <c r="X16" s="2"/>
      <c r="Y16" s="2"/>
      <c r="Z16" s="1"/>
      <c r="AA16" s="1"/>
      <c r="AB16" s="1"/>
      <c r="AC16" s="1"/>
      <c r="AD16" s="1"/>
      <c r="AE16" s="1"/>
      <c r="AL16" s="1"/>
      <c r="BL16" s="213"/>
      <c r="BP16" s="1"/>
      <c r="BQ16" s="74" t="str">
        <f>IF(SUM($B$10:$B$12)=0," ",(IF(AND((SUM($B$10:$B$12)=$B$21))," ","El nº de atenciones Sección A.1 debe ser igual al nº de categorizaciones ")))</f>
        <v xml:space="preserve">El nº de atenciones Sección A.1 debe ser igual al nº de categorizaciones </v>
      </c>
      <c r="BR16" s="1"/>
      <c r="BS16" s="1"/>
      <c r="BT16" s="156"/>
      <c r="BU16" s="1"/>
      <c r="CA16" s="213"/>
    </row>
    <row r="17" spans="1:79" s="3" customFormat="1" ht="15.75" customHeight="1" x14ac:dyDescent="0.15">
      <c r="A17" s="76" t="s">
        <v>41</v>
      </c>
      <c r="B17" s="103">
        <f t="shared" si="0"/>
        <v>3276</v>
      </c>
      <c r="C17" s="95">
        <v>538</v>
      </c>
      <c r="D17" s="96">
        <v>180</v>
      </c>
      <c r="E17" s="96">
        <v>143</v>
      </c>
      <c r="F17" s="96">
        <v>168</v>
      </c>
      <c r="G17" s="96">
        <v>181</v>
      </c>
      <c r="H17" s="96">
        <v>179</v>
      </c>
      <c r="I17" s="96">
        <v>166</v>
      </c>
      <c r="J17" s="96">
        <v>137</v>
      </c>
      <c r="K17" s="96">
        <v>161</v>
      </c>
      <c r="L17" s="96">
        <v>184</v>
      </c>
      <c r="M17" s="96">
        <v>185</v>
      </c>
      <c r="N17" s="96">
        <v>158</v>
      </c>
      <c r="O17" s="96">
        <v>194</v>
      </c>
      <c r="P17" s="96">
        <v>167</v>
      </c>
      <c r="Q17" s="96">
        <v>157</v>
      </c>
      <c r="R17" s="96">
        <v>155</v>
      </c>
      <c r="S17" s="91">
        <v>223</v>
      </c>
      <c r="T17" s="174" t="str">
        <f>+BQ17</f>
        <v xml:space="preserve"> </v>
      </c>
      <c r="U17" s="2"/>
      <c r="V17" s="2"/>
      <c r="W17" s="2"/>
      <c r="X17" s="2"/>
      <c r="Y17" s="2"/>
      <c r="Z17" s="1"/>
      <c r="AA17" s="1"/>
      <c r="AB17" s="1"/>
      <c r="AC17" s="1"/>
      <c r="AD17" s="1"/>
      <c r="AE17" s="1"/>
      <c r="AL17" s="1"/>
      <c r="BL17" s="213"/>
      <c r="BP17" s="1"/>
      <c r="BQ17" s="74" t="str">
        <f>IF($B$25=0," ",(IF(AND((($B$25+$B$26)=$B$21))," ","El nº de atenciones Sección B debe ser igual al nº de categorizaciones ")))</f>
        <v xml:space="preserve"> </v>
      </c>
      <c r="BR17" s="1"/>
      <c r="BS17" s="1"/>
      <c r="BT17" s="156"/>
      <c r="BU17" s="1"/>
      <c r="CA17" s="213"/>
    </row>
    <row r="18" spans="1:79" s="3" customFormat="1" ht="15.75" customHeight="1" x14ac:dyDescent="0.15">
      <c r="A18" s="76" t="s">
        <v>42</v>
      </c>
      <c r="B18" s="103">
        <f t="shared" si="0"/>
        <v>1403</v>
      </c>
      <c r="C18" s="95">
        <v>344</v>
      </c>
      <c r="D18" s="96">
        <v>217</v>
      </c>
      <c r="E18" s="96">
        <v>139</v>
      </c>
      <c r="F18" s="96">
        <v>83</v>
      </c>
      <c r="G18" s="96">
        <v>68</v>
      </c>
      <c r="H18" s="96">
        <v>55</v>
      </c>
      <c r="I18" s="96">
        <v>49</v>
      </c>
      <c r="J18" s="96">
        <v>69</v>
      </c>
      <c r="K18" s="96">
        <v>63</v>
      </c>
      <c r="L18" s="96">
        <v>62</v>
      </c>
      <c r="M18" s="96">
        <v>61</v>
      </c>
      <c r="N18" s="96">
        <v>42</v>
      </c>
      <c r="O18" s="96">
        <v>44</v>
      </c>
      <c r="P18" s="96">
        <v>34</v>
      </c>
      <c r="Q18" s="96">
        <v>30</v>
      </c>
      <c r="R18" s="96">
        <v>21</v>
      </c>
      <c r="S18" s="91">
        <v>22</v>
      </c>
      <c r="T18" s="174"/>
      <c r="U18" s="2"/>
      <c r="V18" s="2"/>
      <c r="W18" s="2"/>
      <c r="X18" s="2"/>
      <c r="Y18" s="2"/>
      <c r="Z18" s="1"/>
      <c r="AA18" s="1"/>
      <c r="AB18" s="1"/>
      <c r="AC18" s="1"/>
      <c r="AD18" s="1"/>
      <c r="AE18" s="1"/>
      <c r="AL18" s="1"/>
      <c r="BL18" s="213"/>
      <c r="BP18" s="1"/>
      <c r="BQ18" s="74"/>
      <c r="BR18" s="1"/>
      <c r="BS18" s="1"/>
      <c r="BT18" s="156"/>
      <c r="BU18" s="1"/>
      <c r="CA18" s="213"/>
    </row>
    <row r="19" spans="1:79" s="3" customFormat="1" ht="15.75" customHeight="1" x14ac:dyDescent="0.15">
      <c r="A19" s="77" t="s">
        <v>43</v>
      </c>
      <c r="B19" s="111">
        <f t="shared" si="0"/>
        <v>140</v>
      </c>
      <c r="C19" s="112">
        <v>27</v>
      </c>
      <c r="D19" s="113">
        <v>19</v>
      </c>
      <c r="E19" s="113">
        <v>17</v>
      </c>
      <c r="F19" s="113">
        <v>9</v>
      </c>
      <c r="G19" s="113">
        <v>9</v>
      </c>
      <c r="H19" s="113">
        <v>7</v>
      </c>
      <c r="I19" s="113">
        <v>6</v>
      </c>
      <c r="J19" s="113">
        <v>4</v>
      </c>
      <c r="K19" s="113">
        <v>6</v>
      </c>
      <c r="L19" s="113">
        <v>10</v>
      </c>
      <c r="M19" s="113">
        <v>9</v>
      </c>
      <c r="N19" s="113">
        <v>3</v>
      </c>
      <c r="O19" s="113">
        <v>6</v>
      </c>
      <c r="P19" s="113">
        <v>3</v>
      </c>
      <c r="Q19" s="113">
        <v>3</v>
      </c>
      <c r="R19" s="113">
        <v>1</v>
      </c>
      <c r="S19" s="92">
        <v>1</v>
      </c>
      <c r="T19" s="2"/>
      <c r="U19" s="2"/>
      <c r="V19" s="2"/>
      <c r="W19" s="2"/>
      <c r="X19" s="2"/>
      <c r="Y19" s="2"/>
      <c r="Z19" s="1"/>
      <c r="AA19" s="1"/>
      <c r="AB19" s="1"/>
      <c r="AC19" s="1"/>
      <c r="AD19" s="1"/>
      <c r="AE19" s="1"/>
      <c r="AL19" s="1"/>
      <c r="BL19" s="213"/>
      <c r="BP19" s="1"/>
      <c r="BQ19" s="74" t="str">
        <f>IF(AND([3]NOMBRE!$B$4="Establecimiento de Menor Complejidad (EMENC)",(SUM($C$53:$C$57)&lt;&gt;0),($B$21&lt;&gt;SUM($C$53:$C$57))),"No olvide registrar el nº de categorizaciones en la seccion A.2","")</f>
        <v/>
      </c>
      <c r="BR19" s="1"/>
      <c r="BS19" s="1"/>
      <c r="BT19" s="156"/>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74"/>
      <c r="BR20" s="1"/>
      <c r="BS20" s="1"/>
      <c r="BT20" s="156"/>
      <c r="BU20" s="1"/>
      <c r="CA20" s="213"/>
    </row>
    <row r="21" spans="1:79" s="3" customFormat="1" ht="15.75" customHeight="1" x14ac:dyDescent="0.15">
      <c r="A21" s="22" t="s">
        <v>45</v>
      </c>
      <c r="B21" s="120">
        <f t="shared" si="0"/>
        <v>4938</v>
      </c>
      <c r="C21" s="121">
        <f>SUM(C15:C20)</f>
        <v>919</v>
      </c>
      <c r="D21" s="122">
        <f>SUM(D15:D20)</f>
        <v>417</v>
      </c>
      <c r="E21" s="122">
        <f>SUM(E15:E20)</f>
        <v>304</v>
      </c>
      <c r="F21" s="122">
        <f t="shared" ref="F21:S21" si="1">SUM(F15:F20)</f>
        <v>264</v>
      </c>
      <c r="G21" s="122">
        <f t="shared" si="1"/>
        <v>262</v>
      </c>
      <c r="H21" s="122">
        <f t="shared" si="1"/>
        <v>246</v>
      </c>
      <c r="I21" s="122">
        <f t="shared" si="1"/>
        <v>222</v>
      </c>
      <c r="J21" s="122">
        <f t="shared" si="1"/>
        <v>213</v>
      </c>
      <c r="K21" s="122">
        <f t="shared" si="1"/>
        <v>232</v>
      </c>
      <c r="L21" s="122">
        <f t="shared" si="1"/>
        <v>260</v>
      </c>
      <c r="M21" s="122">
        <f t="shared" si="1"/>
        <v>264</v>
      </c>
      <c r="N21" s="122">
        <f t="shared" si="1"/>
        <v>210</v>
      </c>
      <c r="O21" s="122">
        <f t="shared" si="1"/>
        <v>256</v>
      </c>
      <c r="P21" s="122">
        <f t="shared" si="1"/>
        <v>209</v>
      </c>
      <c r="Q21" s="122">
        <f t="shared" si="1"/>
        <v>207</v>
      </c>
      <c r="R21" s="122">
        <f t="shared" si="1"/>
        <v>190</v>
      </c>
      <c r="S21" s="123">
        <f t="shared" si="1"/>
        <v>263</v>
      </c>
      <c r="T21" s="174" t="str">
        <f>+BQ21&amp;BP21</f>
        <v/>
      </c>
      <c r="U21" s="2"/>
      <c r="V21" s="2"/>
      <c r="W21" s="2"/>
      <c r="Y21" s="2"/>
      <c r="Z21" s="1"/>
      <c r="AA21" s="1"/>
      <c r="AB21" s="6"/>
      <c r="AC21" s="1"/>
      <c r="AD21" s="1"/>
      <c r="AE21" s="1"/>
      <c r="AL21" s="1"/>
      <c r="BL21" s="213"/>
      <c r="BP21" s="74"/>
      <c r="BQ21" s="74" t="str">
        <f>IF($B21&lt;&gt;SUM($C21:$S21),"NO ALTERE LAS FÓRMULAS, la suma de las edades NO es igual al Total. ","")</f>
        <v/>
      </c>
      <c r="BR21" s="19"/>
      <c r="BS21" s="19"/>
      <c r="BT21" s="156"/>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281"/>
      <c r="J27" s="281"/>
      <c r="K27" s="281"/>
      <c r="L27" s="281"/>
      <c r="M27" s="281"/>
      <c r="N27" s="281"/>
      <c r="O27" s="281"/>
      <c r="P27" s="42"/>
      <c r="Q27" s="42"/>
      <c r="R27" s="42"/>
      <c r="S27" s="42"/>
      <c r="T27" s="2"/>
      <c r="U27" s="2"/>
      <c r="V27" s="2"/>
      <c r="W27" s="2"/>
      <c r="X27" s="2"/>
      <c r="Y27" s="2"/>
      <c r="BL27" s="213"/>
      <c r="CA27" s="213"/>
    </row>
    <row r="28" spans="1:79" s="3" customFormat="1" ht="33" customHeight="1" x14ac:dyDescent="0.15">
      <c r="A28" s="44" t="s">
        <v>55</v>
      </c>
      <c r="B28" s="275" t="s">
        <v>4</v>
      </c>
      <c r="C28" s="275" t="s">
        <v>56</v>
      </c>
      <c r="D28" s="275" t="s">
        <v>57</v>
      </c>
      <c r="E28" s="275"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462</v>
      </c>
      <c r="C29" s="87"/>
      <c r="D29" s="87">
        <v>462</v>
      </c>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74"/>
      <c r="BQ29" s="1"/>
      <c r="BR29" s="1"/>
      <c r="BS29" s="1"/>
      <c r="BT29" s="156"/>
      <c r="BU29" s="1"/>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74"/>
      <c r="BQ30" s="1"/>
      <c r="BR30" s="1"/>
      <c r="BS30" s="1"/>
      <c r="BT30" s="156"/>
      <c r="BU30" s="1"/>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74"/>
      <c r="BQ31" s="1"/>
      <c r="BR31" s="1"/>
      <c r="BS31" s="1"/>
      <c r="BT31" s="156"/>
      <c r="BU31" s="1"/>
      <c r="CA31" s="213"/>
    </row>
    <row r="32" spans="1:79" s="3" customFormat="1" ht="15.75" customHeight="1" x14ac:dyDescent="0.15">
      <c r="A32" s="61" t="s">
        <v>63</v>
      </c>
      <c r="B32" s="94">
        <f t="shared" si="2"/>
        <v>3</v>
      </c>
      <c r="C32" s="88"/>
      <c r="D32" s="88">
        <v>3</v>
      </c>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74"/>
      <c r="BQ32" s="1"/>
      <c r="BR32" s="1"/>
      <c r="BS32" s="1"/>
      <c r="BT32" s="156"/>
      <c r="BU32" s="1"/>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74"/>
      <c r="BQ33" s="1"/>
      <c r="BR33" s="1"/>
      <c r="BS33" s="1"/>
      <c r="BT33" s="156"/>
      <c r="BU33" s="1"/>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74"/>
      <c r="BQ34" s="1"/>
      <c r="BR34" s="1"/>
      <c r="BS34" s="1"/>
      <c r="BT34" s="156"/>
      <c r="BU34" s="1"/>
      <c r="CA34" s="213"/>
    </row>
    <row r="35" spans="1:79" s="3" customFormat="1" ht="15.75" customHeight="1" x14ac:dyDescent="0.15">
      <c r="A35" s="61" t="s">
        <v>66</v>
      </c>
      <c r="B35" s="94">
        <f t="shared" si="2"/>
        <v>8</v>
      </c>
      <c r="C35" s="88">
        <v>2</v>
      </c>
      <c r="D35" s="88">
        <v>6</v>
      </c>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74"/>
      <c r="BQ35" s="1"/>
      <c r="BR35" s="1"/>
      <c r="BS35" s="1"/>
      <c r="BT35" s="156"/>
      <c r="BU35" s="1"/>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74"/>
      <c r="BQ36" s="1"/>
      <c r="BR36" s="1"/>
      <c r="BS36" s="1"/>
      <c r="BT36" s="156"/>
      <c r="BU36" s="1"/>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74"/>
      <c r="BQ37" s="1"/>
      <c r="BR37" s="1"/>
      <c r="BS37" s="1"/>
      <c r="BT37" s="156"/>
      <c r="BU37" s="1"/>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74"/>
      <c r="BT38" s="156"/>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74"/>
      <c r="BT39" s="156"/>
      <c r="CA39" s="213"/>
    </row>
    <row r="40" spans="1:79" s="3" customFormat="1" ht="16.5" customHeight="1" x14ac:dyDescent="0.15">
      <c r="A40" s="168" t="s">
        <v>71</v>
      </c>
      <c r="B40" s="94">
        <f t="shared" si="2"/>
        <v>142</v>
      </c>
      <c r="C40" s="89"/>
      <c r="D40" s="89">
        <v>142</v>
      </c>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74"/>
      <c r="BT40" s="156"/>
      <c r="CA40" s="213"/>
    </row>
    <row r="41" spans="1:79" s="3" customFormat="1" ht="16.5" customHeight="1" x14ac:dyDescent="0.15">
      <c r="A41" s="61" t="s">
        <v>72</v>
      </c>
      <c r="B41" s="94">
        <f t="shared" si="2"/>
        <v>26</v>
      </c>
      <c r="C41" s="138">
        <v>26</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74"/>
      <c r="BT41" s="156"/>
      <c r="CA41" s="213"/>
    </row>
    <row r="42" spans="1:79" s="3" customFormat="1" ht="15.75" customHeight="1" x14ac:dyDescent="0.15">
      <c r="A42" s="22" t="s">
        <v>45</v>
      </c>
      <c r="B42" s="120">
        <f>+SUM(C42:E42)</f>
        <v>641</v>
      </c>
      <c r="C42" s="120">
        <f>+SUM(C29:C41)</f>
        <v>28</v>
      </c>
      <c r="D42" s="120">
        <f>+SUM(D29:D41)</f>
        <v>613</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P42" s="1"/>
      <c r="BQ42" s="74"/>
      <c r="BT42" s="1"/>
      <c r="BU42" s="156"/>
      <c r="CA42" s="213"/>
    </row>
    <row r="43" spans="1:79" s="1" customFormat="1" ht="30" customHeight="1" x14ac:dyDescent="0.2">
      <c r="A43" s="282"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275"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871</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819</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278" t="s">
        <v>85</v>
      </c>
      <c r="C70" s="85">
        <v>24</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280" t="s">
        <v>86</v>
      </c>
      <c r="C71" s="149"/>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18</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3</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5</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2</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271" t="s">
        <v>179</v>
      </c>
      <c r="Z79" s="219" t="s">
        <v>180</v>
      </c>
      <c r="AA79" s="220" t="s">
        <v>181</v>
      </c>
      <c r="AB79" s="218" t="s">
        <v>182</v>
      </c>
      <c r="AC79" s="271" t="s">
        <v>183</v>
      </c>
      <c r="AD79" s="271"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5</v>
      </c>
      <c r="D80" s="186">
        <v>1</v>
      </c>
      <c r="E80" s="178">
        <v>1</v>
      </c>
      <c r="F80" s="175">
        <v>1</v>
      </c>
      <c r="G80" s="177"/>
      <c r="H80" s="186"/>
      <c r="I80" s="178"/>
      <c r="J80" s="175"/>
      <c r="K80" s="177"/>
      <c r="L80" s="186"/>
      <c r="M80" s="178">
        <v>2</v>
      </c>
      <c r="N80" s="175"/>
      <c r="O80" s="177"/>
      <c r="P80" s="186"/>
      <c r="Q80" s="178"/>
      <c r="R80" s="175"/>
      <c r="S80" s="177"/>
      <c r="T80" s="186"/>
      <c r="U80" s="221"/>
      <c r="V80" s="222"/>
      <c r="W80" s="223"/>
      <c r="X80" s="176">
        <v>5</v>
      </c>
      <c r="Y80" s="178"/>
      <c r="Z80" s="115"/>
      <c r="AA80" s="223">
        <v>1</v>
      </c>
      <c r="AB80" s="176">
        <v>4</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25</v>
      </c>
      <c r="D81" s="191"/>
      <c r="E81" s="192"/>
      <c r="F81" s="182"/>
      <c r="G81" s="184">
        <v>1</v>
      </c>
      <c r="H81" s="191">
        <v>2</v>
      </c>
      <c r="I81" s="192">
        <v>3</v>
      </c>
      <c r="J81" s="182">
        <v>4</v>
      </c>
      <c r="K81" s="184">
        <v>1</v>
      </c>
      <c r="L81" s="191">
        <v>3</v>
      </c>
      <c r="M81" s="192">
        <v>1</v>
      </c>
      <c r="N81" s="182">
        <v>1</v>
      </c>
      <c r="O81" s="184">
        <v>4</v>
      </c>
      <c r="P81" s="191">
        <v>3</v>
      </c>
      <c r="Q81" s="192">
        <v>1</v>
      </c>
      <c r="R81" s="182"/>
      <c r="S81" s="184">
        <v>1</v>
      </c>
      <c r="T81" s="191"/>
      <c r="U81" s="224"/>
      <c r="V81" s="225"/>
      <c r="W81" s="226"/>
      <c r="X81" s="227"/>
      <c r="Y81" s="228"/>
      <c r="Z81" s="229">
        <v>25</v>
      </c>
      <c r="AA81" s="228"/>
      <c r="AB81" s="228">
        <v>15</v>
      </c>
      <c r="AC81" s="228"/>
      <c r="AD81" s="228">
        <v>10</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273"/>
      <c r="B84" s="274"/>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c r="I85" s="108"/>
      <c r="J85" s="108"/>
      <c r="K85" s="108">
        <v>1</v>
      </c>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0</v>
      </c>
      <c r="D86" s="118"/>
      <c r="E86" s="118"/>
      <c r="F86" s="132"/>
      <c r="G86" s="99"/>
      <c r="H86" s="99"/>
      <c r="I86" s="99"/>
      <c r="J86" s="99"/>
      <c r="K86" s="99"/>
      <c r="L86" s="118"/>
      <c r="M86" s="119"/>
      <c r="N86" s="118"/>
      <c r="O86" s="101"/>
      <c r="P86" s="90"/>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t="str">
        <f>IF($C86=0,"",IF($P86="",IF($C86="","",1),0))</f>
        <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1</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8</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2</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2</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1</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9</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50</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21</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94</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272"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275"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272" t="s">
        <v>45</v>
      </c>
      <c r="F107" s="275" t="s">
        <v>7</v>
      </c>
      <c r="G107" s="275"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169</v>
      </c>
      <c r="F112" s="88">
        <v>169</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182</v>
      </c>
      <c r="F115" s="88">
        <v>182</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281"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275" t="s">
        <v>4</v>
      </c>
      <c r="D119" s="275" t="s">
        <v>7</v>
      </c>
      <c r="E119" s="275"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276" t="s">
        <v>136</v>
      </c>
      <c r="C120" s="138">
        <v>182</v>
      </c>
      <c r="D120" s="152">
        <v>182</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172" t="str">
        <f t="shared" ref="BR120:BR125" si="10">IF(AND(C120&lt;&gt;0,D120=0),"No olvide los benefciarios","")</f>
        <v/>
      </c>
      <c r="BS120" s="74"/>
      <c r="BT120" s="156">
        <f t="shared" ref="BT120:BT125" si="11">IF($C120&lt;D120,1,0)</f>
        <v>0</v>
      </c>
      <c r="BU120" s="156">
        <f t="shared" ref="BU120:BU125" si="12">IF(AND(C120&lt;&gt;0,D120=0),1,0)</f>
        <v>0</v>
      </c>
      <c r="BV120" s="74"/>
      <c r="BW120" s="35"/>
      <c r="CA120" s="213"/>
    </row>
    <row r="121" spans="1:79" s="3" customFormat="1" ht="15.75" customHeight="1" x14ac:dyDescent="0.2">
      <c r="A121" s="432"/>
      <c r="B121" s="31" t="s">
        <v>137</v>
      </c>
      <c r="C121" s="88">
        <v>169</v>
      </c>
      <c r="D121" s="109">
        <v>169</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172"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172" t="str">
        <f t="shared" si="10"/>
        <v/>
      </c>
      <c r="BS122" s="35"/>
      <c r="BT122" s="156">
        <f t="shared" si="11"/>
        <v>0</v>
      </c>
      <c r="BU122" s="156">
        <f t="shared" si="12"/>
        <v>0</v>
      </c>
      <c r="BV122" s="35"/>
      <c r="BW122" s="35"/>
      <c r="CA122" s="213"/>
    </row>
    <row r="123" spans="1:79" s="3" customFormat="1" ht="15.75" customHeight="1" x14ac:dyDescent="0.2">
      <c r="A123" s="431" t="s">
        <v>139</v>
      </c>
      <c r="B123" s="276"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172" t="str">
        <f t="shared" si="10"/>
        <v/>
      </c>
      <c r="BS123" s="35"/>
      <c r="BT123" s="156">
        <f t="shared" si="11"/>
        <v>0</v>
      </c>
      <c r="BU123" s="156">
        <f t="shared" si="12"/>
        <v>0</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172" t="str">
        <f t="shared" si="10"/>
        <v/>
      </c>
      <c r="BS124" s="35"/>
      <c r="BT124" s="156">
        <f t="shared" si="11"/>
        <v>0</v>
      </c>
      <c r="BU124" s="156">
        <f t="shared" si="12"/>
        <v>0</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172" t="str">
        <f t="shared" si="10"/>
        <v/>
      </c>
      <c r="BS125" s="35"/>
      <c r="BT125" s="156">
        <f t="shared" si="11"/>
        <v>0</v>
      </c>
      <c r="BU125" s="156">
        <f t="shared" si="12"/>
        <v>0</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275"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277"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278" t="s">
        <v>154</v>
      </c>
      <c r="D137" s="232"/>
      <c r="E137" s="39"/>
      <c r="F137" s="39"/>
      <c r="G137" s="39"/>
      <c r="H137" s="39"/>
      <c r="M137" s="39"/>
      <c r="N137" s="39"/>
      <c r="O137" s="158"/>
      <c r="BL137" s="172"/>
      <c r="CA137" s="172"/>
    </row>
    <row r="138" spans="1:79" s="35" customFormat="1" ht="21" x14ac:dyDescent="0.2">
      <c r="A138" s="417"/>
      <c r="B138" s="418"/>
      <c r="C138" s="279"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3</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0</v>
      </c>
      <c r="E148" s="175"/>
      <c r="F148" s="176"/>
      <c r="G148" s="176"/>
      <c r="H148" s="176"/>
      <c r="I148" s="176"/>
      <c r="J148" s="176"/>
      <c r="K148" s="176"/>
      <c r="L148" s="176"/>
      <c r="M148" s="176"/>
      <c r="N148" s="176"/>
      <c r="O148" s="176"/>
      <c r="P148" s="176"/>
      <c r="Q148" s="176"/>
      <c r="R148" s="176"/>
      <c r="S148" s="176"/>
      <c r="T148" s="178"/>
      <c r="U148" s="234"/>
      <c r="V148" s="175"/>
      <c r="W148" s="176"/>
      <c r="X148" s="176"/>
      <c r="Y148" s="177"/>
      <c r="Z148" s="175"/>
      <c r="AA148" s="177"/>
      <c r="AB148" s="178"/>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3</v>
      </c>
      <c r="E153" s="249"/>
      <c r="F153" s="250"/>
      <c r="G153" s="250"/>
      <c r="H153" s="250">
        <v>2</v>
      </c>
      <c r="I153" s="250"/>
      <c r="J153" s="250"/>
      <c r="K153" s="250"/>
      <c r="L153" s="126"/>
      <c r="M153" s="126"/>
      <c r="N153" s="126"/>
      <c r="O153" s="126"/>
      <c r="P153" s="126"/>
      <c r="Q153" s="126"/>
      <c r="R153" s="126">
        <v>1</v>
      </c>
      <c r="S153" s="126"/>
      <c r="T153" s="251"/>
      <c r="U153" s="252"/>
      <c r="V153" s="249"/>
      <c r="W153" s="250"/>
      <c r="X153" s="250"/>
      <c r="Y153" s="253"/>
      <c r="Z153" s="249"/>
      <c r="AA153" s="253"/>
      <c r="AB153" s="251"/>
      <c r="AC153" s="253">
        <v>3</v>
      </c>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13</v>
      </c>
      <c r="C158" s="182"/>
      <c r="D158" s="183"/>
      <c r="E158" s="183">
        <v>2</v>
      </c>
      <c r="F158" s="183">
        <v>3</v>
      </c>
      <c r="G158" s="183"/>
      <c r="H158" s="183">
        <v>1</v>
      </c>
      <c r="I158" s="183"/>
      <c r="J158" s="183">
        <v>3</v>
      </c>
      <c r="K158" s="183">
        <v>1</v>
      </c>
      <c r="L158" s="183">
        <v>1</v>
      </c>
      <c r="M158" s="183"/>
      <c r="N158" s="183">
        <v>2</v>
      </c>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49458</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BQ142 LM142 VI142 AFE142 APA142 AYW142 BIS142 BSO142 CCK142 CMG142 CWC142 DFY142 DPU142 DZQ142 EJM142 ETI142 FDE142 FNA142 FWW142 GGS142 GQO142 HAK142 HKG142 HUC142 IDY142 INU142 IXQ142 JHM142 JRI142 KBE142 KLA142 KUW142 LES142 LOO142 LYK142 MIG142 MSC142 NBY142 NLU142 NVQ142 OFM142 OPI142 OZE142 PJA142 PSW142 QCS142 QMO142 QWK142 RGG142 RQC142 RZY142 SJU142 STQ142 TDM142 TNI142 TXE142 UHA142 UQW142 VAS142 VKO142 VUK142 WEG142 WOC142 WXY142 BQ65678 LM65678 VI65678 AFE65678 APA65678 AYW65678 BIS65678 BSO65678 CCK65678 CMG65678 CWC65678 DFY65678 DPU65678 DZQ65678 EJM65678 ETI65678 FDE65678 FNA65678 FWW65678 GGS65678 GQO65678 HAK65678 HKG65678 HUC65678 IDY65678 INU65678 IXQ65678 JHM65678 JRI65678 KBE65678 KLA65678 KUW65678 LES65678 LOO65678 LYK65678 MIG65678 MSC65678 NBY65678 NLU65678 NVQ65678 OFM65678 OPI65678 OZE65678 PJA65678 PSW65678 QCS65678 QMO65678 QWK65678 RGG65678 RQC65678 RZY65678 SJU65678 STQ65678 TDM65678 TNI65678 TXE65678 UHA65678 UQW65678 VAS65678 VKO65678 VUK65678 WEG65678 WOC65678 WXY65678 BQ131214 LM131214 VI131214 AFE131214 APA131214 AYW131214 BIS131214 BSO131214 CCK131214 CMG131214 CWC131214 DFY131214 DPU131214 DZQ131214 EJM131214 ETI131214 FDE131214 FNA131214 FWW131214 GGS131214 GQO131214 HAK131214 HKG131214 HUC131214 IDY131214 INU131214 IXQ131214 JHM131214 JRI131214 KBE131214 KLA131214 KUW131214 LES131214 LOO131214 LYK131214 MIG131214 MSC131214 NBY131214 NLU131214 NVQ131214 OFM131214 OPI131214 OZE131214 PJA131214 PSW131214 QCS131214 QMO131214 QWK131214 RGG131214 RQC131214 RZY131214 SJU131214 STQ131214 TDM131214 TNI131214 TXE131214 UHA131214 UQW131214 VAS131214 VKO131214 VUK131214 WEG131214 WOC131214 WXY131214 BQ196750 LM196750 VI196750 AFE196750 APA196750 AYW196750 BIS196750 BSO196750 CCK196750 CMG196750 CWC196750 DFY196750 DPU196750 DZQ196750 EJM196750 ETI196750 FDE196750 FNA196750 FWW196750 GGS196750 GQO196750 HAK196750 HKG196750 HUC196750 IDY196750 INU196750 IXQ196750 JHM196750 JRI196750 KBE196750 KLA196750 KUW196750 LES196750 LOO196750 LYK196750 MIG196750 MSC196750 NBY196750 NLU196750 NVQ196750 OFM196750 OPI196750 OZE196750 PJA196750 PSW196750 QCS196750 QMO196750 QWK196750 RGG196750 RQC196750 RZY196750 SJU196750 STQ196750 TDM196750 TNI196750 TXE196750 UHA196750 UQW196750 VAS196750 VKO196750 VUK196750 WEG196750 WOC196750 WXY196750 BQ262286 LM262286 VI262286 AFE262286 APA262286 AYW262286 BIS262286 BSO262286 CCK262286 CMG262286 CWC262286 DFY262286 DPU262286 DZQ262286 EJM262286 ETI262286 FDE262286 FNA262286 FWW262286 GGS262286 GQO262286 HAK262286 HKG262286 HUC262286 IDY262286 INU262286 IXQ262286 JHM262286 JRI262286 KBE262286 KLA262286 KUW262286 LES262286 LOO262286 LYK262286 MIG262286 MSC262286 NBY262286 NLU262286 NVQ262286 OFM262286 OPI262286 OZE262286 PJA262286 PSW262286 QCS262286 QMO262286 QWK262286 RGG262286 RQC262286 RZY262286 SJU262286 STQ262286 TDM262286 TNI262286 TXE262286 UHA262286 UQW262286 VAS262286 VKO262286 VUK262286 WEG262286 WOC262286 WXY262286 BQ327822 LM327822 VI327822 AFE327822 APA327822 AYW327822 BIS327822 BSO327822 CCK327822 CMG327822 CWC327822 DFY327822 DPU327822 DZQ327822 EJM327822 ETI327822 FDE327822 FNA327822 FWW327822 GGS327822 GQO327822 HAK327822 HKG327822 HUC327822 IDY327822 INU327822 IXQ327822 JHM327822 JRI327822 KBE327822 KLA327822 KUW327822 LES327822 LOO327822 LYK327822 MIG327822 MSC327822 NBY327822 NLU327822 NVQ327822 OFM327822 OPI327822 OZE327822 PJA327822 PSW327822 QCS327822 QMO327822 QWK327822 RGG327822 RQC327822 RZY327822 SJU327822 STQ327822 TDM327822 TNI327822 TXE327822 UHA327822 UQW327822 VAS327822 VKO327822 VUK327822 WEG327822 WOC327822 WXY327822 BQ393358 LM393358 VI393358 AFE393358 APA393358 AYW393358 BIS393358 BSO393358 CCK393358 CMG393358 CWC393358 DFY393358 DPU393358 DZQ393358 EJM393358 ETI393358 FDE393358 FNA393358 FWW393358 GGS393358 GQO393358 HAK393358 HKG393358 HUC393358 IDY393358 INU393358 IXQ393358 JHM393358 JRI393358 KBE393358 KLA393358 KUW393358 LES393358 LOO393358 LYK393358 MIG393358 MSC393358 NBY393358 NLU393358 NVQ393358 OFM393358 OPI393358 OZE393358 PJA393358 PSW393358 QCS393358 QMO393358 QWK393358 RGG393358 RQC393358 RZY393358 SJU393358 STQ393358 TDM393358 TNI393358 TXE393358 UHA393358 UQW393358 VAS393358 VKO393358 VUK393358 WEG393358 WOC393358 WXY393358 BQ458894 LM458894 VI458894 AFE458894 APA458894 AYW458894 BIS458894 BSO458894 CCK458894 CMG458894 CWC458894 DFY458894 DPU458894 DZQ458894 EJM458894 ETI458894 FDE458894 FNA458894 FWW458894 GGS458894 GQO458894 HAK458894 HKG458894 HUC458894 IDY458894 INU458894 IXQ458894 JHM458894 JRI458894 KBE458894 KLA458894 KUW458894 LES458894 LOO458894 LYK458894 MIG458894 MSC458894 NBY458894 NLU458894 NVQ458894 OFM458894 OPI458894 OZE458894 PJA458894 PSW458894 QCS458894 QMO458894 QWK458894 RGG458894 RQC458894 RZY458894 SJU458894 STQ458894 TDM458894 TNI458894 TXE458894 UHA458894 UQW458894 VAS458894 VKO458894 VUK458894 WEG458894 WOC458894 WXY458894 BQ524430 LM524430 VI524430 AFE524430 APA524430 AYW524430 BIS524430 BSO524430 CCK524430 CMG524430 CWC524430 DFY524430 DPU524430 DZQ524430 EJM524430 ETI524430 FDE524430 FNA524430 FWW524430 GGS524430 GQO524430 HAK524430 HKG524430 HUC524430 IDY524430 INU524430 IXQ524430 JHM524430 JRI524430 KBE524430 KLA524430 KUW524430 LES524430 LOO524430 LYK524430 MIG524430 MSC524430 NBY524430 NLU524430 NVQ524430 OFM524430 OPI524430 OZE524430 PJA524430 PSW524430 QCS524430 QMO524430 QWK524430 RGG524430 RQC524430 RZY524430 SJU524430 STQ524430 TDM524430 TNI524430 TXE524430 UHA524430 UQW524430 VAS524430 VKO524430 VUK524430 WEG524430 WOC524430 WXY524430 BQ589966 LM589966 VI589966 AFE589966 APA589966 AYW589966 BIS589966 BSO589966 CCK589966 CMG589966 CWC589966 DFY589966 DPU589966 DZQ589966 EJM589966 ETI589966 FDE589966 FNA589966 FWW589966 GGS589966 GQO589966 HAK589966 HKG589966 HUC589966 IDY589966 INU589966 IXQ589966 JHM589966 JRI589966 KBE589966 KLA589966 KUW589966 LES589966 LOO589966 LYK589966 MIG589966 MSC589966 NBY589966 NLU589966 NVQ589966 OFM589966 OPI589966 OZE589966 PJA589966 PSW589966 QCS589966 QMO589966 QWK589966 RGG589966 RQC589966 RZY589966 SJU589966 STQ589966 TDM589966 TNI589966 TXE589966 UHA589966 UQW589966 VAS589966 VKO589966 VUK589966 WEG589966 WOC589966 WXY589966 BQ655502 LM655502 VI655502 AFE655502 APA655502 AYW655502 BIS655502 BSO655502 CCK655502 CMG655502 CWC655502 DFY655502 DPU655502 DZQ655502 EJM655502 ETI655502 FDE655502 FNA655502 FWW655502 GGS655502 GQO655502 HAK655502 HKG655502 HUC655502 IDY655502 INU655502 IXQ655502 JHM655502 JRI655502 KBE655502 KLA655502 KUW655502 LES655502 LOO655502 LYK655502 MIG655502 MSC655502 NBY655502 NLU655502 NVQ655502 OFM655502 OPI655502 OZE655502 PJA655502 PSW655502 QCS655502 QMO655502 QWK655502 RGG655502 RQC655502 RZY655502 SJU655502 STQ655502 TDM655502 TNI655502 TXE655502 UHA655502 UQW655502 VAS655502 VKO655502 VUK655502 WEG655502 WOC655502 WXY655502 BQ721038 LM721038 VI721038 AFE721038 APA721038 AYW721038 BIS721038 BSO721038 CCK721038 CMG721038 CWC721038 DFY721038 DPU721038 DZQ721038 EJM721038 ETI721038 FDE721038 FNA721038 FWW721038 GGS721038 GQO721038 HAK721038 HKG721038 HUC721038 IDY721038 INU721038 IXQ721038 JHM721038 JRI721038 KBE721038 KLA721038 KUW721038 LES721038 LOO721038 LYK721038 MIG721038 MSC721038 NBY721038 NLU721038 NVQ721038 OFM721038 OPI721038 OZE721038 PJA721038 PSW721038 QCS721038 QMO721038 QWK721038 RGG721038 RQC721038 RZY721038 SJU721038 STQ721038 TDM721038 TNI721038 TXE721038 UHA721038 UQW721038 VAS721038 VKO721038 VUK721038 WEG721038 WOC721038 WXY721038 BQ786574 LM786574 VI786574 AFE786574 APA786574 AYW786574 BIS786574 BSO786574 CCK786574 CMG786574 CWC786574 DFY786574 DPU786574 DZQ786574 EJM786574 ETI786574 FDE786574 FNA786574 FWW786574 GGS786574 GQO786574 HAK786574 HKG786574 HUC786574 IDY786574 INU786574 IXQ786574 JHM786574 JRI786574 KBE786574 KLA786574 KUW786574 LES786574 LOO786574 LYK786574 MIG786574 MSC786574 NBY786574 NLU786574 NVQ786574 OFM786574 OPI786574 OZE786574 PJA786574 PSW786574 QCS786574 QMO786574 QWK786574 RGG786574 RQC786574 RZY786574 SJU786574 STQ786574 TDM786574 TNI786574 TXE786574 UHA786574 UQW786574 VAS786574 VKO786574 VUK786574 WEG786574 WOC786574 WXY786574 BQ852110 LM852110 VI852110 AFE852110 APA852110 AYW852110 BIS852110 BSO852110 CCK852110 CMG852110 CWC852110 DFY852110 DPU852110 DZQ852110 EJM852110 ETI852110 FDE852110 FNA852110 FWW852110 GGS852110 GQO852110 HAK852110 HKG852110 HUC852110 IDY852110 INU852110 IXQ852110 JHM852110 JRI852110 KBE852110 KLA852110 KUW852110 LES852110 LOO852110 LYK852110 MIG852110 MSC852110 NBY852110 NLU852110 NVQ852110 OFM852110 OPI852110 OZE852110 PJA852110 PSW852110 QCS852110 QMO852110 QWK852110 RGG852110 RQC852110 RZY852110 SJU852110 STQ852110 TDM852110 TNI852110 TXE852110 UHA852110 UQW852110 VAS852110 VKO852110 VUK852110 WEG852110 WOC852110 WXY852110 BQ917646 LM917646 VI917646 AFE917646 APA917646 AYW917646 BIS917646 BSO917646 CCK917646 CMG917646 CWC917646 DFY917646 DPU917646 DZQ917646 EJM917646 ETI917646 FDE917646 FNA917646 FWW917646 GGS917646 GQO917646 HAK917646 HKG917646 HUC917646 IDY917646 INU917646 IXQ917646 JHM917646 JRI917646 KBE917646 KLA917646 KUW917646 LES917646 LOO917646 LYK917646 MIG917646 MSC917646 NBY917646 NLU917646 NVQ917646 OFM917646 OPI917646 OZE917646 PJA917646 PSW917646 QCS917646 QMO917646 QWK917646 RGG917646 RQC917646 RZY917646 SJU917646 STQ917646 TDM917646 TNI917646 TXE917646 UHA917646 UQW917646 VAS917646 VKO917646 VUK917646 WEG917646 WOC917646 WXY917646 BQ983182 LM983182 VI983182 AFE983182 APA983182 AYW983182 BIS983182 BSO983182 CCK983182 CMG983182 CWC983182 DFY983182 DPU983182 DZQ983182 EJM983182 ETI983182 FDE983182 FNA983182 FWW983182 GGS983182 GQO983182 HAK983182 HKG983182 HUC983182 IDY983182 INU983182 IXQ983182 JHM983182 JRI983182 KBE983182 KLA983182 KUW983182 LES983182 LOO983182 LYK983182 MIG983182 MSC983182 NBY983182 NLU983182 NVQ983182 OFM983182 OPI983182 OZE983182 PJA983182 PSW983182 QCS983182 QMO983182 QWK983182 RGG983182 RQC983182 RZY983182 SJU983182 STQ983182 TDM983182 TNI983182 TXE983182 UHA983182 UQW983182 VAS983182 VKO983182 VUK983182 WEG983182 WOC983182 WXY983182 BT142 LP142 VL142 AFH142 APD142 AYZ142 BIV142 BSR142 CCN142 CMJ142 CWF142 DGB142 DPX142 DZT142 EJP142 ETL142 FDH142 FND142 FWZ142 GGV142 GQR142 HAN142 HKJ142 HUF142 IEB142 INX142 IXT142 JHP142 JRL142 KBH142 KLD142 KUZ142 LEV142 LOR142 LYN142 MIJ142 MSF142 NCB142 NLX142 NVT142 OFP142 OPL142 OZH142 PJD142 PSZ142 QCV142 QMR142 QWN142 RGJ142 RQF142 SAB142 SJX142 STT142 TDP142 TNL142 TXH142 UHD142 UQZ142 VAV142 VKR142 VUN142 WEJ142 WOF142 WYB142 BT65678 LP65678 VL65678 AFH65678 APD65678 AYZ65678 BIV65678 BSR65678 CCN65678 CMJ65678 CWF65678 DGB65678 DPX65678 DZT65678 EJP65678 ETL65678 FDH65678 FND65678 FWZ65678 GGV65678 GQR65678 HAN65678 HKJ65678 HUF65678 IEB65678 INX65678 IXT65678 JHP65678 JRL65678 KBH65678 KLD65678 KUZ65678 LEV65678 LOR65678 LYN65678 MIJ65678 MSF65678 NCB65678 NLX65678 NVT65678 OFP65678 OPL65678 OZH65678 PJD65678 PSZ65678 QCV65678 QMR65678 QWN65678 RGJ65678 RQF65678 SAB65678 SJX65678 STT65678 TDP65678 TNL65678 TXH65678 UHD65678 UQZ65678 VAV65678 VKR65678 VUN65678 WEJ65678 WOF65678 WYB65678 BT131214 LP131214 VL131214 AFH131214 APD131214 AYZ131214 BIV131214 BSR131214 CCN131214 CMJ131214 CWF131214 DGB131214 DPX131214 DZT131214 EJP131214 ETL131214 FDH131214 FND131214 FWZ131214 GGV131214 GQR131214 HAN131214 HKJ131214 HUF131214 IEB131214 INX131214 IXT131214 JHP131214 JRL131214 KBH131214 KLD131214 KUZ131214 LEV131214 LOR131214 LYN131214 MIJ131214 MSF131214 NCB131214 NLX131214 NVT131214 OFP131214 OPL131214 OZH131214 PJD131214 PSZ131214 QCV131214 QMR131214 QWN131214 RGJ131214 RQF131214 SAB131214 SJX131214 STT131214 TDP131214 TNL131214 TXH131214 UHD131214 UQZ131214 VAV131214 VKR131214 VUN131214 WEJ131214 WOF131214 WYB131214 BT196750 LP196750 VL196750 AFH196750 APD196750 AYZ196750 BIV196750 BSR196750 CCN196750 CMJ196750 CWF196750 DGB196750 DPX196750 DZT196750 EJP196750 ETL196750 FDH196750 FND196750 FWZ196750 GGV196750 GQR196750 HAN196750 HKJ196750 HUF196750 IEB196750 INX196750 IXT196750 JHP196750 JRL196750 KBH196750 KLD196750 KUZ196750 LEV196750 LOR196750 LYN196750 MIJ196750 MSF196750 NCB196750 NLX196750 NVT196750 OFP196750 OPL196750 OZH196750 PJD196750 PSZ196750 QCV196750 QMR196750 QWN196750 RGJ196750 RQF196750 SAB196750 SJX196750 STT196750 TDP196750 TNL196750 TXH196750 UHD196750 UQZ196750 VAV196750 VKR196750 VUN196750 WEJ196750 WOF196750 WYB196750 BT262286 LP262286 VL262286 AFH262286 APD262286 AYZ262286 BIV262286 BSR262286 CCN262286 CMJ262286 CWF262286 DGB262286 DPX262286 DZT262286 EJP262286 ETL262286 FDH262286 FND262286 FWZ262286 GGV262286 GQR262286 HAN262286 HKJ262286 HUF262286 IEB262286 INX262286 IXT262286 JHP262286 JRL262286 KBH262286 KLD262286 KUZ262286 LEV262286 LOR262286 LYN262286 MIJ262286 MSF262286 NCB262286 NLX262286 NVT262286 OFP262286 OPL262286 OZH262286 PJD262286 PSZ262286 QCV262286 QMR262286 QWN262286 RGJ262286 RQF262286 SAB262286 SJX262286 STT262286 TDP262286 TNL262286 TXH262286 UHD262286 UQZ262286 VAV262286 VKR262286 VUN262286 WEJ262286 WOF262286 WYB262286 BT327822 LP327822 VL327822 AFH327822 APD327822 AYZ327822 BIV327822 BSR327822 CCN327822 CMJ327822 CWF327822 DGB327822 DPX327822 DZT327822 EJP327822 ETL327822 FDH327822 FND327822 FWZ327822 GGV327822 GQR327822 HAN327822 HKJ327822 HUF327822 IEB327822 INX327822 IXT327822 JHP327822 JRL327822 KBH327822 KLD327822 KUZ327822 LEV327822 LOR327822 LYN327822 MIJ327822 MSF327822 NCB327822 NLX327822 NVT327822 OFP327822 OPL327822 OZH327822 PJD327822 PSZ327822 QCV327822 QMR327822 QWN327822 RGJ327822 RQF327822 SAB327822 SJX327822 STT327822 TDP327822 TNL327822 TXH327822 UHD327822 UQZ327822 VAV327822 VKR327822 VUN327822 WEJ327822 WOF327822 WYB327822 BT393358 LP393358 VL393358 AFH393358 APD393358 AYZ393358 BIV393358 BSR393358 CCN393358 CMJ393358 CWF393358 DGB393358 DPX393358 DZT393358 EJP393358 ETL393358 FDH393358 FND393358 FWZ393358 GGV393358 GQR393358 HAN393358 HKJ393358 HUF393358 IEB393358 INX393358 IXT393358 JHP393358 JRL393358 KBH393358 KLD393358 KUZ393358 LEV393358 LOR393358 LYN393358 MIJ393358 MSF393358 NCB393358 NLX393358 NVT393358 OFP393358 OPL393358 OZH393358 PJD393358 PSZ393358 QCV393358 QMR393358 QWN393358 RGJ393358 RQF393358 SAB393358 SJX393358 STT393358 TDP393358 TNL393358 TXH393358 UHD393358 UQZ393358 VAV393358 VKR393358 VUN393358 WEJ393358 WOF393358 WYB393358 BT458894 LP458894 VL458894 AFH458894 APD458894 AYZ458894 BIV458894 BSR458894 CCN458894 CMJ458894 CWF458894 DGB458894 DPX458894 DZT458894 EJP458894 ETL458894 FDH458894 FND458894 FWZ458894 GGV458894 GQR458894 HAN458894 HKJ458894 HUF458894 IEB458894 INX458894 IXT458894 JHP458894 JRL458894 KBH458894 KLD458894 KUZ458894 LEV458894 LOR458894 LYN458894 MIJ458894 MSF458894 NCB458894 NLX458894 NVT458894 OFP458894 OPL458894 OZH458894 PJD458894 PSZ458894 QCV458894 QMR458894 QWN458894 RGJ458894 RQF458894 SAB458894 SJX458894 STT458894 TDP458894 TNL458894 TXH458894 UHD458894 UQZ458894 VAV458894 VKR458894 VUN458894 WEJ458894 WOF458894 WYB458894 BT524430 LP524430 VL524430 AFH524430 APD524430 AYZ524430 BIV524430 BSR524430 CCN524430 CMJ524430 CWF524430 DGB524430 DPX524430 DZT524430 EJP524430 ETL524430 FDH524430 FND524430 FWZ524430 GGV524430 GQR524430 HAN524430 HKJ524430 HUF524430 IEB524430 INX524430 IXT524430 JHP524430 JRL524430 KBH524430 KLD524430 KUZ524430 LEV524430 LOR524430 LYN524430 MIJ524430 MSF524430 NCB524430 NLX524430 NVT524430 OFP524430 OPL524430 OZH524430 PJD524430 PSZ524430 QCV524430 QMR524430 QWN524430 RGJ524430 RQF524430 SAB524430 SJX524430 STT524430 TDP524430 TNL524430 TXH524430 UHD524430 UQZ524430 VAV524430 VKR524430 VUN524430 WEJ524430 WOF524430 WYB524430 BT589966 LP589966 VL589966 AFH589966 APD589966 AYZ589966 BIV589966 BSR589966 CCN589966 CMJ589966 CWF589966 DGB589966 DPX589966 DZT589966 EJP589966 ETL589966 FDH589966 FND589966 FWZ589966 GGV589966 GQR589966 HAN589966 HKJ589966 HUF589966 IEB589966 INX589966 IXT589966 JHP589966 JRL589966 KBH589966 KLD589966 KUZ589966 LEV589966 LOR589966 LYN589966 MIJ589966 MSF589966 NCB589966 NLX589966 NVT589966 OFP589966 OPL589966 OZH589966 PJD589966 PSZ589966 QCV589966 QMR589966 QWN589966 RGJ589966 RQF589966 SAB589966 SJX589966 STT589966 TDP589966 TNL589966 TXH589966 UHD589966 UQZ589966 VAV589966 VKR589966 VUN589966 WEJ589966 WOF589966 WYB589966 BT655502 LP655502 VL655502 AFH655502 APD655502 AYZ655502 BIV655502 BSR655502 CCN655502 CMJ655502 CWF655502 DGB655502 DPX655502 DZT655502 EJP655502 ETL655502 FDH655502 FND655502 FWZ655502 GGV655502 GQR655502 HAN655502 HKJ655502 HUF655502 IEB655502 INX655502 IXT655502 JHP655502 JRL655502 KBH655502 KLD655502 KUZ655502 LEV655502 LOR655502 LYN655502 MIJ655502 MSF655502 NCB655502 NLX655502 NVT655502 OFP655502 OPL655502 OZH655502 PJD655502 PSZ655502 QCV655502 QMR655502 QWN655502 RGJ655502 RQF655502 SAB655502 SJX655502 STT655502 TDP655502 TNL655502 TXH655502 UHD655502 UQZ655502 VAV655502 VKR655502 VUN655502 WEJ655502 WOF655502 WYB655502 BT721038 LP721038 VL721038 AFH721038 APD721038 AYZ721038 BIV721038 BSR721038 CCN721038 CMJ721038 CWF721038 DGB721038 DPX721038 DZT721038 EJP721038 ETL721038 FDH721038 FND721038 FWZ721038 GGV721038 GQR721038 HAN721038 HKJ721038 HUF721038 IEB721038 INX721038 IXT721038 JHP721038 JRL721038 KBH721038 KLD721038 KUZ721038 LEV721038 LOR721038 LYN721038 MIJ721038 MSF721038 NCB721038 NLX721038 NVT721038 OFP721038 OPL721038 OZH721038 PJD721038 PSZ721038 QCV721038 QMR721038 QWN721038 RGJ721038 RQF721038 SAB721038 SJX721038 STT721038 TDP721038 TNL721038 TXH721038 UHD721038 UQZ721038 VAV721038 VKR721038 VUN721038 WEJ721038 WOF721038 WYB721038 BT786574 LP786574 VL786574 AFH786574 APD786574 AYZ786574 BIV786574 BSR786574 CCN786574 CMJ786574 CWF786574 DGB786574 DPX786574 DZT786574 EJP786574 ETL786574 FDH786574 FND786574 FWZ786574 GGV786574 GQR786574 HAN786574 HKJ786574 HUF786574 IEB786574 INX786574 IXT786574 JHP786574 JRL786574 KBH786574 KLD786574 KUZ786574 LEV786574 LOR786574 LYN786574 MIJ786574 MSF786574 NCB786574 NLX786574 NVT786574 OFP786574 OPL786574 OZH786574 PJD786574 PSZ786574 QCV786574 QMR786574 QWN786574 RGJ786574 RQF786574 SAB786574 SJX786574 STT786574 TDP786574 TNL786574 TXH786574 UHD786574 UQZ786574 VAV786574 VKR786574 VUN786574 WEJ786574 WOF786574 WYB786574 BT852110 LP852110 VL852110 AFH852110 APD852110 AYZ852110 BIV852110 BSR852110 CCN852110 CMJ852110 CWF852110 DGB852110 DPX852110 DZT852110 EJP852110 ETL852110 FDH852110 FND852110 FWZ852110 GGV852110 GQR852110 HAN852110 HKJ852110 HUF852110 IEB852110 INX852110 IXT852110 JHP852110 JRL852110 KBH852110 KLD852110 KUZ852110 LEV852110 LOR852110 LYN852110 MIJ852110 MSF852110 NCB852110 NLX852110 NVT852110 OFP852110 OPL852110 OZH852110 PJD852110 PSZ852110 QCV852110 QMR852110 QWN852110 RGJ852110 RQF852110 SAB852110 SJX852110 STT852110 TDP852110 TNL852110 TXH852110 UHD852110 UQZ852110 VAV852110 VKR852110 VUN852110 WEJ852110 WOF852110 WYB852110 BT917646 LP917646 VL917646 AFH917646 APD917646 AYZ917646 BIV917646 BSR917646 CCN917646 CMJ917646 CWF917646 DGB917646 DPX917646 DZT917646 EJP917646 ETL917646 FDH917646 FND917646 FWZ917646 GGV917646 GQR917646 HAN917646 HKJ917646 HUF917646 IEB917646 INX917646 IXT917646 JHP917646 JRL917646 KBH917646 KLD917646 KUZ917646 LEV917646 LOR917646 LYN917646 MIJ917646 MSF917646 NCB917646 NLX917646 NVT917646 OFP917646 OPL917646 OZH917646 PJD917646 PSZ917646 QCV917646 QMR917646 QWN917646 RGJ917646 RQF917646 SAB917646 SJX917646 STT917646 TDP917646 TNL917646 TXH917646 UHD917646 UQZ917646 VAV917646 VKR917646 VUN917646 WEJ917646 WOF917646 WYB917646 BT983182 LP983182 VL983182 AFH983182 APD983182 AYZ983182 BIV983182 BSR983182 CCN983182 CMJ983182 CWF983182 DGB983182 DPX983182 DZT983182 EJP983182 ETL983182 FDH983182 FND983182 FWZ983182 GGV983182 GQR983182 HAN983182 HKJ983182 HUF983182 IEB983182 INX983182 IXT983182 JHP983182 JRL983182 KBH983182 KLD983182 KUZ983182 LEV983182 LOR983182 LYN983182 MIJ983182 MSF983182 NCB983182 NLX983182 NVT983182 OFP983182 OPL983182 OZH983182 PJD983182 PSZ983182 QCV983182 QMR983182 QWN983182 RGJ983182 RQF983182 SAB983182 SJX983182 STT983182 TDP983182 TNL983182 TXH983182 UHD983182 UQZ983182 VAV983182 VKR983182 VUN983182 WEJ983182 WOF983182 WYB983182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U1:IV139 JQ1:SR139 TM1:ACN139 ADI1:AMJ139 ANE1:AWF139 AXA1:BGB139 BGW1:BPX139 BQS1:BZT139 CAO1:CJP139 CKK1:CTL139 CUG1:DDH139 DEC1:DND139 DNY1:DWZ139 DXU1:EGV139 EHQ1:EQR139 ERM1:FAN139 FBI1:FKJ139 FLE1:FUF139 FVA1:GEB139 GEW1:GNX139 GOS1:GXT139 GYO1:HHP139 HIK1:HRL139 HSG1:IBH139 ICC1:ILD139 ILY1:IUZ139 IVU1:JEV139 JFQ1:JOR139 JPM1:JYN139 JZI1:KIJ139 KJE1:KSF139 KTA1:LCB139 LCW1:LLX139 LMS1:LVT139 LWO1:MFP139 MGK1:MPL139 MQG1:MZH139 NAC1:NJD139 NJY1:NSZ139 NTU1:OCV139 ODQ1:OMR139 ONM1:OWN139 OXI1:PGJ139 PHE1:PQF139 PRA1:QAB139 QAW1:QJX139 QKS1:QTT139 QUO1:RDP139 REK1:RNL139 ROG1:RXH139 RYC1:SHD139 SHY1:SQZ139 SRU1:TAV139 TBQ1:TKR139 TLM1:TUN139 TVI1:UEJ139 UFE1:UOF139 UPA1:UYB139 UYW1:VHX139 VIS1:VRT139 VSO1:WBP139 WCK1:WLL139 WMG1:WVH139 WWC1:XFD139 U65537:IV65675 JQ65537:SR65675 TM65537:ACN65675 ADI65537:AMJ65675 ANE65537:AWF65675 AXA65537:BGB65675 BGW65537:BPX65675 BQS65537:BZT65675 CAO65537:CJP65675 CKK65537:CTL65675 CUG65537:DDH65675 DEC65537:DND65675 DNY65537:DWZ65675 DXU65537:EGV65675 EHQ65537:EQR65675 ERM65537:FAN65675 FBI65537:FKJ65675 FLE65537:FUF65675 FVA65537:GEB65675 GEW65537:GNX65675 GOS65537:GXT65675 GYO65537:HHP65675 HIK65537:HRL65675 HSG65537:IBH65675 ICC65537:ILD65675 ILY65537:IUZ65675 IVU65537:JEV65675 JFQ65537:JOR65675 JPM65537:JYN65675 JZI65537:KIJ65675 KJE65537:KSF65675 KTA65537:LCB65675 LCW65537:LLX65675 LMS65537:LVT65675 LWO65537:MFP65675 MGK65537:MPL65675 MQG65537:MZH65675 NAC65537:NJD65675 NJY65537:NSZ65675 NTU65537:OCV65675 ODQ65537:OMR65675 ONM65537:OWN65675 OXI65537:PGJ65675 PHE65537:PQF65675 PRA65537:QAB65675 QAW65537:QJX65675 QKS65537:QTT65675 QUO65537:RDP65675 REK65537:RNL65675 ROG65537:RXH65675 RYC65537:SHD65675 SHY65537:SQZ65675 SRU65537:TAV65675 TBQ65537:TKR65675 TLM65537:TUN65675 TVI65537:UEJ65675 UFE65537:UOF65675 UPA65537:UYB65675 UYW65537:VHX65675 VIS65537:VRT65675 VSO65537:WBP65675 WCK65537:WLL65675 WMG65537:WVH65675 WWC65537:XFD65675 U131073:IV131211 JQ131073:SR131211 TM131073:ACN131211 ADI131073:AMJ131211 ANE131073:AWF131211 AXA131073:BGB131211 BGW131073:BPX131211 BQS131073:BZT131211 CAO131073:CJP131211 CKK131073:CTL131211 CUG131073:DDH131211 DEC131073:DND131211 DNY131073:DWZ131211 DXU131073:EGV131211 EHQ131073:EQR131211 ERM131073:FAN131211 FBI131073:FKJ131211 FLE131073:FUF131211 FVA131073:GEB131211 GEW131073:GNX131211 GOS131073:GXT131211 GYO131073:HHP131211 HIK131073:HRL131211 HSG131073:IBH131211 ICC131073:ILD131211 ILY131073:IUZ131211 IVU131073:JEV131211 JFQ131073:JOR131211 JPM131073:JYN131211 JZI131073:KIJ131211 KJE131073:KSF131211 KTA131073:LCB131211 LCW131073:LLX131211 LMS131073:LVT131211 LWO131073:MFP131211 MGK131073:MPL131211 MQG131073:MZH131211 NAC131073:NJD131211 NJY131073:NSZ131211 NTU131073:OCV131211 ODQ131073:OMR131211 ONM131073:OWN131211 OXI131073:PGJ131211 PHE131073:PQF131211 PRA131073:QAB131211 QAW131073:QJX131211 QKS131073:QTT131211 QUO131073:RDP131211 REK131073:RNL131211 ROG131073:RXH131211 RYC131073:SHD131211 SHY131073:SQZ131211 SRU131073:TAV131211 TBQ131073:TKR131211 TLM131073:TUN131211 TVI131073:UEJ131211 UFE131073:UOF131211 UPA131073:UYB131211 UYW131073:VHX131211 VIS131073:VRT131211 VSO131073:WBP131211 WCK131073:WLL131211 WMG131073:WVH131211 WWC131073:XFD131211 U196609:IV196747 JQ196609:SR196747 TM196609:ACN196747 ADI196609:AMJ196747 ANE196609:AWF196747 AXA196609:BGB196747 BGW196609:BPX196747 BQS196609:BZT196747 CAO196609:CJP196747 CKK196609:CTL196747 CUG196609:DDH196747 DEC196609:DND196747 DNY196609:DWZ196747 DXU196609:EGV196747 EHQ196609:EQR196747 ERM196609:FAN196747 FBI196609:FKJ196747 FLE196609:FUF196747 FVA196609:GEB196747 GEW196609:GNX196747 GOS196609:GXT196747 GYO196609:HHP196747 HIK196609:HRL196747 HSG196609:IBH196747 ICC196609:ILD196747 ILY196609:IUZ196747 IVU196609:JEV196747 JFQ196609:JOR196747 JPM196609:JYN196747 JZI196609:KIJ196747 KJE196609:KSF196747 KTA196609:LCB196747 LCW196609:LLX196747 LMS196609:LVT196747 LWO196609:MFP196747 MGK196609:MPL196747 MQG196609:MZH196747 NAC196609:NJD196747 NJY196609:NSZ196747 NTU196609:OCV196747 ODQ196609:OMR196747 ONM196609:OWN196747 OXI196609:PGJ196747 PHE196609:PQF196747 PRA196609:QAB196747 QAW196609:QJX196747 QKS196609:QTT196747 QUO196609:RDP196747 REK196609:RNL196747 ROG196609:RXH196747 RYC196609:SHD196747 SHY196609:SQZ196747 SRU196609:TAV196747 TBQ196609:TKR196747 TLM196609:TUN196747 TVI196609:UEJ196747 UFE196609:UOF196747 UPA196609:UYB196747 UYW196609:VHX196747 VIS196609:VRT196747 VSO196609:WBP196747 WCK196609:WLL196747 WMG196609:WVH196747 WWC196609:XFD196747 U262145:IV262283 JQ262145:SR262283 TM262145:ACN262283 ADI262145:AMJ262283 ANE262145:AWF262283 AXA262145:BGB262283 BGW262145:BPX262283 BQS262145:BZT262283 CAO262145:CJP262283 CKK262145:CTL262283 CUG262145:DDH262283 DEC262145:DND262283 DNY262145:DWZ262283 DXU262145:EGV262283 EHQ262145:EQR262283 ERM262145:FAN262283 FBI262145:FKJ262283 FLE262145:FUF262283 FVA262145:GEB262283 GEW262145:GNX262283 GOS262145:GXT262283 GYO262145:HHP262283 HIK262145:HRL262283 HSG262145:IBH262283 ICC262145:ILD262283 ILY262145:IUZ262283 IVU262145:JEV262283 JFQ262145:JOR262283 JPM262145:JYN262283 JZI262145:KIJ262283 KJE262145:KSF262283 KTA262145:LCB262283 LCW262145:LLX262283 LMS262145:LVT262283 LWO262145:MFP262283 MGK262145:MPL262283 MQG262145:MZH262283 NAC262145:NJD262283 NJY262145:NSZ262283 NTU262145:OCV262283 ODQ262145:OMR262283 ONM262145:OWN262283 OXI262145:PGJ262283 PHE262145:PQF262283 PRA262145:QAB262283 QAW262145:QJX262283 QKS262145:QTT262283 QUO262145:RDP262283 REK262145:RNL262283 ROG262145:RXH262283 RYC262145:SHD262283 SHY262145:SQZ262283 SRU262145:TAV262283 TBQ262145:TKR262283 TLM262145:TUN262283 TVI262145:UEJ262283 UFE262145:UOF262283 UPA262145:UYB262283 UYW262145:VHX262283 VIS262145:VRT262283 VSO262145:WBP262283 WCK262145:WLL262283 WMG262145:WVH262283 WWC262145:XFD262283 U327681:IV327819 JQ327681:SR327819 TM327681:ACN327819 ADI327681:AMJ327819 ANE327681:AWF327819 AXA327681:BGB327819 BGW327681:BPX327819 BQS327681:BZT327819 CAO327681:CJP327819 CKK327681:CTL327819 CUG327681:DDH327819 DEC327681:DND327819 DNY327681:DWZ327819 DXU327681:EGV327819 EHQ327681:EQR327819 ERM327681:FAN327819 FBI327681:FKJ327819 FLE327681:FUF327819 FVA327681:GEB327819 GEW327681:GNX327819 GOS327681:GXT327819 GYO327681:HHP327819 HIK327681:HRL327819 HSG327681:IBH327819 ICC327681:ILD327819 ILY327681:IUZ327819 IVU327681:JEV327819 JFQ327681:JOR327819 JPM327681:JYN327819 JZI327681:KIJ327819 KJE327681:KSF327819 KTA327681:LCB327819 LCW327681:LLX327819 LMS327681:LVT327819 LWO327681:MFP327819 MGK327681:MPL327819 MQG327681:MZH327819 NAC327681:NJD327819 NJY327681:NSZ327819 NTU327681:OCV327819 ODQ327681:OMR327819 ONM327681:OWN327819 OXI327681:PGJ327819 PHE327681:PQF327819 PRA327681:QAB327819 QAW327681:QJX327819 QKS327681:QTT327819 QUO327681:RDP327819 REK327681:RNL327819 ROG327681:RXH327819 RYC327681:SHD327819 SHY327681:SQZ327819 SRU327681:TAV327819 TBQ327681:TKR327819 TLM327681:TUN327819 TVI327681:UEJ327819 UFE327681:UOF327819 UPA327681:UYB327819 UYW327681:VHX327819 VIS327681:VRT327819 VSO327681:WBP327819 WCK327681:WLL327819 WMG327681:WVH327819 WWC327681:XFD327819 U393217:IV393355 JQ393217:SR393355 TM393217:ACN393355 ADI393217:AMJ393355 ANE393217:AWF393355 AXA393217:BGB393355 BGW393217:BPX393355 BQS393217:BZT393355 CAO393217:CJP393355 CKK393217:CTL393355 CUG393217:DDH393355 DEC393217:DND393355 DNY393217:DWZ393355 DXU393217:EGV393355 EHQ393217:EQR393355 ERM393217:FAN393355 FBI393217:FKJ393355 FLE393217:FUF393355 FVA393217:GEB393355 GEW393217:GNX393355 GOS393217:GXT393355 GYO393217:HHP393355 HIK393217:HRL393355 HSG393217:IBH393355 ICC393217:ILD393355 ILY393217:IUZ393355 IVU393217:JEV393355 JFQ393217:JOR393355 JPM393217:JYN393355 JZI393217:KIJ393355 KJE393217:KSF393355 KTA393217:LCB393355 LCW393217:LLX393355 LMS393217:LVT393355 LWO393217:MFP393355 MGK393217:MPL393355 MQG393217:MZH393355 NAC393217:NJD393355 NJY393217:NSZ393355 NTU393217:OCV393355 ODQ393217:OMR393355 ONM393217:OWN393355 OXI393217:PGJ393355 PHE393217:PQF393355 PRA393217:QAB393355 QAW393217:QJX393355 QKS393217:QTT393355 QUO393217:RDP393355 REK393217:RNL393355 ROG393217:RXH393355 RYC393217:SHD393355 SHY393217:SQZ393355 SRU393217:TAV393355 TBQ393217:TKR393355 TLM393217:TUN393355 TVI393217:UEJ393355 UFE393217:UOF393355 UPA393217:UYB393355 UYW393217:VHX393355 VIS393217:VRT393355 VSO393217:WBP393355 WCK393217:WLL393355 WMG393217:WVH393355 WWC393217:XFD393355 U458753:IV458891 JQ458753:SR458891 TM458753:ACN458891 ADI458753:AMJ458891 ANE458753:AWF458891 AXA458753:BGB458891 BGW458753:BPX458891 BQS458753:BZT458891 CAO458753:CJP458891 CKK458753:CTL458891 CUG458753:DDH458891 DEC458753:DND458891 DNY458753:DWZ458891 DXU458753:EGV458891 EHQ458753:EQR458891 ERM458753:FAN458891 FBI458753:FKJ458891 FLE458753:FUF458891 FVA458753:GEB458891 GEW458753:GNX458891 GOS458753:GXT458891 GYO458753:HHP458891 HIK458753:HRL458891 HSG458753:IBH458891 ICC458753:ILD458891 ILY458753:IUZ458891 IVU458753:JEV458891 JFQ458753:JOR458891 JPM458753:JYN458891 JZI458753:KIJ458891 KJE458753:KSF458891 KTA458753:LCB458891 LCW458753:LLX458891 LMS458753:LVT458891 LWO458753:MFP458891 MGK458753:MPL458891 MQG458753:MZH458891 NAC458753:NJD458891 NJY458753:NSZ458891 NTU458753:OCV458891 ODQ458753:OMR458891 ONM458753:OWN458891 OXI458753:PGJ458891 PHE458753:PQF458891 PRA458753:QAB458891 QAW458753:QJX458891 QKS458753:QTT458891 QUO458753:RDP458891 REK458753:RNL458891 ROG458753:RXH458891 RYC458753:SHD458891 SHY458753:SQZ458891 SRU458753:TAV458891 TBQ458753:TKR458891 TLM458753:TUN458891 TVI458753:UEJ458891 UFE458753:UOF458891 UPA458753:UYB458891 UYW458753:VHX458891 VIS458753:VRT458891 VSO458753:WBP458891 WCK458753:WLL458891 WMG458753:WVH458891 WWC458753:XFD458891 U524289:IV524427 JQ524289:SR524427 TM524289:ACN524427 ADI524289:AMJ524427 ANE524289:AWF524427 AXA524289:BGB524427 BGW524289:BPX524427 BQS524289:BZT524427 CAO524289:CJP524427 CKK524289:CTL524427 CUG524289:DDH524427 DEC524289:DND524427 DNY524289:DWZ524427 DXU524289:EGV524427 EHQ524289:EQR524427 ERM524289:FAN524427 FBI524289:FKJ524427 FLE524289:FUF524427 FVA524289:GEB524427 GEW524289:GNX524427 GOS524289:GXT524427 GYO524289:HHP524427 HIK524289:HRL524427 HSG524289:IBH524427 ICC524289:ILD524427 ILY524289:IUZ524427 IVU524289:JEV524427 JFQ524289:JOR524427 JPM524289:JYN524427 JZI524289:KIJ524427 KJE524289:KSF524427 KTA524289:LCB524427 LCW524289:LLX524427 LMS524289:LVT524427 LWO524289:MFP524427 MGK524289:MPL524427 MQG524289:MZH524427 NAC524289:NJD524427 NJY524289:NSZ524427 NTU524289:OCV524427 ODQ524289:OMR524427 ONM524289:OWN524427 OXI524289:PGJ524427 PHE524289:PQF524427 PRA524289:QAB524427 QAW524289:QJX524427 QKS524289:QTT524427 QUO524289:RDP524427 REK524289:RNL524427 ROG524289:RXH524427 RYC524289:SHD524427 SHY524289:SQZ524427 SRU524289:TAV524427 TBQ524289:TKR524427 TLM524289:TUN524427 TVI524289:UEJ524427 UFE524289:UOF524427 UPA524289:UYB524427 UYW524289:VHX524427 VIS524289:VRT524427 VSO524289:WBP524427 WCK524289:WLL524427 WMG524289:WVH524427 WWC524289:XFD524427 U589825:IV589963 JQ589825:SR589963 TM589825:ACN589963 ADI589825:AMJ589963 ANE589825:AWF589963 AXA589825:BGB589963 BGW589825:BPX589963 BQS589825:BZT589963 CAO589825:CJP589963 CKK589825:CTL589963 CUG589825:DDH589963 DEC589825:DND589963 DNY589825:DWZ589963 DXU589825:EGV589963 EHQ589825:EQR589963 ERM589825:FAN589963 FBI589825:FKJ589963 FLE589825:FUF589963 FVA589825:GEB589963 GEW589825:GNX589963 GOS589825:GXT589963 GYO589825:HHP589963 HIK589825:HRL589963 HSG589825:IBH589963 ICC589825:ILD589963 ILY589825:IUZ589963 IVU589825:JEV589963 JFQ589825:JOR589963 JPM589825:JYN589963 JZI589825:KIJ589963 KJE589825:KSF589963 KTA589825:LCB589963 LCW589825:LLX589963 LMS589825:LVT589963 LWO589825:MFP589963 MGK589825:MPL589963 MQG589825:MZH589963 NAC589825:NJD589963 NJY589825:NSZ589963 NTU589825:OCV589963 ODQ589825:OMR589963 ONM589825:OWN589963 OXI589825:PGJ589963 PHE589825:PQF589963 PRA589825:QAB589963 QAW589825:QJX589963 QKS589825:QTT589963 QUO589825:RDP589963 REK589825:RNL589963 ROG589825:RXH589963 RYC589825:SHD589963 SHY589825:SQZ589963 SRU589825:TAV589963 TBQ589825:TKR589963 TLM589825:TUN589963 TVI589825:UEJ589963 UFE589825:UOF589963 UPA589825:UYB589963 UYW589825:VHX589963 VIS589825:VRT589963 VSO589825:WBP589963 WCK589825:WLL589963 WMG589825:WVH589963 WWC589825:XFD589963 U655361:IV655499 JQ655361:SR655499 TM655361:ACN655499 ADI655361:AMJ655499 ANE655361:AWF655499 AXA655361:BGB655499 BGW655361:BPX655499 BQS655361:BZT655499 CAO655361:CJP655499 CKK655361:CTL655499 CUG655361:DDH655499 DEC655361:DND655499 DNY655361:DWZ655499 DXU655361:EGV655499 EHQ655361:EQR655499 ERM655361:FAN655499 FBI655361:FKJ655499 FLE655361:FUF655499 FVA655361:GEB655499 GEW655361:GNX655499 GOS655361:GXT655499 GYO655361:HHP655499 HIK655361:HRL655499 HSG655361:IBH655499 ICC655361:ILD655499 ILY655361:IUZ655499 IVU655361:JEV655499 JFQ655361:JOR655499 JPM655361:JYN655499 JZI655361:KIJ655499 KJE655361:KSF655499 KTA655361:LCB655499 LCW655361:LLX655499 LMS655361:LVT655499 LWO655361:MFP655499 MGK655361:MPL655499 MQG655361:MZH655499 NAC655361:NJD655499 NJY655361:NSZ655499 NTU655361:OCV655499 ODQ655361:OMR655499 ONM655361:OWN655499 OXI655361:PGJ655499 PHE655361:PQF655499 PRA655361:QAB655499 QAW655361:QJX655499 QKS655361:QTT655499 QUO655361:RDP655499 REK655361:RNL655499 ROG655361:RXH655499 RYC655361:SHD655499 SHY655361:SQZ655499 SRU655361:TAV655499 TBQ655361:TKR655499 TLM655361:TUN655499 TVI655361:UEJ655499 UFE655361:UOF655499 UPA655361:UYB655499 UYW655361:VHX655499 VIS655361:VRT655499 VSO655361:WBP655499 WCK655361:WLL655499 WMG655361:WVH655499 WWC655361:XFD655499 U720897:IV721035 JQ720897:SR721035 TM720897:ACN721035 ADI720897:AMJ721035 ANE720897:AWF721035 AXA720897:BGB721035 BGW720897:BPX721035 BQS720897:BZT721035 CAO720897:CJP721035 CKK720897:CTL721035 CUG720897:DDH721035 DEC720897:DND721035 DNY720897:DWZ721035 DXU720897:EGV721035 EHQ720897:EQR721035 ERM720897:FAN721035 FBI720897:FKJ721035 FLE720897:FUF721035 FVA720897:GEB721035 GEW720897:GNX721035 GOS720897:GXT721035 GYO720897:HHP721035 HIK720897:HRL721035 HSG720897:IBH721035 ICC720897:ILD721035 ILY720897:IUZ721035 IVU720897:JEV721035 JFQ720897:JOR721035 JPM720897:JYN721035 JZI720897:KIJ721035 KJE720897:KSF721035 KTA720897:LCB721035 LCW720897:LLX721035 LMS720897:LVT721035 LWO720897:MFP721035 MGK720897:MPL721035 MQG720897:MZH721035 NAC720897:NJD721035 NJY720897:NSZ721035 NTU720897:OCV721035 ODQ720897:OMR721035 ONM720897:OWN721035 OXI720897:PGJ721035 PHE720897:PQF721035 PRA720897:QAB721035 QAW720897:QJX721035 QKS720897:QTT721035 QUO720897:RDP721035 REK720897:RNL721035 ROG720897:RXH721035 RYC720897:SHD721035 SHY720897:SQZ721035 SRU720897:TAV721035 TBQ720897:TKR721035 TLM720897:TUN721035 TVI720897:UEJ721035 UFE720897:UOF721035 UPA720897:UYB721035 UYW720897:VHX721035 VIS720897:VRT721035 VSO720897:WBP721035 WCK720897:WLL721035 WMG720897:WVH721035 WWC720897:XFD721035 U786433:IV786571 JQ786433:SR786571 TM786433:ACN786571 ADI786433:AMJ786571 ANE786433:AWF786571 AXA786433:BGB786571 BGW786433:BPX786571 BQS786433:BZT786571 CAO786433:CJP786571 CKK786433:CTL786571 CUG786433:DDH786571 DEC786433:DND786571 DNY786433:DWZ786571 DXU786433:EGV786571 EHQ786433:EQR786571 ERM786433:FAN786571 FBI786433:FKJ786571 FLE786433:FUF786571 FVA786433:GEB786571 GEW786433:GNX786571 GOS786433:GXT786571 GYO786433:HHP786571 HIK786433:HRL786571 HSG786433:IBH786571 ICC786433:ILD786571 ILY786433:IUZ786571 IVU786433:JEV786571 JFQ786433:JOR786571 JPM786433:JYN786571 JZI786433:KIJ786571 KJE786433:KSF786571 KTA786433:LCB786571 LCW786433:LLX786571 LMS786433:LVT786571 LWO786433:MFP786571 MGK786433:MPL786571 MQG786433:MZH786571 NAC786433:NJD786571 NJY786433:NSZ786571 NTU786433:OCV786571 ODQ786433:OMR786571 ONM786433:OWN786571 OXI786433:PGJ786571 PHE786433:PQF786571 PRA786433:QAB786571 QAW786433:QJX786571 QKS786433:QTT786571 QUO786433:RDP786571 REK786433:RNL786571 ROG786433:RXH786571 RYC786433:SHD786571 SHY786433:SQZ786571 SRU786433:TAV786571 TBQ786433:TKR786571 TLM786433:TUN786571 TVI786433:UEJ786571 UFE786433:UOF786571 UPA786433:UYB786571 UYW786433:VHX786571 VIS786433:VRT786571 VSO786433:WBP786571 WCK786433:WLL786571 WMG786433:WVH786571 WWC786433:XFD786571 U851969:IV852107 JQ851969:SR852107 TM851969:ACN852107 ADI851969:AMJ852107 ANE851969:AWF852107 AXA851969:BGB852107 BGW851969:BPX852107 BQS851969:BZT852107 CAO851969:CJP852107 CKK851969:CTL852107 CUG851969:DDH852107 DEC851969:DND852107 DNY851969:DWZ852107 DXU851969:EGV852107 EHQ851969:EQR852107 ERM851969:FAN852107 FBI851969:FKJ852107 FLE851969:FUF852107 FVA851969:GEB852107 GEW851969:GNX852107 GOS851969:GXT852107 GYO851969:HHP852107 HIK851969:HRL852107 HSG851969:IBH852107 ICC851969:ILD852107 ILY851969:IUZ852107 IVU851969:JEV852107 JFQ851969:JOR852107 JPM851969:JYN852107 JZI851969:KIJ852107 KJE851969:KSF852107 KTA851969:LCB852107 LCW851969:LLX852107 LMS851969:LVT852107 LWO851969:MFP852107 MGK851969:MPL852107 MQG851969:MZH852107 NAC851969:NJD852107 NJY851969:NSZ852107 NTU851969:OCV852107 ODQ851969:OMR852107 ONM851969:OWN852107 OXI851969:PGJ852107 PHE851969:PQF852107 PRA851969:QAB852107 QAW851969:QJX852107 QKS851969:QTT852107 QUO851969:RDP852107 REK851969:RNL852107 ROG851969:RXH852107 RYC851969:SHD852107 SHY851969:SQZ852107 SRU851969:TAV852107 TBQ851969:TKR852107 TLM851969:TUN852107 TVI851969:UEJ852107 UFE851969:UOF852107 UPA851969:UYB852107 UYW851969:VHX852107 VIS851969:VRT852107 VSO851969:WBP852107 WCK851969:WLL852107 WMG851969:WVH852107 WWC851969:XFD852107 U917505:IV917643 JQ917505:SR917643 TM917505:ACN917643 ADI917505:AMJ917643 ANE917505:AWF917643 AXA917505:BGB917643 BGW917505:BPX917643 BQS917505:BZT917643 CAO917505:CJP917643 CKK917505:CTL917643 CUG917505:DDH917643 DEC917505:DND917643 DNY917505:DWZ917643 DXU917505:EGV917643 EHQ917505:EQR917643 ERM917505:FAN917643 FBI917505:FKJ917643 FLE917505:FUF917643 FVA917505:GEB917643 GEW917505:GNX917643 GOS917505:GXT917643 GYO917505:HHP917643 HIK917505:HRL917643 HSG917505:IBH917643 ICC917505:ILD917643 ILY917505:IUZ917643 IVU917505:JEV917643 JFQ917505:JOR917643 JPM917505:JYN917643 JZI917505:KIJ917643 KJE917505:KSF917643 KTA917505:LCB917643 LCW917505:LLX917643 LMS917505:LVT917643 LWO917505:MFP917643 MGK917505:MPL917643 MQG917505:MZH917643 NAC917505:NJD917643 NJY917505:NSZ917643 NTU917505:OCV917643 ODQ917505:OMR917643 ONM917505:OWN917643 OXI917505:PGJ917643 PHE917505:PQF917643 PRA917505:QAB917643 QAW917505:QJX917643 QKS917505:QTT917643 QUO917505:RDP917643 REK917505:RNL917643 ROG917505:RXH917643 RYC917505:SHD917643 SHY917505:SQZ917643 SRU917505:TAV917643 TBQ917505:TKR917643 TLM917505:TUN917643 TVI917505:UEJ917643 UFE917505:UOF917643 UPA917505:UYB917643 UYW917505:VHX917643 VIS917505:VRT917643 VSO917505:WBP917643 WCK917505:WLL917643 WMG917505:WVH917643 WWC917505:XFD917643 U983041:IV983179 JQ983041:SR983179 TM983041:ACN983179 ADI983041:AMJ983179 ANE983041:AWF983179 AXA983041:BGB983179 BGW983041:BPX983179 BQS983041:BZT983179 CAO983041:CJP983179 CKK983041:CTL983179 CUG983041:DDH983179 DEC983041:DND983179 DNY983041:DWZ983179 DXU983041:EGV983179 EHQ983041:EQR983179 ERM983041:FAN983179 FBI983041:FKJ983179 FLE983041:FUF983179 FVA983041:GEB983179 GEW983041:GNX983179 GOS983041:GXT983179 GYO983041:HHP983179 HIK983041:HRL983179 HSG983041:IBH983179 ICC983041:ILD983179 ILY983041:IUZ983179 IVU983041:JEV983179 JFQ983041:JOR983179 JPM983041:JYN983179 JZI983041:KIJ983179 KJE983041:KSF983179 KTA983041:LCB983179 LCW983041:LLX983179 LMS983041:LVT983179 LWO983041:MFP983179 MGK983041:MPL983179 MQG983041:MZH983179 NAC983041:NJD983179 NJY983041:NSZ983179 NTU983041:OCV983179 ODQ983041:OMR983179 ONM983041:OWN983179 OXI983041:PGJ983179 PHE983041:PQF983179 PRA983041:QAB983179 QAW983041:QJX983179 QKS983041:QTT983179 QUO983041:RDP983179 REK983041:RNL983179 ROG983041:RXH983179 RYC983041:SHD983179 SHY983041:SQZ983179 SRU983041:TAV983179 TBQ983041:TKR983179 TLM983041:TUN983179 TVI983041:UEJ983179 UFE983041:UOF983179 UPA983041:UYB983179 UYW983041:VHX983179 VIS983041:VRT983179 VSO983041:WBP983179 WCK983041:WLL983179 WMG983041:WVH983179 WWC983041:XFD983179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O144:CA65536 JK144:LW65536 TG144:VS65536 ADC144:AFO65536 AMY144:APK65536 AWU144:AZG65536 BGQ144:BJC65536 BQM144:BSY65536 CAI144:CCU65536 CKE144:CMQ65536 CUA144:CWM65536 DDW144:DGI65536 DNS144:DQE65536 DXO144:EAA65536 EHK144:EJW65536 ERG144:ETS65536 FBC144:FDO65536 FKY144:FNK65536 FUU144:FXG65536 GEQ144:GHC65536 GOM144:GQY65536 GYI144:HAU65536 HIE144:HKQ65536 HSA144:HUM65536 IBW144:IEI65536 ILS144:IOE65536 IVO144:IYA65536 JFK144:JHW65536 JPG144:JRS65536 JZC144:KBO65536 KIY144:KLK65536 KSU144:KVG65536 LCQ144:LFC65536 LMM144:LOY65536 LWI144:LYU65536 MGE144:MIQ65536 MQA144:MSM65536 MZW144:NCI65536 NJS144:NME65536 NTO144:NWA65536 ODK144:OFW65536 ONG144:OPS65536 OXC144:OZO65536 PGY144:PJK65536 PQU144:PTG65536 QAQ144:QDC65536 QKM144:QMY65536 QUI144:QWU65536 REE144:RGQ65536 ROA144:RQM65536 RXW144:SAI65536 SHS144:SKE65536 SRO144:SUA65536 TBK144:TDW65536 TLG144:TNS65536 TVC144:TXO65536 UEY144:UHK65536 UOU144:URG65536 UYQ144:VBC65536 VIM144:VKY65536 VSI144:VUU65536 WCE144:WEQ65536 WMA144:WOM65536 WVW144:WYI65536 O65680:CA131072 JK65680:LW131072 TG65680:VS131072 ADC65680:AFO131072 AMY65680:APK131072 AWU65680:AZG131072 BGQ65680:BJC131072 BQM65680:BSY131072 CAI65680:CCU131072 CKE65680:CMQ131072 CUA65680:CWM131072 DDW65680:DGI131072 DNS65680:DQE131072 DXO65680:EAA131072 EHK65680:EJW131072 ERG65680:ETS131072 FBC65680:FDO131072 FKY65680:FNK131072 FUU65680:FXG131072 GEQ65680:GHC131072 GOM65680:GQY131072 GYI65680:HAU131072 HIE65680:HKQ131072 HSA65680:HUM131072 IBW65680:IEI131072 ILS65680:IOE131072 IVO65680:IYA131072 JFK65680:JHW131072 JPG65680:JRS131072 JZC65680:KBO131072 KIY65680:KLK131072 KSU65680:KVG131072 LCQ65680:LFC131072 LMM65680:LOY131072 LWI65680:LYU131072 MGE65680:MIQ131072 MQA65680:MSM131072 MZW65680:NCI131072 NJS65680:NME131072 NTO65680:NWA131072 ODK65680:OFW131072 ONG65680:OPS131072 OXC65680:OZO131072 PGY65680:PJK131072 PQU65680:PTG131072 QAQ65680:QDC131072 QKM65680:QMY131072 QUI65680:QWU131072 REE65680:RGQ131072 ROA65680:RQM131072 RXW65680:SAI131072 SHS65680:SKE131072 SRO65680:SUA131072 TBK65680:TDW131072 TLG65680:TNS131072 TVC65680:TXO131072 UEY65680:UHK131072 UOU65680:URG131072 UYQ65680:VBC131072 VIM65680:VKY131072 VSI65680:VUU131072 WCE65680:WEQ131072 WMA65680:WOM131072 WVW65680:WYI131072 O131216:CA196608 JK131216:LW196608 TG131216:VS196608 ADC131216:AFO196608 AMY131216:APK196608 AWU131216:AZG196608 BGQ131216:BJC196608 BQM131216:BSY196608 CAI131216:CCU196608 CKE131216:CMQ196608 CUA131216:CWM196608 DDW131216:DGI196608 DNS131216:DQE196608 DXO131216:EAA196608 EHK131216:EJW196608 ERG131216:ETS196608 FBC131216:FDO196608 FKY131216:FNK196608 FUU131216:FXG196608 GEQ131216:GHC196608 GOM131216:GQY196608 GYI131216:HAU196608 HIE131216:HKQ196608 HSA131216:HUM196608 IBW131216:IEI196608 ILS131216:IOE196608 IVO131216:IYA196608 JFK131216:JHW196608 JPG131216:JRS196608 JZC131216:KBO196608 KIY131216:KLK196608 KSU131216:KVG196608 LCQ131216:LFC196608 LMM131216:LOY196608 LWI131216:LYU196608 MGE131216:MIQ196608 MQA131216:MSM196608 MZW131216:NCI196608 NJS131216:NME196608 NTO131216:NWA196608 ODK131216:OFW196608 ONG131216:OPS196608 OXC131216:OZO196608 PGY131216:PJK196608 PQU131216:PTG196608 QAQ131216:QDC196608 QKM131216:QMY196608 QUI131216:QWU196608 REE131216:RGQ196608 ROA131216:RQM196608 RXW131216:SAI196608 SHS131216:SKE196608 SRO131216:SUA196608 TBK131216:TDW196608 TLG131216:TNS196608 TVC131216:TXO196608 UEY131216:UHK196608 UOU131216:URG196608 UYQ131216:VBC196608 VIM131216:VKY196608 VSI131216:VUU196608 WCE131216:WEQ196608 WMA131216:WOM196608 WVW131216:WYI196608 O196752:CA262144 JK196752:LW262144 TG196752:VS262144 ADC196752:AFO262144 AMY196752:APK262144 AWU196752:AZG262144 BGQ196752:BJC262144 BQM196752:BSY262144 CAI196752:CCU262144 CKE196752:CMQ262144 CUA196752:CWM262144 DDW196752:DGI262144 DNS196752:DQE262144 DXO196752:EAA262144 EHK196752:EJW262144 ERG196752:ETS262144 FBC196752:FDO262144 FKY196752:FNK262144 FUU196752:FXG262144 GEQ196752:GHC262144 GOM196752:GQY262144 GYI196752:HAU262144 HIE196752:HKQ262144 HSA196752:HUM262144 IBW196752:IEI262144 ILS196752:IOE262144 IVO196752:IYA262144 JFK196752:JHW262144 JPG196752:JRS262144 JZC196752:KBO262144 KIY196752:KLK262144 KSU196752:KVG262144 LCQ196752:LFC262144 LMM196752:LOY262144 LWI196752:LYU262144 MGE196752:MIQ262144 MQA196752:MSM262144 MZW196752:NCI262144 NJS196752:NME262144 NTO196752:NWA262144 ODK196752:OFW262144 ONG196752:OPS262144 OXC196752:OZO262144 PGY196752:PJK262144 PQU196752:PTG262144 QAQ196752:QDC262144 QKM196752:QMY262144 QUI196752:QWU262144 REE196752:RGQ262144 ROA196752:RQM262144 RXW196752:SAI262144 SHS196752:SKE262144 SRO196752:SUA262144 TBK196752:TDW262144 TLG196752:TNS262144 TVC196752:TXO262144 UEY196752:UHK262144 UOU196752:URG262144 UYQ196752:VBC262144 VIM196752:VKY262144 VSI196752:VUU262144 WCE196752:WEQ262144 WMA196752:WOM262144 WVW196752:WYI262144 O262288:CA327680 JK262288:LW327680 TG262288:VS327680 ADC262288:AFO327680 AMY262288:APK327680 AWU262288:AZG327680 BGQ262288:BJC327680 BQM262288:BSY327680 CAI262288:CCU327680 CKE262288:CMQ327680 CUA262288:CWM327680 DDW262288:DGI327680 DNS262288:DQE327680 DXO262288:EAA327680 EHK262288:EJW327680 ERG262288:ETS327680 FBC262288:FDO327680 FKY262288:FNK327680 FUU262288:FXG327680 GEQ262288:GHC327680 GOM262288:GQY327680 GYI262288:HAU327680 HIE262288:HKQ327680 HSA262288:HUM327680 IBW262288:IEI327680 ILS262288:IOE327680 IVO262288:IYA327680 JFK262288:JHW327680 JPG262288:JRS327680 JZC262288:KBO327680 KIY262288:KLK327680 KSU262288:KVG327680 LCQ262288:LFC327680 LMM262288:LOY327680 LWI262288:LYU327680 MGE262288:MIQ327680 MQA262288:MSM327680 MZW262288:NCI327680 NJS262288:NME327680 NTO262288:NWA327680 ODK262288:OFW327680 ONG262288:OPS327680 OXC262288:OZO327680 PGY262288:PJK327680 PQU262288:PTG327680 QAQ262288:QDC327680 QKM262288:QMY327680 QUI262288:QWU327680 REE262288:RGQ327680 ROA262288:RQM327680 RXW262288:SAI327680 SHS262288:SKE327680 SRO262288:SUA327680 TBK262288:TDW327680 TLG262288:TNS327680 TVC262288:TXO327680 UEY262288:UHK327680 UOU262288:URG327680 UYQ262288:VBC327680 VIM262288:VKY327680 VSI262288:VUU327680 WCE262288:WEQ327680 WMA262288:WOM327680 WVW262288:WYI327680 O327824:CA393216 JK327824:LW393216 TG327824:VS393216 ADC327824:AFO393216 AMY327824:APK393216 AWU327824:AZG393216 BGQ327824:BJC393216 BQM327824:BSY393216 CAI327824:CCU393216 CKE327824:CMQ393216 CUA327824:CWM393216 DDW327824:DGI393216 DNS327824:DQE393216 DXO327824:EAA393216 EHK327824:EJW393216 ERG327824:ETS393216 FBC327824:FDO393216 FKY327824:FNK393216 FUU327824:FXG393216 GEQ327824:GHC393216 GOM327824:GQY393216 GYI327824:HAU393216 HIE327824:HKQ393216 HSA327824:HUM393216 IBW327824:IEI393216 ILS327824:IOE393216 IVO327824:IYA393216 JFK327824:JHW393216 JPG327824:JRS393216 JZC327824:KBO393216 KIY327824:KLK393216 KSU327824:KVG393216 LCQ327824:LFC393216 LMM327824:LOY393216 LWI327824:LYU393216 MGE327824:MIQ393216 MQA327824:MSM393216 MZW327824:NCI393216 NJS327824:NME393216 NTO327824:NWA393216 ODK327824:OFW393216 ONG327824:OPS393216 OXC327824:OZO393216 PGY327824:PJK393216 PQU327824:PTG393216 QAQ327824:QDC393216 QKM327824:QMY393216 QUI327824:QWU393216 REE327824:RGQ393216 ROA327824:RQM393216 RXW327824:SAI393216 SHS327824:SKE393216 SRO327824:SUA393216 TBK327824:TDW393216 TLG327824:TNS393216 TVC327824:TXO393216 UEY327824:UHK393216 UOU327824:URG393216 UYQ327824:VBC393216 VIM327824:VKY393216 VSI327824:VUU393216 WCE327824:WEQ393216 WMA327824:WOM393216 WVW327824:WYI393216 O393360:CA458752 JK393360:LW458752 TG393360:VS458752 ADC393360:AFO458752 AMY393360:APK458752 AWU393360:AZG458752 BGQ393360:BJC458752 BQM393360:BSY458752 CAI393360:CCU458752 CKE393360:CMQ458752 CUA393360:CWM458752 DDW393360:DGI458752 DNS393360:DQE458752 DXO393360:EAA458752 EHK393360:EJW458752 ERG393360:ETS458752 FBC393360:FDO458752 FKY393360:FNK458752 FUU393360:FXG458752 GEQ393360:GHC458752 GOM393360:GQY458752 GYI393360:HAU458752 HIE393360:HKQ458752 HSA393360:HUM458752 IBW393360:IEI458752 ILS393360:IOE458752 IVO393360:IYA458752 JFK393360:JHW458752 JPG393360:JRS458752 JZC393360:KBO458752 KIY393360:KLK458752 KSU393360:KVG458752 LCQ393360:LFC458752 LMM393360:LOY458752 LWI393360:LYU458752 MGE393360:MIQ458752 MQA393360:MSM458752 MZW393360:NCI458752 NJS393360:NME458752 NTO393360:NWA458752 ODK393360:OFW458752 ONG393360:OPS458752 OXC393360:OZO458752 PGY393360:PJK458752 PQU393360:PTG458752 QAQ393360:QDC458752 QKM393360:QMY458752 QUI393360:QWU458752 REE393360:RGQ458752 ROA393360:RQM458752 RXW393360:SAI458752 SHS393360:SKE458752 SRO393360:SUA458752 TBK393360:TDW458752 TLG393360:TNS458752 TVC393360:TXO458752 UEY393360:UHK458752 UOU393360:URG458752 UYQ393360:VBC458752 VIM393360:VKY458752 VSI393360:VUU458752 WCE393360:WEQ458752 WMA393360:WOM458752 WVW393360:WYI458752 O458896:CA524288 JK458896:LW524288 TG458896:VS524288 ADC458896:AFO524288 AMY458896:APK524288 AWU458896:AZG524288 BGQ458896:BJC524288 BQM458896:BSY524288 CAI458896:CCU524288 CKE458896:CMQ524288 CUA458896:CWM524288 DDW458896:DGI524288 DNS458896:DQE524288 DXO458896:EAA524288 EHK458896:EJW524288 ERG458896:ETS524288 FBC458896:FDO524288 FKY458896:FNK524288 FUU458896:FXG524288 GEQ458896:GHC524288 GOM458896:GQY524288 GYI458896:HAU524288 HIE458896:HKQ524288 HSA458896:HUM524288 IBW458896:IEI524288 ILS458896:IOE524288 IVO458896:IYA524288 JFK458896:JHW524288 JPG458896:JRS524288 JZC458896:KBO524288 KIY458896:KLK524288 KSU458896:KVG524288 LCQ458896:LFC524288 LMM458896:LOY524288 LWI458896:LYU524288 MGE458896:MIQ524288 MQA458896:MSM524288 MZW458896:NCI524288 NJS458896:NME524288 NTO458896:NWA524288 ODK458896:OFW524288 ONG458896:OPS524288 OXC458896:OZO524288 PGY458896:PJK524288 PQU458896:PTG524288 QAQ458896:QDC524288 QKM458896:QMY524288 QUI458896:QWU524288 REE458896:RGQ524288 ROA458896:RQM524288 RXW458896:SAI524288 SHS458896:SKE524288 SRO458896:SUA524288 TBK458896:TDW524288 TLG458896:TNS524288 TVC458896:TXO524288 UEY458896:UHK524288 UOU458896:URG524288 UYQ458896:VBC524288 VIM458896:VKY524288 VSI458896:VUU524288 WCE458896:WEQ524288 WMA458896:WOM524288 WVW458896:WYI524288 O524432:CA589824 JK524432:LW589824 TG524432:VS589824 ADC524432:AFO589824 AMY524432:APK589824 AWU524432:AZG589824 BGQ524432:BJC589824 BQM524432:BSY589824 CAI524432:CCU589824 CKE524432:CMQ589824 CUA524432:CWM589824 DDW524432:DGI589824 DNS524432:DQE589824 DXO524432:EAA589824 EHK524432:EJW589824 ERG524432:ETS589824 FBC524432:FDO589824 FKY524432:FNK589824 FUU524432:FXG589824 GEQ524432:GHC589824 GOM524432:GQY589824 GYI524432:HAU589824 HIE524432:HKQ589824 HSA524432:HUM589824 IBW524432:IEI589824 ILS524432:IOE589824 IVO524432:IYA589824 JFK524432:JHW589824 JPG524432:JRS589824 JZC524432:KBO589824 KIY524432:KLK589824 KSU524432:KVG589824 LCQ524432:LFC589824 LMM524432:LOY589824 LWI524432:LYU589824 MGE524432:MIQ589824 MQA524432:MSM589824 MZW524432:NCI589824 NJS524432:NME589824 NTO524432:NWA589824 ODK524432:OFW589824 ONG524432:OPS589824 OXC524432:OZO589824 PGY524432:PJK589824 PQU524432:PTG589824 QAQ524432:QDC589824 QKM524432:QMY589824 QUI524432:QWU589824 REE524432:RGQ589824 ROA524432:RQM589824 RXW524432:SAI589824 SHS524432:SKE589824 SRO524432:SUA589824 TBK524432:TDW589824 TLG524432:TNS589824 TVC524432:TXO589824 UEY524432:UHK589824 UOU524432:URG589824 UYQ524432:VBC589824 VIM524432:VKY589824 VSI524432:VUU589824 WCE524432:WEQ589824 WMA524432:WOM589824 WVW524432:WYI589824 O589968:CA655360 JK589968:LW655360 TG589968:VS655360 ADC589968:AFO655360 AMY589968:APK655360 AWU589968:AZG655360 BGQ589968:BJC655360 BQM589968:BSY655360 CAI589968:CCU655360 CKE589968:CMQ655360 CUA589968:CWM655360 DDW589968:DGI655360 DNS589968:DQE655360 DXO589968:EAA655360 EHK589968:EJW655360 ERG589968:ETS655360 FBC589968:FDO655360 FKY589968:FNK655360 FUU589968:FXG655360 GEQ589968:GHC655360 GOM589968:GQY655360 GYI589968:HAU655360 HIE589968:HKQ655360 HSA589968:HUM655360 IBW589968:IEI655360 ILS589968:IOE655360 IVO589968:IYA655360 JFK589968:JHW655360 JPG589968:JRS655360 JZC589968:KBO655360 KIY589968:KLK655360 KSU589968:KVG655360 LCQ589968:LFC655360 LMM589968:LOY655360 LWI589968:LYU655360 MGE589968:MIQ655360 MQA589968:MSM655360 MZW589968:NCI655360 NJS589968:NME655360 NTO589968:NWA655360 ODK589968:OFW655360 ONG589968:OPS655360 OXC589968:OZO655360 PGY589968:PJK655360 PQU589968:PTG655360 QAQ589968:QDC655360 QKM589968:QMY655360 QUI589968:QWU655360 REE589968:RGQ655360 ROA589968:RQM655360 RXW589968:SAI655360 SHS589968:SKE655360 SRO589968:SUA655360 TBK589968:TDW655360 TLG589968:TNS655360 TVC589968:TXO655360 UEY589968:UHK655360 UOU589968:URG655360 UYQ589968:VBC655360 VIM589968:VKY655360 VSI589968:VUU655360 WCE589968:WEQ655360 WMA589968:WOM655360 WVW589968:WYI655360 O655504:CA720896 JK655504:LW720896 TG655504:VS720896 ADC655504:AFO720896 AMY655504:APK720896 AWU655504:AZG720896 BGQ655504:BJC720896 BQM655504:BSY720896 CAI655504:CCU720896 CKE655504:CMQ720896 CUA655504:CWM720896 DDW655504:DGI720896 DNS655504:DQE720896 DXO655504:EAA720896 EHK655504:EJW720896 ERG655504:ETS720896 FBC655504:FDO720896 FKY655504:FNK720896 FUU655504:FXG720896 GEQ655504:GHC720896 GOM655504:GQY720896 GYI655504:HAU720896 HIE655504:HKQ720896 HSA655504:HUM720896 IBW655504:IEI720896 ILS655504:IOE720896 IVO655504:IYA720896 JFK655504:JHW720896 JPG655504:JRS720896 JZC655504:KBO720896 KIY655504:KLK720896 KSU655504:KVG720896 LCQ655504:LFC720896 LMM655504:LOY720896 LWI655504:LYU720896 MGE655504:MIQ720896 MQA655504:MSM720896 MZW655504:NCI720896 NJS655504:NME720896 NTO655504:NWA720896 ODK655504:OFW720896 ONG655504:OPS720896 OXC655504:OZO720896 PGY655504:PJK720896 PQU655504:PTG720896 QAQ655504:QDC720896 QKM655504:QMY720896 QUI655504:QWU720896 REE655504:RGQ720896 ROA655504:RQM720896 RXW655504:SAI720896 SHS655504:SKE720896 SRO655504:SUA720896 TBK655504:TDW720896 TLG655504:TNS720896 TVC655504:TXO720896 UEY655504:UHK720896 UOU655504:URG720896 UYQ655504:VBC720896 VIM655504:VKY720896 VSI655504:VUU720896 WCE655504:WEQ720896 WMA655504:WOM720896 WVW655504:WYI720896 O721040:CA786432 JK721040:LW786432 TG721040:VS786432 ADC721040:AFO786432 AMY721040:APK786432 AWU721040:AZG786432 BGQ721040:BJC786432 BQM721040:BSY786432 CAI721040:CCU786432 CKE721040:CMQ786432 CUA721040:CWM786432 DDW721040:DGI786432 DNS721040:DQE786432 DXO721040:EAA786432 EHK721040:EJW786432 ERG721040:ETS786432 FBC721040:FDO786432 FKY721040:FNK786432 FUU721040:FXG786432 GEQ721040:GHC786432 GOM721040:GQY786432 GYI721040:HAU786432 HIE721040:HKQ786432 HSA721040:HUM786432 IBW721040:IEI786432 ILS721040:IOE786432 IVO721040:IYA786432 JFK721040:JHW786432 JPG721040:JRS786432 JZC721040:KBO786432 KIY721040:KLK786432 KSU721040:KVG786432 LCQ721040:LFC786432 LMM721040:LOY786432 LWI721040:LYU786432 MGE721040:MIQ786432 MQA721040:MSM786432 MZW721040:NCI786432 NJS721040:NME786432 NTO721040:NWA786432 ODK721040:OFW786432 ONG721040:OPS786432 OXC721040:OZO786432 PGY721040:PJK786432 PQU721040:PTG786432 QAQ721040:QDC786432 QKM721040:QMY786432 QUI721040:QWU786432 REE721040:RGQ786432 ROA721040:RQM786432 RXW721040:SAI786432 SHS721040:SKE786432 SRO721040:SUA786432 TBK721040:TDW786432 TLG721040:TNS786432 TVC721040:TXO786432 UEY721040:UHK786432 UOU721040:URG786432 UYQ721040:VBC786432 VIM721040:VKY786432 VSI721040:VUU786432 WCE721040:WEQ786432 WMA721040:WOM786432 WVW721040:WYI786432 O786576:CA851968 JK786576:LW851968 TG786576:VS851968 ADC786576:AFO851968 AMY786576:APK851968 AWU786576:AZG851968 BGQ786576:BJC851968 BQM786576:BSY851968 CAI786576:CCU851968 CKE786576:CMQ851968 CUA786576:CWM851968 DDW786576:DGI851968 DNS786576:DQE851968 DXO786576:EAA851968 EHK786576:EJW851968 ERG786576:ETS851968 FBC786576:FDO851968 FKY786576:FNK851968 FUU786576:FXG851968 GEQ786576:GHC851968 GOM786576:GQY851968 GYI786576:HAU851968 HIE786576:HKQ851968 HSA786576:HUM851968 IBW786576:IEI851968 ILS786576:IOE851968 IVO786576:IYA851968 JFK786576:JHW851968 JPG786576:JRS851968 JZC786576:KBO851968 KIY786576:KLK851968 KSU786576:KVG851968 LCQ786576:LFC851968 LMM786576:LOY851968 LWI786576:LYU851968 MGE786576:MIQ851968 MQA786576:MSM851968 MZW786576:NCI851968 NJS786576:NME851968 NTO786576:NWA851968 ODK786576:OFW851968 ONG786576:OPS851968 OXC786576:OZO851968 PGY786576:PJK851968 PQU786576:PTG851968 QAQ786576:QDC851968 QKM786576:QMY851968 QUI786576:QWU851968 REE786576:RGQ851968 ROA786576:RQM851968 RXW786576:SAI851968 SHS786576:SKE851968 SRO786576:SUA851968 TBK786576:TDW851968 TLG786576:TNS851968 TVC786576:TXO851968 UEY786576:UHK851968 UOU786576:URG851968 UYQ786576:VBC851968 VIM786576:VKY851968 VSI786576:VUU851968 WCE786576:WEQ851968 WMA786576:WOM851968 WVW786576:WYI851968 O852112:CA917504 JK852112:LW917504 TG852112:VS917504 ADC852112:AFO917504 AMY852112:APK917504 AWU852112:AZG917504 BGQ852112:BJC917504 BQM852112:BSY917504 CAI852112:CCU917504 CKE852112:CMQ917504 CUA852112:CWM917504 DDW852112:DGI917504 DNS852112:DQE917504 DXO852112:EAA917504 EHK852112:EJW917504 ERG852112:ETS917504 FBC852112:FDO917504 FKY852112:FNK917504 FUU852112:FXG917504 GEQ852112:GHC917504 GOM852112:GQY917504 GYI852112:HAU917504 HIE852112:HKQ917504 HSA852112:HUM917504 IBW852112:IEI917504 ILS852112:IOE917504 IVO852112:IYA917504 JFK852112:JHW917504 JPG852112:JRS917504 JZC852112:KBO917504 KIY852112:KLK917504 KSU852112:KVG917504 LCQ852112:LFC917504 LMM852112:LOY917504 LWI852112:LYU917504 MGE852112:MIQ917504 MQA852112:MSM917504 MZW852112:NCI917504 NJS852112:NME917504 NTO852112:NWA917504 ODK852112:OFW917504 ONG852112:OPS917504 OXC852112:OZO917504 PGY852112:PJK917504 PQU852112:PTG917504 QAQ852112:QDC917504 QKM852112:QMY917504 QUI852112:QWU917504 REE852112:RGQ917504 ROA852112:RQM917504 RXW852112:SAI917504 SHS852112:SKE917504 SRO852112:SUA917504 TBK852112:TDW917504 TLG852112:TNS917504 TVC852112:TXO917504 UEY852112:UHK917504 UOU852112:URG917504 UYQ852112:VBC917504 VIM852112:VKY917504 VSI852112:VUU917504 WCE852112:WEQ917504 WMA852112:WOM917504 WVW852112:WYI917504 O917648:CA983040 JK917648:LW983040 TG917648:VS983040 ADC917648:AFO983040 AMY917648:APK983040 AWU917648:AZG983040 BGQ917648:BJC983040 BQM917648:BSY983040 CAI917648:CCU983040 CKE917648:CMQ983040 CUA917648:CWM983040 DDW917648:DGI983040 DNS917648:DQE983040 DXO917648:EAA983040 EHK917648:EJW983040 ERG917648:ETS983040 FBC917648:FDO983040 FKY917648:FNK983040 FUU917648:FXG983040 GEQ917648:GHC983040 GOM917648:GQY983040 GYI917648:HAU983040 HIE917648:HKQ983040 HSA917648:HUM983040 IBW917648:IEI983040 ILS917648:IOE983040 IVO917648:IYA983040 JFK917648:JHW983040 JPG917648:JRS983040 JZC917648:KBO983040 KIY917648:KLK983040 KSU917648:KVG983040 LCQ917648:LFC983040 LMM917648:LOY983040 LWI917648:LYU983040 MGE917648:MIQ983040 MQA917648:MSM983040 MZW917648:NCI983040 NJS917648:NME983040 NTO917648:NWA983040 ODK917648:OFW983040 ONG917648:OPS983040 OXC917648:OZO983040 PGY917648:PJK983040 PQU917648:PTG983040 QAQ917648:QDC983040 QKM917648:QMY983040 QUI917648:QWU983040 REE917648:RGQ983040 ROA917648:RQM983040 RXW917648:SAI983040 SHS917648:SKE983040 SRO917648:SUA983040 TBK917648:TDW983040 TLG917648:TNS983040 TVC917648:TXO983040 UEY917648:UHK983040 UOU917648:URG983040 UYQ917648:VBC983040 VIM917648:VKY983040 VSI917648:VUU983040 WCE917648:WEQ983040 WMA917648:WOM983040 WVW917648:WYI983040 O983184:CA1048576 JK983184:LW1048576 TG983184:VS1048576 ADC983184:AFO1048576 AMY983184:APK1048576 AWU983184:AZG1048576 BGQ983184:BJC1048576 BQM983184:BSY1048576 CAI983184:CCU1048576 CKE983184:CMQ1048576 CUA983184:CWM1048576 DDW983184:DGI1048576 DNS983184:DQE1048576 DXO983184:EAA1048576 EHK983184:EJW1048576 ERG983184:ETS1048576 FBC983184:FDO1048576 FKY983184:FNK1048576 FUU983184:FXG1048576 GEQ983184:GHC1048576 GOM983184:GQY1048576 GYI983184:HAU1048576 HIE983184:HKQ1048576 HSA983184:HUM1048576 IBW983184:IEI1048576 ILS983184:IOE1048576 IVO983184:IYA1048576 JFK983184:JHW1048576 JPG983184:JRS1048576 JZC983184:KBO1048576 KIY983184:KLK1048576 KSU983184:KVG1048576 LCQ983184:LFC1048576 LMM983184:LOY1048576 LWI983184:LYU1048576 MGE983184:MIQ1048576 MQA983184:MSM1048576 MZW983184:NCI1048576 NJS983184:NME1048576 NTO983184:NWA1048576 ODK983184:OFW1048576 ONG983184:OPS1048576 OXC983184:OZO1048576 PGY983184:PJK1048576 PQU983184:PTG1048576 QAQ983184:QDC1048576 QKM983184:QMY1048576 QUI983184:QWU1048576 REE983184:RGQ1048576 ROA983184:RQM1048576 RXW983184:SAI1048576 SHS983184:SKE1048576 SRO983184:SUA1048576 TBK983184:TDW1048576 TLG983184:TNS1048576 TVC983184:TXO1048576 UEY983184:UHK1048576 UOU983184:URG1048576 UYQ983184:VBC1048576 VIM983184:VKY1048576 VSI983184:VUU1048576 WCE983184:WEQ1048576 WMA983184:WOM1048576 WVW983184:WYI1048576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BQ140:BQ141 LM140:LM141 VI140:VI141 AFE140:AFE141 APA140:APA141 AYW140:AYW141 BIS140:BIS141 BSO140:BSO141 CCK140:CCK141 CMG140:CMG141 CWC140:CWC141 DFY140:DFY141 DPU140:DPU141 DZQ140:DZQ141 EJM140:EJM141 ETI140:ETI141 FDE140:FDE141 FNA140:FNA141 FWW140:FWW141 GGS140:GGS141 GQO140:GQO141 HAK140:HAK141 HKG140:HKG141 HUC140:HUC141 IDY140:IDY141 INU140:INU141 IXQ140:IXQ141 JHM140:JHM141 JRI140:JRI141 KBE140:KBE141 KLA140:KLA141 KUW140:KUW141 LES140:LES141 LOO140:LOO141 LYK140:LYK141 MIG140:MIG141 MSC140:MSC141 NBY140:NBY141 NLU140:NLU141 NVQ140:NVQ141 OFM140:OFM141 OPI140:OPI141 OZE140:OZE141 PJA140:PJA141 PSW140:PSW141 QCS140:QCS141 QMO140:QMO141 QWK140:QWK141 RGG140:RGG141 RQC140:RQC141 RZY140:RZY141 SJU140:SJU141 STQ140:STQ141 TDM140:TDM141 TNI140:TNI141 TXE140:TXE141 UHA140:UHA141 UQW140:UQW141 VAS140:VAS141 VKO140:VKO141 VUK140:VUK141 WEG140:WEG141 WOC140:WOC141 WXY140:WXY141 BQ65676:BQ65677 LM65676:LM65677 VI65676:VI65677 AFE65676:AFE65677 APA65676:APA65677 AYW65676:AYW65677 BIS65676:BIS65677 BSO65676:BSO65677 CCK65676:CCK65677 CMG65676:CMG65677 CWC65676:CWC65677 DFY65676:DFY65677 DPU65676:DPU65677 DZQ65676:DZQ65677 EJM65676:EJM65677 ETI65676:ETI65677 FDE65676:FDE65677 FNA65676:FNA65677 FWW65676:FWW65677 GGS65676:GGS65677 GQO65676:GQO65677 HAK65676:HAK65677 HKG65676:HKG65677 HUC65676:HUC65677 IDY65676:IDY65677 INU65676:INU65677 IXQ65676:IXQ65677 JHM65676:JHM65677 JRI65676:JRI65677 KBE65676:KBE65677 KLA65676:KLA65677 KUW65676:KUW65677 LES65676:LES65677 LOO65676:LOO65677 LYK65676:LYK65677 MIG65676:MIG65677 MSC65676:MSC65677 NBY65676:NBY65677 NLU65676:NLU65677 NVQ65676:NVQ65677 OFM65676:OFM65677 OPI65676:OPI65677 OZE65676:OZE65677 PJA65676:PJA65677 PSW65676:PSW65677 QCS65676:QCS65677 QMO65676:QMO65677 QWK65676:QWK65677 RGG65676:RGG65677 RQC65676:RQC65677 RZY65676:RZY65677 SJU65676:SJU65677 STQ65676:STQ65677 TDM65676:TDM65677 TNI65676:TNI65677 TXE65676:TXE65677 UHA65676:UHA65677 UQW65676:UQW65677 VAS65676:VAS65677 VKO65676:VKO65677 VUK65676:VUK65677 WEG65676:WEG65677 WOC65676:WOC65677 WXY65676:WXY65677 BQ131212:BQ131213 LM131212:LM131213 VI131212:VI131213 AFE131212:AFE131213 APA131212:APA131213 AYW131212:AYW131213 BIS131212:BIS131213 BSO131212:BSO131213 CCK131212:CCK131213 CMG131212:CMG131213 CWC131212:CWC131213 DFY131212:DFY131213 DPU131212:DPU131213 DZQ131212:DZQ131213 EJM131212:EJM131213 ETI131212:ETI131213 FDE131212:FDE131213 FNA131212:FNA131213 FWW131212:FWW131213 GGS131212:GGS131213 GQO131212:GQO131213 HAK131212:HAK131213 HKG131212:HKG131213 HUC131212:HUC131213 IDY131212:IDY131213 INU131212:INU131213 IXQ131212:IXQ131213 JHM131212:JHM131213 JRI131212:JRI131213 KBE131212:KBE131213 KLA131212:KLA131213 KUW131212:KUW131213 LES131212:LES131213 LOO131212:LOO131213 LYK131212:LYK131213 MIG131212:MIG131213 MSC131212:MSC131213 NBY131212:NBY131213 NLU131212:NLU131213 NVQ131212:NVQ131213 OFM131212:OFM131213 OPI131212:OPI131213 OZE131212:OZE131213 PJA131212:PJA131213 PSW131212:PSW131213 QCS131212:QCS131213 QMO131212:QMO131213 QWK131212:QWK131213 RGG131212:RGG131213 RQC131212:RQC131213 RZY131212:RZY131213 SJU131212:SJU131213 STQ131212:STQ131213 TDM131212:TDM131213 TNI131212:TNI131213 TXE131212:TXE131213 UHA131212:UHA131213 UQW131212:UQW131213 VAS131212:VAS131213 VKO131212:VKO131213 VUK131212:VUK131213 WEG131212:WEG131213 WOC131212:WOC131213 WXY131212:WXY131213 BQ196748:BQ196749 LM196748:LM196749 VI196748:VI196749 AFE196748:AFE196749 APA196748:APA196749 AYW196748:AYW196749 BIS196748:BIS196749 BSO196748:BSO196749 CCK196748:CCK196749 CMG196748:CMG196749 CWC196748:CWC196749 DFY196748:DFY196749 DPU196748:DPU196749 DZQ196748:DZQ196749 EJM196748:EJM196749 ETI196748:ETI196749 FDE196748:FDE196749 FNA196748:FNA196749 FWW196748:FWW196749 GGS196748:GGS196749 GQO196748:GQO196749 HAK196748:HAK196749 HKG196748:HKG196749 HUC196748:HUC196749 IDY196748:IDY196749 INU196748:INU196749 IXQ196748:IXQ196749 JHM196748:JHM196749 JRI196748:JRI196749 KBE196748:KBE196749 KLA196748:KLA196749 KUW196748:KUW196749 LES196748:LES196749 LOO196748:LOO196749 LYK196748:LYK196749 MIG196748:MIG196749 MSC196748:MSC196749 NBY196748:NBY196749 NLU196748:NLU196749 NVQ196748:NVQ196749 OFM196748:OFM196749 OPI196748:OPI196749 OZE196748:OZE196749 PJA196748:PJA196749 PSW196748:PSW196749 QCS196748:QCS196749 QMO196748:QMO196749 QWK196748:QWK196749 RGG196748:RGG196749 RQC196748:RQC196749 RZY196748:RZY196749 SJU196748:SJU196749 STQ196748:STQ196749 TDM196748:TDM196749 TNI196748:TNI196749 TXE196748:TXE196749 UHA196748:UHA196749 UQW196748:UQW196749 VAS196748:VAS196749 VKO196748:VKO196749 VUK196748:VUK196749 WEG196748:WEG196749 WOC196748:WOC196749 WXY196748:WXY196749 BQ262284:BQ262285 LM262284:LM262285 VI262284:VI262285 AFE262284:AFE262285 APA262284:APA262285 AYW262284:AYW262285 BIS262284:BIS262285 BSO262284:BSO262285 CCK262284:CCK262285 CMG262284:CMG262285 CWC262284:CWC262285 DFY262284:DFY262285 DPU262284:DPU262285 DZQ262284:DZQ262285 EJM262284:EJM262285 ETI262284:ETI262285 FDE262284:FDE262285 FNA262284:FNA262285 FWW262284:FWW262285 GGS262284:GGS262285 GQO262284:GQO262285 HAK262284:HAK262285 HKG262284:HKG262285 HUC262284:HUC262285 IDY262284:IDY262285 INU262284:INU262285 IXQ262284:IXQ262285 JHM262284:JHM262285 JRI262284:JRI262285 KBE262284:KBE262285 KLA262284:KLA262285 KUW262284:KUW262285 LES262284:LES262285 LOO262284:LOO262285 LYK262284:LYK262285 MIG262284:MIG262285 MSC262284:MSC262285 NBY262284:NBY262285 NLU262284:NLU262285 NVQ262284:NVQ262285 OFM262284:OFM262285 OPI262284:OPI262285 OZE262284:OZE262285 PJA262284:PJA262285 PSW262284:PSW262285 QCS262284:QCS262285 QMO262284:QMO262285 QWK262284:QWK262285 RGG262284:RGG262285 RQC262284:RQC262285 RZY262284:RZY262285 SJU262284:SJU262285 STQ262284:STQ262285 TDM262284:TDM262285 TNI262284:TNI262285 TXE262284:TXE262285 UHA262284:UHA262285 UQW262284:UQW262285 VAS262284:VAS262285 VKO262284:VKO262285 VUK262284:VUK262285 WEG262284:WEG262285 WOC262284:WOC262285 WXY262284:WXY262285 BQ327820:BQ327821 LM327820:LM327821 VI327820:VI327821 AFE327820:AFE327821 APA327820:APA327821 AYW327820:AYW327821 BIS327820:BIS327821 BSO327820:BSO327821 CCK327820:CCK327821 CMG327820:CMG327821 CWC327820:CWC327821 DFY327820:DFY327821 DPU327820:DPU327821 DZQ327820:DZQ327821 EJM327820:EJM327821 ETI327820:ETI327821 FDE327820:FDE327821 FNA327820:FNA327821 FWW327820:FWW327821 GGS327820:GGS327821 GQO327820:GQO327821 HAK327820:HAK327821 HKG327820:HKG327821 HUC327820:HUC327821 IDY327820:IDY327821 INU327820:INU327821 IXQ327820:IXQ327821 JHM327820:JHM327821 JRI327820:JRI327821 KBE327820:KBE327821 KLA327820:KLA327821 KUW327820:KUW327821 LES327820:LES327821 LOO327820:LOO327821 LYK327820:LYK327821 MIG327820:MIG327821 MSC327820:MSC327821 NBY327820:NBY327821 NLU327820:NLU327821 NVQ327820:NVQ327821 OFM327820:OFM327821 OPI327820:OPI327821 OZE327820:OZE327821 PJA327820:PJA327821 PSW327820:PSW327821 QCS327820:QCS327821 QMO327820:QMO327821 QWK327820:QWK327821 RGG327820:RGG327821 RQC327820:RQC327821 RZY327820:RZY327821 SJU327820:SJU327821 STQ327820:STQ327821 TDM327820:TDM327821 TNI327820:TNI327821 TXE327820:TXE327821 UHA327820:UHA327821 UQW327820:UQW327821 VAS327820:VAS327821 VKO327820:VKO327821 VUK327820:VUK327821 WEG327820:WEG327821 WOC327820:WOC327821 WXY327820:WXY327821 BQ393356:BQ393357 LM393356:LM393357 VI393356:VI393357 AFE393356:AFE393357 APA393356:APA393357 AYW393356:AYW393357 BIS393356:BIS393357 BSO393356:BSO393357 CCK393356:CCK393357 CMG393356:CMG393357 CWC393356:CWC393357 DFY393356:DFY393357 DPU393356:DPU393357 DZQ393356:DZQ393357 EJM393356:EJM393357 ETI393356:ETI393357 FDE393356:FDE393357 FNA393356:FNA393357 FWW393356:FWW393357 GGS393356:GGS393357 GQO393356:GQO393357 HAK393356:HAK393357 HKG393356:HKG393357 HUC393356:HUC393357 IDY393356:IDY393357 INU393356:INU393357 IXQ393356:IXQ393357 JHM393356:JHM393357 JRI393356:JRI393357 KBE393356:KBE393357 KLA393356:KLA393357 KUW393356:KUW393357 LES393356:LES393357 LOO393356:LOO393357 LYK393356:LYK393357 MIG393356:MIG393357 MSC393356:MSC393357 NBY393356:NBY393357 NLU393356:NLU393357 NVQ393356:NVQ393357 OFM393356:OFM393357 OPI393356:OPI393357 OZE393356:OZE393357 PJA393356:PJA393357 PSW393356:PSW393357 QCS393356:QCS393357 QMO393356:QMO393357 QWK393356:QWK393357 RGG393356:RGG393357 RQC393356:RQC393357 RZY393356:RZY393357 SJU393356:SJU393357 STQ393356:STQ393357 TDM393356:TDM393357 TNI393356:TNI393357 TXE393356:TXE393357 UHA393356:UHA393357 UQW393356:UQW393357 VAS393356:VAS393357 VKO393356:VKO393357 VUK393356:VUK393357 WEG393356:WEG393357 WOC393356:WOC393357 WXY393356:WXY393357 BQ458892:BQ458893 LM458892:LM458893 VI458892:VI458893 AFE458892:AFE458893 APA458892:APA458893 AYW458892:AYW458893 BIS458892:BIS458893 BSO458892:BSO458893 CCK458892:CCK458893 CMG458892:CMG458893 CWC458892:CWC458893 DFY458892:DFY458893 DPU458892:DPU458893 DZQ458892:DZQ458893 EJM458892:EJM458893 ETI458892:ETI458893 FDE458892:FDE458893 FNA458892:FNA458893 FWW458892:FWW458893 GGS458892:GGS458893 GQO458892:GQO458893 HAK458892:HAK458893 HKG458892:HKG458893 HUC458892:HUC458893 IDY458892:IDY458893 INU458892:INU458893 IXQ458892:IXQ458893 JHM458892:JHM458893 JRI458892:JRI458893 KBE458892:KBE458893 KLA458892:KLA458893 KUW458892:KUW458893 LES458892:LES458893 LOO458892:LOO458893 LYK458892:LYK458893 MIG458892:MIG458893 MSC458892:MSC458893 NBY458892:NBY458893 NLU458892:NLU458893 NVQ458892:NVQ458893 OFM458892:OFM458893 OPI458892:OPI458893 OZE458892:OZE458893 PJA458892:PJA458893 PSW458892:PSW458893 QCS458892:QCS458893 QMO458892:QMO458893 QWK458892:QWK458893 RGG458892:RGG458893 RQC458892:RQC458893 RZY458892:RZY458893 SJU458892:SJU458893 STQ458892:STQ458893 TDM458892:TDM458893 TNI458892:TNI458893 TXE458892:TXE458893 UHA458892:UHA458893 UQW458892:UQW458893 VAS458892:VAS458893 VKO458892:VKO458893 VUK458892:VUK458893 WEG458892:WEG458893 WOC458892:WOC458893 WXY458892:WXY458893 BQ524428:BQ524429 LM524428:LM524429 VI524428:VI524429 AFE524428:AFE524429 APA524428:APA524429 AYW524428:AYW524429 BIS524428:BIS524429 BSO524428:BSO524429 CCK524428:CCK524429 CMG524428:CMG524429 CWC524428:CWC524429 DFY524428:DFY524429 DPU524428:DPU524429 DZQ524428:DZQ524429 EJM524428:EJM524429 ETI524428:ETI524429 FDE524428:FDE524429 FNA524428:FNA524429 FWW524428:FWW524429 GGS524428:GGS524429 GQO524428:GQO524429 HAK524428:HAK524429 HKG524428:HKG524429 HUC524428:HUC524429 IDY524428:IDY524429 INU524428:INU524429 IXQ524428:IXQ524429 JHM524428:JHM524429 JRI524428:JRI524429 KBE524428:KBE524429 KLA524428:KLA524429 KUW524428:KUW524429 LES524428:LES524429 LOO524428:LOO524429 LYK524428:LYK524429 MIG524428:MIG524429 MSC524428:MSC524429 NBY524428:NBY524429 NLU524428:NLU524429 NVQ524428:NVQ524429 OFM524428:OFM524429 OPI524428:OPI524429 OZE524428:OZE524429 PJA524428:PJA524429 PSW524428:PSW524429 QCS524428:QCS524429 QMO524428:QMO524429 QWK524428:QWK524429 RGG524428:RGG524429 RQC524428:RQC524429 RZY524428:RZY524429 SJU524428:SJU524429 STQ524428:STQ524429 TDM524428:TDM524429 TNI524428:TNI524429 TXE524428:TXE524429 UHA524428:UHA524429 UQW524428:UQW524429 VAS524428:VAS524429 VKO524428:VKO524429 VUK524428:VUK524429 WEG524428:WEG524429 WOC524428:WOC524429 WXY524428:WXY524429 BQ589964:BQ589965 LM589964:LM589965 VI589964:VI589965 AFE589964:AFE589965 APA589964:APA589965 AYW589964:AYW589965 BIS589964:BIS589965 BSO589964:BSO589965 CCK589964:CCK589965 CMG589964:CMG589965 CWC589964:CWC589965 DFY589964:DFY589965 DPU589964:DPU589965 DZQ589964:DZQ589965 EJM589964:EJM589965 ETI589964:ETI589965 FDE589964:FDE589965 FNA589964:FNA589965 FWW589964:FWW589965 GGS589964:GGS589965 GQO589964:GQO589965 HAK589964:HAK589965 HKG589964:HKG589965 HUC589964:HUC589965 IDY589964:IDY589965 INU589964:INU589965 IXQ589964:IXQ589965 JHM589964:JHM589965 JRI589964:JRI589965 KBE589964:KBE589965 KLA589964:KLA589965 KUW589964:KUW589965 LES589964:LES589965 LOO589964:LOO589965 LYK589964:LYK589965 MIG589964:MIG589965 MSC589964:MSC589965 NBY589964:NBY589965 NLU589964:NLU589965 NVQ589964:NVQ589965 OFM589964:OFM589965 OPI589964:OPI589965 OZE589964:OZE589965 PJA589964:PJA589965 PSW589964:PSW589965 QCS589964:QCS589965 QMO589964:QMO589965 QWK589964:QWK589965 RGG589964:RGG589965 RQC589964:RQC589965 RZY589964:RZY589965 SJU589964:SJU589965 STQ589964:STQ589965 TDM589964:TDM589965 TNI589964:TNI589965 TXE589964:TXE589965 UHA589964:UHA589965 UQW589964:UQW589965 VAS589964:VAS589965 VKO589964:VKO589965 VUK589964:VUK589965 WEG589964:WEG589965 WOC589964:WOC589965 WXY589964:WXY589965 BQ655500:BQ655501 LM655500:LM655501 VI655500:VI655501 AFE655500:AFE655501 APA655500:APA655501 AYW655500:AYW655501 BIS655500:BIS655501 BSO655500:BSO655501 CCK655500:CCK655501 CMG655500:CMG655501 CWC655500:CWC655501 DFY655500:DFY655501 DPU655500:DPU655501 DZQ655500:DZQ655501 EJM655500:EJM655501 ETI655500:ETI655501 FDE655500:FDE655501 FNA655500:FNA655501 FWW655500:FWW655501 GGS655500:GGS655501 GQO655500:GQO655501 HAK655500:HAK655501 HKG655500:HKG655501 HUC655500:HUC655501 IDY655500:IDY655501 INU655500:INU655501 IXQ655500:IXQ655501 JHM655500:JHM655501 JRI655500:JRI655501 KBE655500:KBE655501 KLA655500:KLA655501 KUW655500:KUW655501 LES655500:LES655501 LOO655500:LOO655501 LYK655500:LYK655501 MIG655500:MIG655501 MSC655500:MSC655501 NBY655500:NBY655501 NLU655500:NLU655501 NVQ655500:NVQ655501 OFM655500:OFM655501 OPI655500:OPI655501 OZE655500:OZE655501 PJA655500:PJA655501 PSW655500:PSW655501 QCS655500:QCS655501 QMO655500:QMO655501 QWK655500:QWK655501 RGG655500:RGG655501 RQC655500:RQC655501 RZY655500:RZY655501 SJU655500:SJU655501 STQ655500:STQ655501 TDM655500:TDM655501 TNI655500:TNI655501 TXE655500:TXE655501 UHA655500:UHA655501 UQW655500:UQW655501 VAS655500:VAS655501 VKO655500:VKO655501 VUK655500:VUK655501 WEG655500:WEG655501 WOC655500:WOC655501 WXY655500:WXY655501 BQ721036:BQ721037 LM721036:LM721037 VI721036:VI721037 AFE721036:AFE721037 APA721036:APA721037 AYW721036:AYW721037 BIS721036:BIS721037 BSO721036:BSO721037 CCK721036:CCK721037 CMG721036:CMG721037 CWC721036:CWC721037 DFY721036:DFY721037 DPU721036:DPU721037 DZQ721036:DZQ721037 EJM721036:EJM721037 ETI721036:ETI721037 FDE721036:FDE721037 FNA721036:FNA721037 FWW721036:FWW721037 GGS721036:GGS721037 GQO721036:GQO721037 HAK721036:HAK721037 HKG721036:HKG721037 HUC721036:HUC721037 IDY721036:IDY721037 INU721036:INU721037 IXQ721036:IXQ721037 JHM721036:JHM721037 JRI721036:JRI721037 KBE721036:KBE721037 KLA721036:KLA721037 KUW721036:KUW721037 LES721036:LES721037 LOO721036:LOO721037 LYK721036:LYK721037 MIG721036:MIG721037 MSC721036:MSC721037 NBY721036:NBY721037 NLU721036:NLU721037 NVQ721036:NVQ721037 OFM721036:OFM721037 OPI721036:OPI721037 OZE721036:OZE721037 PJA721036:PJA721037 PSW721036:PSW721037 QCS721036:QCS721037 QMO721036:QMO721037 QWK721036:QWK721037 RGG721036:RGG721037 RQC721036:RQC721037 RZY721036:RZY721037 SJU721036:SJU721037 STQ721036:STQ721037 TDM721036:TDM721037 TNI721036:TNI721037 TXE721036:TXE721037 UHA721036:UHA721037 UQW721036:UQW721037 VAS721036:VAS721037 VKO721036:VKO721037 VUK721036:VUK721037 WEG721036:WEG721037 WOC721036:WOC721037 WXY721036:WXY721037 BQ786572:BQ786573 LM786572:LM786573 VI786572:VI786573 AFE786572:AFE786573 APA786572:APA786573 AYW786572:AYW786573 BIS786572:BIS786573 BSO786572:BSO786573 CCK786572:CCK786573 CMG786572:CMG786573 CWC786572:CWC786573 DFY786572:DFY786573 DPU786572:DPU786573 DZQ786572:DZQ786573 EJM786572:EJM786573 ETI786572:ETI786573 FDE786572:FDE786573 FNA786572:FNA786573 FWW786572:FWW786573 GGS786572:GGS786573 GQO786572:GQO786573 HAK786572:HAK786573 HKG786572:HKG786573 HUC786572:HUC786573 IDY786572:IDY786573 INU786572:INU786573 IXQ786572:IXQ786573 JHM786572:JHM786573 JRI786572:JRI786573 KBE786572:KBE786573 KLA786572:KLA786573 KUW786572:KUW786573 LES786572:LES786573 LOO786572:LOO786573 LYK786572:LYK786573 MIG786572:MIG786573 MSC786572:MSC786573 NBY786572:NBY786573 NLU786572:NLU786573 NVQ786572:NVQ786573 OFM786572:OFM786573 OPI786572:OPI786573 OZE786572:OZE786573 PJA786572:PJA786573 PSW786572:PSW786573 QCS786572:QCS786573 QMO786572:QMO786573 QWK786572:QWK786573 RGG786572:RGG786573 RQC786572:RQC786573 RZY786572:RZY786573 SJU786572:SJU786573 STQ786572:STQ786573 TDM786572:TDM786573 TNI786572:TNI786573 TXE786572:TXE786573 UHA786572:UHA786573 UQW786572:UQW786573 VAS786572:VAS786573 VKO786572:VKO786573 VUK786572:VUK786573 WEG786572:WEG786573 WOC786572:WOC786573 WXY786572:WXY786573 BQ852108:BQ852109 LM852108:LM852109 VI852108:VI852109 AFE852108:AFE852109 APA852108:APA852109 AYW852108:AYW852109 BIS852108:BIS852109 BSO852108:BSO852109 CCK852108:CCK852109 CMG852108:CMG852109 CWC852108:CWC852109 DFY852108:DFY852109 DPU852108:DPU852109 DZQ852108:DZQ852109 EJM852108:EJM852109 ETI852108:ETI852109 FDE852108:FDE852109 FNA852108:FNA852109 FWW852108:FWW852109 GGS852108:GGS852109 GQO852108:GQO852109 HAK852108:HAK852109 HKG852108:HKG852109 HUC852108:HUC852109 IDY852108:IDY852109 INU852108:INU852109 IXQ852108:IXQ852109 JHM852108:JHM852109 JRI852108:JRI852109 KBE852108:KBE852109 KLA852108:KLA852109 KUW852108:KUW852109 LES852108:LES852109 LOO852108:LOO852109 LYK852108:LYK852109 MIG852108:MIG852109 MSC852108:MSC852109 NBY852108:NBY852109 NLU852108:NLU852109 NVQ852108:NVQ852109 OFM852108:OFM852109 OPI852108:OPI852109 OZE852108:OZE852109 PJA852108:PJA852109 PSW852108:PSW852109 QCS852108:QCS852109 QMO852108:QMO852109 QWK852108:QWK852109 RGG852108:RGG852109 RQC852108:RQC852109 RZY852108:RZY852109 SJU852108:SJU852109 STQ852108:STQ852109 TDM852108:TDM852109 TNI852108:TNI852109 TXE852108:TXE852109 UHA852108:UHA852109 UQW852108:UQW852109 VAS852108:VAS852109 VKO852108:VKO852109 VUK852108:VUK852109 WEG852108:WEG852109 WOC852108:WOC852109 WXY852108:WXY852109 BQ917644:BQ917645 LM917644:LM917645 VI917644:VI917645 AFE917644:AFE917645 APA917644:APA917645 AYW917644:AYW917645 BIS917644:BIS917645 BSO917644:BSO917645 CCK917644:CCK917645 CMG917644:CMG917645 CWC917644:CWC917645 DFY917644:DFY917645 DPU917644:DPU917645 DZQ917644:DZQ917645 EJM917644:EJM917645 ETI917644:ETI917645 FDE917644:FDE917645 FNA917644:FNA917645 FWW917644:FWW917645 GGS917644:GGS917645 GQO917644:GQO917645 HAK917644:HAK917645 HKG917644:HKG917645 HUC917644:HUC917645 IDY917644:IDY917645 INU917644:INU917645 IXQ917644:IXQ917645 JHM917644:JHM917645 JRI917644:JRI917645 KBE917644:KBE917645 KLA917644:KLA917645 KUW917644:KUW917645 LES917644:LES917645 LOO917644:LOO917645 LYK917644:LYK917645 MIG917644:MIG917645 MSC917644:MSC917645 NBY917644:NBY917645 NLU917644:NLU917645 NVQ917644:NVQ917645 OFM917644:OFM917645 OPI917644:OPI917645 OZE917644:OZE917645 PJA917644:PJA917645 PSW917644:PSW917645 QCS917644:QCS917645 QMO917644:QMO917645 QWK917644:QWK917645 RGG917644:RGG917645 RQC917644:RQC917645 RZY917644:RZY917645 SJU917644:SJU917645 STQ917644:STQ917645 TDM917644:TDM917645 TNI917644:TNI917645 TXE917644:TXE917645 UHA917644:UHA917645 UQW917644:UQW917645 VAS917644:VAS917645 VKO917644:VKO917645 VUK917644:VUK917645 WEG917644:WEG917645 WOC917644:WOC917645 WXY917644:WXY917645 BQ983180:BQ983181 LM983180:LM983181 VI983180:VI983181 AFE983180:AFE983181 APA983180:APA983181 AYW983180:AYW983181 BIS983180:BIS983181 BSO983180:BSO983181 CCK983180:CCK983181 CMG983180:CMG983181 CWC983180:CWC983181 DFY983180:DFY983181 DPU983180:DPU983181 DZQ983180:DZQ983181 EJM983180:EJM983181 ETI983180:ETI983181 FDE983180:FDE983181 FNA983180:FNA983181 FWW983180:FWW983181 GGS983180:GGS983181 GQO983180:GQO983181 HAK983180:HAK983181 HKG983180:HKG983181 HUC983180:HUC983181 IDY983180:IDY983181 INU983180:INU983181 IXQ983180:IXQ983181 JHM983180:JHM983181 JRI983180:JRI983181 KBE983180:KBE983181 KLA983180:KLA983181 KUW983180:KUW983181 LES983180:LES983181 LOO983180:LOO983181 LYK983180:LYK983181 MIG983180:MIG983181 MSC983180:MSC983181 NBY983180:NBY983181 NLU983180:NLU983181 NVQ983180:NVQ983181 OFM983180:OFM983181 OPI983180:OPI983181 OZE983180:OZE983181 PJA983180:PJA983181 PSW983180:PSW983181 QCS983180:QCS983181 QMO983180:QMO983181 QWK983180:QWK983181 RGG983180:RGG983181 RQC983180:RQC983181 RZY983180:RZY983181 SJU983180:SJU983181 STQ983180:STQ983181 TDM983180:TDM983181 TNI983180:TNI983181 TXE983180:TXE983181 UHA983180:UHA983181 UQW983180:UQW983181 VAS983180:VAS983181 VKO983180:VKO983181 VUK983180:VUK983181 WEG983180:WEG983181 WOC983180:WOC983181 WXY983180:WXY983181 BT140:BT141 LP140:LP141 VL140:VL141 AFH140:AFH141 APD140:APD141 AYZ140:AYZ141 BIV140:BIV141 BSR140:BSR141 CCN140:CCN141 CMJ140:CMJ141 CWF140:CWF141 DGB140:DGB141 DPX140:DPX141 DZT140:DZT141 EJP140:EJP141 ETL140:ETL141 FDH140:FDH141 FND140:FND141 FWZ140:FWZ141 GGV140:GGV141 GQR140:GQR141 HAN140:HAN141 HKJ140:HKJ141 HUF140:HUF141 IEB140:IEB141 INX140:INX141 IXT140:IXT141 JHP140:JHP141 JRL140:JRL141 KBH140:KBH141 KLD140:KLD141 KUZ140:KUZ141 LEV140:LEV141 LOR140:LOR141 LYN140:LYN141 MIJ140:MIJ141 MSF140:MSF141 NCB140:NCB141 NLX140:NLX141 NVT140:NVT141 OFP140:OFP141 OPL140:OPL141 OZH140:OZH141 PJD140:PJD141 PSZ140:PSZ141 QCV140:QCV141 QMR140:QMR141 QWN140:QWN141 RGJ140:RGJ141 RQF140:RQF141 SAB140:SAB141 SJX140:SJX141 STT140:STT141 TDP140:TDP141 TNL140:TNL141 TXH140:TXH141 UHD140:UHD141 UQZ140:UQZ141 VAV140:VAV141 VKR140:VKR141 VUN140:VUN141 WEJ140:WEJ141 WOF140:WOF141 WYB140:WYB141 BT65676:BT65677 LP65676:LP65677 VL65676:VL65677 AFH65676:AFH65677 APD65676:APD65677 AYZ65676:AYZ65677 BIV65676:BIV65677 BSR65676:BSR65677 CCN65676:CCN65677 CMJ65676:CMJ65677 CWF65676:CWF65677 DGB65676:DGB65677 DPX65676:DPX65677 DZT65676:DZT65677 EJP65676:EJP65677 ETL65676:ETL65677 FDH65676:FDH65677 FND65676:FND65677 FWZ65676:FWZ65677 GGV65676:GGV65677 GQR65676:GQR65677 HAN65676:HAN65677 HKJ65676:HKJ65677 HUF65676:HUF65677 IEB65676:IEB65677 INX65676:INX65677 IXT65676:IXT65677 JHP65676:JHP65677 JRL65676:JRL65677 KBH65676:KBH65677 KLD65676:KLD65677 KUZ65676:KUZ65677 LEV65676:LEV65677 LOR65676:LOR65677 LYN65676:LYN65677 MIJ65676:MIJ65677 MSF65676:MSF65677 NCB65676:NCB65677 NLX65676:NLX65677 NVT65676:NVT65677 OFP65676:OFP65677 OPL65676:OPL65677 OZH65676:OZH65677 PJD65676:PJD65677 PSZ65676:PSZ65677 QCV65676:QCV65677 QMR65676:QMR65677 QWN65676:QWN65677 RGJ65676:RGJ65677 RQF65676:RQF65677 SAB65676:SAB65677 SJX65676:SJX65677 STT65676:STT65677 TDP65676:TDP65677 TNL65676:TNL65677 TXH65676:TXH65677 UHD65676:UHD65677 UQZ65676:UQZ65677 VAV65676:VAV65677 VKR65676:VKR65677 VUN65676:VUN65677 WEJ65676:WEJ65677 WOF65676:WOF65677 WYB65676:WYB65677 BT131212:BT131213 LP131212:LP131213 VL131212:VL131213 AFH131212:AFH131213 APD131212:APD131213 AYZ131212:AYZ131213 BIV131212:BIV131213 BSR131212:BSR131213 CCN131212:CCN131213 CMJ131212:CMJ131213 CWF131212:CWF131213 DGB131212:DGB131213 DPX131212:DPX131213 DZT131212:DZT131213 EJP131212:EJP131213 ETL131212:ETL131213 FDH131212:FDH131213 FND131212:FND131213 FWZ131212:FWZ131213 GGV131212:GGV131213 GQR131212:GQR131213 HAN131212:HAN131213 HKJ131212:HKJ131213 HUF131212:HUF131213 IEB131212:IEB131213 INX131212:INX131213 IXT131212:IXT131213 JHP131212:JHP131213 JRL131212:JRL131213 KBH131212:KBH131213 KLD131212:KLD131213 KUZ131212:KUZ131213 LEV131212:LEV131213 LOR131212:LOR131213 LYN131212:LYN131213 MIJ131212:MIJ131213 MSF131212:MSF131213 NCB131212:NCB131213 NLX131212:NLX131213 NVT131212:NVT131213 OFP131212:OFP131213 OPL131212:OPL131213 OZH131212:OZH131213 PJD131212:PJD131213 PSZ131212:PSZ131213 QCV131212:QCV131213 QMR131212:QMR131213 QWN131212:QWN131213 RGJ131212:RGJ131213 RQF131212:RQF131213 SAB131212:SAB131213 SJX131212:SJX131213 STT131212:STT131213 TDP131212:TDP131213 TNL131212:TNL131213 TXH131212:TXH131213 UHD131212:UHD131213 UQZ131212:UQZ131213 VAV131212:VAV131213 VKR131212:VKR131213 VUN131212:VUN131213 WEJ131212:WEJ131213 WOF131212:WOF131213 WYB131212:WYB131213 BT196748:BT196749 LP196748:LP196749 VL196748:VL196749 AFH196748:AFH196749 APD196748:APD196749 AYZ196748:AYZ196749 BIV196748:BIV196749 BSR196748:BSR196749 CCN196748:CCN196749 CMJ196748:CMJ196749 CWF196748:CWF196749 DGB196748:DGB196749 DPX196748:DPX196749 DZT196748:DZT196749 EJP196748:EJP196749 ETL196748:ETL196749 FDH196748:FDH196749 FND196748:FND196749 FWZ196748:FWZ196749 GGV196748:GGV196749 GQR196748:GQR196749 HAN196748:HAN196749 HKJ196748:HKJ196749 HUF196748:HUF196749 IEB196748:IEB196749 INX196748:INX196749 IXT196748:IXT196749 JHP196748:JHP196749 JRL196748:JRL196749 KBH196748:KBH196749 KLD196748:KLD196749 KUZ196748:KUZ196749 LEV196748:LEV196749 LOR196748:LOR196749 LYN196748:LYN196749 MIJ196748:MIJ196749 MSF196748:MSF196749 NCB196748:NCB196749 NLX196748:NLX196749 NVT196748:NVT196749 OFP196748:OFP196749 OPL196748:OPL196749 OZH196748:OZH196749 PJD196748:PJD196749 PSZ196748:PSZ196749 QCV196748:QCV196749 QMR196748:QMR196749 QWN196748:QWN196749 RGJ196748:RGJ196749 RQF196748:RQF196749 SAB196748:SAB196749 SJX196748:SJX196749 STT196748:STT196749 TDP196748:TDP196749 TNL196748:TNL196749 TXH196748:TXH196749 UHD196748:UHD196749 UQZ196748:UQZ196749 VAV196748:VAV196749 VKR196748:VKR196749 VUN196748:VUN196749 WEJ196748:WEJ196749 WOF196748:WOF196749 WYB196748:WYB196749 BT262284:BT262285 LP262284:LP262285 VL262284:VL262285 AFH262284:AFH262285 APD262284:APD262285 AYZ262284:AYZ262285 BIV262284:BIV262285 BSR262284:BSR262285 CCN262284:CCN262285 CMJ262284:CMJ262285 CWF262284:CWF262285 DGB262284:DGB262285 DPX262284:DPX262285 DZT262284:DZT262285 EJP262284:EJP262285 ETL262284:ETL262285 FDH262284:FDH262285 FND262284:FND262285 FWZ262284:FWZ262285 GGV262284:GGV262285 GQR262284:GQR262285 HAN262284:HAN262285 HKJ262284:HKJ262285 HUF262284:HUF262285 IEB262284:IEB262285 INX262284:INX262285 IXT262284:IXT262285 JHP262284:JHP262285 JRL262284:JRL262285 KBH262284:KBH262285 KLD262284:KLD262285 KUZ262284:KUZ262285 LEV262284:LEV262285 LOR262284:LOR262285 LYN262284:LYN262285 MIJ262284:MIJ262285 MSF262284:MSF262285 NCB262284:NCB262285 NLX262284:NLX262285 NVT262284:NVT262285 OFP262284:OFP262285 OPL262284:OPL262285 OZH262284:OZH262285 PJD262284:PJD262285 PSZ262284:PSZ262285 QCV262284:QCV262285 QMR262284:QMR262285 QWN262284:QWN262285 RGJ262284:RGJ262285 RQF262284:RQF262285 SAB262284:SAB262285 SJX262284:SJX262285 STT262284:STT262285 TDP262284:TDP262285 TNL262284:TNL262285 TXH262284:TXH262285 UHD262284:UHD262285 UQZ262284:UQZ262285 VAV262284:VAV262285 VKR262284:VKR262285 VUN262284:VUN262285 WEJ262284:WEJ262285 WOF262284:WOF262285 WYB262284:WYB262285 BT327820:BT327821 LP327820:LP327821 VL327820:VL327821 AFH327820:AFH327821 APD327820:APD327821 AYZ327820:AYZ327821 BIV327820:BIV327821 BSR327820:BSR327821 CCN327820:CCN327821 CMJ327820:CMJ327821 CWF327820:CWF327821 DGB327820:DGB327821 DPX327820:DPX327821 DZT327820:DZT327821 EJP327820:EJP327821 ETL327820:ETL327821 FDH327820:FDH327821 FND327820:FND327821 FWZ327820:FWZ327821 GGV327820:GGV327821 GQR327820:GQR327821 HAN327820:HAN327821 HKJ327820:HKJ327821 HUF327820:HUF327821 IEB327820:IEB327821 INX327820:INX327821 IXT327820:IXT327821 JHP327820:JHP327821 JRL327820:JRL327821 KBH327820:KBH327821 KLD327820:KLD327821 KUZ327820:KUZ327821 LEV327820:LEV327821 LOR327820:LOR327821 LYN327820:LYN327821 MIJ327820:MIJ327821 MSF327820:MSF327821 NCB327820:NCB327821 NLX327820:NLX327821 NVT327820:NVT327821 OFP327820:OFP327821 OPL327820:OPL327821 OZH327820:OZH327821 PJD327820:PJD327821 PSZ327820:PSZ327821 QCV327820:QCV327821 QMR327820:QMR327821 QWN327820:QWN327821 RGJ327820:RGJ327821 RQF327820:RQF327821 SAB327820:SAB327821 SJX327820:SJX327821 STT327820:STT327821 TDP327820:TDP327821 TNL327820:TNL327821 TXH327820:TXH327821 UHD327820:UHD327821 UQZ327820:UQZ327821 VAV327820:VAV327821 VKR327820:VKR327821 VUN327820:VUN327821 WEJ327820:WEJ327821 WOF327820:WOF327821 WYB327820:WYB327821 BT393356:BT393357 LP393356:LP393357 VL393356:VL393357 AFH393356:AFH393357 APD393356:APD393357 AYZ393356:AYZ393357 BIV393356:BIV393357 BSR393356:BSR393357 CCN393356:CCN393357 CMJ393356:CMJ393357 CWF393356:CWF393357 DGB393356:DGB393357 DPX393356:DPX393357 DZT393356:DZT393357 EJP393356:EJP393357 ETL393356:ETL393357 FDH393356:FDH393357 FND393356:FND393357 FWZ393356:FWZ393357 GGV393356:GGV393357 GQR393356:GQR393357 HAN393356:HAN393357 HKJ393356:HKJ393357 HUF393356:HUF393357 IEB393356:IEB393357 INX393356:INX393357 IXT393356:IXT393357 JHP393356:JHP393357 JRL393356:JRL393357 KBH393356:KBH393357 KLD393356:KLD393357 KUZ393356:KUZ393357 LEV393356:LEV393357 LOR393356:LOR393357 LYN393356:LYN393357 MIJ393356:MIJ393357 MSF393356:MSF393357 NCB393356:NCB393357 NLX393356:NLX393357 NVT393356:NVT393357 OFP393356:OFP393357 OPL393356:OPL393357 OZH393356:OZH393357 PJD393356:PJD393357 PSZ393356:PSZ393357 QCV393356:QCV393357 QMR393356:QMR393357 QWN393356:QWN393357 RGJ393356:RGJ393357 RQF393356:RQF393357 SAB393356:SAB393357 SJX393356:SJX393357 STT393356:STT393357 TDP393356:TDP393357 TNL393356:TNL393357 TXH393356:TXH393357 UHD393356:UHD393357 UQZ393356:UQZ393357 VAV393356:VAV393357 VKR393356:VKR393357 VUN393356:VUN393357 WEJ393356:WEJ393357 WOF393356:WOF393357 WYB393356:WYB393357 BT458892:BT458893 LP458892:LP458893 VL458892:VL458893 AFH458892:AFH458893 APD458892:APD458893 AYZ458892:AYZ458893 BIV458892:BIV458893 BSR458892:BSR458893 CCN458892:CCN458893 CMJ458892:CMJ458893 CWF458892:CWF458893 DGB458892:DGB458893 DPX458892:DPX458893 DZT458892:DZT458893 EJP458892:EJP458893 ETL458892:ETL458893 FDH458892:FDH458893 FND458892:FND458893 FWZ458892:FWZ458893 GGV458892:GGV458893 GQR458892:GQR458893 HAN458892:HAN458893 HKJ458892:HKJ458893 HUF458892:HUF458893 IEB458892:IEB458893 INX458892:INX458893 IXT458892:IXT458893 JHP458892:JHP458893 JRL458892:JRL458893 KBH458892:KBH458893 KLD458892:KLD458893 KUZ458892:KUZ458893 LEV458892:LEV458893 LOR458892:LOR458893 LYN458892:LYN458893 MIJ458892:MIJ458893 MSF458892:MSF458893 NCB458892:NCB458893 NLX458892:NLX458893 NVT458892:NVT458893 OFP458892:OFP458893 OPL458892:OPL458893 OZH458892:OZH458893 PJD458892:PJD458893 PSZ458892:PSZ458893 QCV458892:QCV458893 QMR458892:QMR458893 QWN458892:QWN458893 RGJ458892:RGJ458893 RQF458892:RQF458893 SAB458892:SAB458893 SJX458892:SJX458893 STT458892:STT458893 TDP458892:TDP458893 TNL458892:TNL458893 TXH458892:TXH458893 UHD458892:UHD458893 UQZ458892:UQZ458893 VAV458892:VAV458893 VKR458892:VKR458893 VUN458892:VUN458893 WEJ458892:WEJ458893 WOF458892:WOF458893 WYB458892:WYB458893 BT524428:BT524429 LP524428:LP524429 VL524428:VL524429 AFH524428:AFH524429 APD524428:APD524429 AYZ524428:AYZ524429 BIV524428:BIV524429 BSR524428:BSR524429 CCN524428:CCN524429 CMJ524428:CMJ524429 CWF524428:CWF524429 DGB524428:DGB524429 DPX524428:DPX524429 DZT524428:DZT524429 EJP524428:EJP524429 ETL524428:ETL524429 FDH524428:FDH524429 FND524428:FND524429 FWZ524428:FWZ524429 GGV524428:GGV524429 GQR524428:GQR524429 HAN524428:HAN524429 HKJ524428:HKJ524429 HUF524428:HUF524429 IEB524428:IEB524429 INX524428:INX524429 IXT524428:IXT524429 JHP524428:JHP524429 JRL524428:JRL524429 KBH524428:KBH524429 KLD524428:KLD524429 KUZ524428:KUZ524429 LEV524428:LEV524429 LOR524428:LOR524429 LYN524428:LYN524429 MIJ524428:MIJ524429 MSF524428:MSF524429 NCB524428:NCB524429 NLX524428:NLX524429 NVT524428:NVT524429 OFP524428:OFP524429 OPL524428:OPL524429 OZH524428:OZH524429 PJD524428:PJD524429 PSZ524428:PSZ524429 QCV524428:QCV524429 QMR524428:QMR524429 QWN524428:QWN524429 RGJ524428:RGJ524429 RQF524428:RQF524429 SAB524428:SAB524429 SJX524428:SJX524429 STT524428:STT524429 TDP524428:TDP524429 TNL524428:TNL524429 TXH524428:TXH524429 UHD524428:UHD524429 UQZ524428:UQZ524429 VAV524428:VAV524429 VKR524428:VKR524429 VUN524428:VUN524429 WEJ524428:WEJ524429 WOF524428:WOF524429 WYB524428:WYB524429 BT589964:BT589965 LP589964:LP589965 VL589964:VL589965 AFH589964:AFH589965 APD589964:APD589965 AYZ589964:AYZ589965 BIV589964:BIV589965 BSR589964:BSR589965 CCN589964:CCN589965 CMJ589964:CMJ589965 CWF589964:CWF589965 DGB589964:DGB589965 DPX589964:DPX589965 DZT589964:DZT589965 EJP589964:EJP589965 ETL589964:ETL589965 FDH589964:FDH589965 FND589964:FND589965 FWZ589964:FWZ589965 GGV589964:GGV589965 GQR589964:GQR589965 HAN589964:HAN589965 HKJ589964:HKJ589965 HUF589964:HUF589965 IEB589964:IEB589965 INX589964:INX589965 IXT589964:IXT589965 JHP589964:JHP589965 JRL589964:JRL589965 KBH589964:KBH589965 KLD589964:KLD589965 KUZ589964:KUZ589965 LEV589964:LEV589965 LOR589964:LOR589965 LYN589964:LYN589965 MIJ589964:MIJ589965 MSF589964:MSF589965 NCB589964:NCB589965 NLX589964:NLX589965 NVT589964:NVT589965 OFP589964:OFP589965 OPL589964:OPL589965 OZH589964:OZH589965 PJD589964:PJD589965 PSZ589964:PSZ589965 QCV589964:QCV589965 QMR589964:QMR589965 QWN589964:QWN589965 RGJ589964:RGJ589965 RQF589964:RQF589965 SAB589964:SAB589965 SJX589964:SJX589965 STT589964:STT589965 TDP589964:TDP589965 TNL589964:TNL589965 TXH589964:TXH589965 UHD589964:UHD589965 UQZ589964:UQZ589965 VAV589964:VAV589965 VKR589964:VKR589965 VUN589964:VUN589965 WEJ589964:WEJ589965 WOF589964:WOF589965 WYB589964:WYB589965 BT655500:BT655501 LP655500:LP655501 VL655500:VL655501 AFH655500:AFH655501 APD655500:APD655501 AYZ655500:AYZ655501 BIV655500:BIV655501 BSR655500:BSR655501 CCN655500:CCN655501 CMJ655500:CMJ655501 CWF655500:CWF655501 DGB655500:DGB655501 DPX655500:DPX655501 DZT655500:DZT655501 EJP655500:EJP655501 ETL655500:ETL655501 FDH655500:FDH655501 FND655500:FND655501 FWZ655500:FWZ655501 GGV655500:GGV655501 GQR655500:GQR655501 HAN655500:HAN655501 HKJ655500:HKJ655501 HUF655500:HUF655501 IEB655500:IEB655501 INX655500:INX655501 IXT655500:IXT655501 JHP655500:JHP655501 JRL655500:JRL655501 KBH655500:KBH655501 KLD655500:KLD655501 KUZ655500:KUZ655501 LEV655500:LEV655501 LOR655500:LOR655501 LYN655500:LYN655501 MIJ655500:MIJ655501 MSF655500:MSF655501 NCB655500:NCB655501 NLX655500:NLX655501 NVT655500:NVT655501 OFP655500:OFP655501 OPL655500:OPL655501 OZH655500:OZH655501 PJD655500:PJD655501 PSZ655500:PSZ655501 QCV655500:QCV655501 QMR655500:QMR655501 QWN655500:QWN655501 RGJ655500:RGJ655501 RQF655500:RQF655501 SAB655500:SAB655501 SJX655500:SJX655501 STT655500:STT655501 TDP655500:TDP655501 TNL655500:TNL655501 TXH655500:TXH655501 UHD655500:UHD655501 UQZ655500:UQZ655501 VAV655500:VAV655501 VKR655500:VKR655501 VUN655500:VUN655501 WEJ655500:WEJ655501 WOF655500:WOF655501 WYB655500:WYB655501 BT721036:BT721037 LP721036:LP721037 VL721036:VL721037 AFH721036:AFH721037 APD721036:APD721037 AYZ721036:AYZ721037 BIV721036:BIV721037 BSR721036:BSR721037 CCN721036:CCN721037 CMJ721036:CMJ721037 CWF721036:CWF721037 DGB721036:DGB721037 DPX721036:DPX721037 DZT721036:DZT721037 EJP721036:EJP721037 ETL721036:ETL721037 FDH721036:FDH721037 FND721036:FND721037 FWZ721036:FWZ721037 GGV721036:GGV721037 GQR721036:GQR721037 HAN721036:HAN721037 HKJ721036:HKJ721037 HUF721036:HUF721037 IEB721036:IEB721037 INX721036:INX721037 IXT721036:IXT721037 JHP721036:JHP721037 JRL721036:JRL721037 KBH721036:KBH721037 KLD721036:KLD721037 KUZ721036:KUZ721037 LEV721036:LEV721037 LOR721036:LOR721037 LYN721036:LYN721037 MIJ721036:MIJ721037 MSF721036:MSF721037 NCB721036:NCB721037 NLX721036:NLX721037 NVT721036:NVT721037 OFP721036:OFP721037 OPL721036:OPL721037 OZH721036:OZH721037 PJD721036:PJD721037 PSZ721036:PSZ721037 QCV721036:QCV721037 QMR721036:QMR721037 QWN721036:QWN721037 RGJ721036:RGJ721037 RQF721036:RQF721037 SAB721036:SAB721037 SJX721036:SJX721037 STT721036:STT721037 TDP721036:TDP721037 TNL721036:TNL721037 TXH721036:TXH721037 UHD721036:UHD721037 UQZ721036:UQZ721037 VAV721036:VAV721037 VKR721036:VKR721037 VUN721036:VUN721037 WEJ721036:WEJ721037 WOF721036:WOF721037 WYB721036:WYB721037 BT786572:BT786573 LP786572:LP786573 VL786572:VL786573 AFH786572:AFH786573 APD786572:APD786573 AYZ786572:AYZ786573 BIV786572:BIV786573 BSR786572:BSR786573 CCN786572:CCN786573 CMJ786572:CMJ786573 CWF786572:CWF786573 DGB786572:DGB786573 DPX786572:DPX786573 DZT786572:DZT786573 EJP786572:EJP786573 ETL786572:ETL786573 FDH786572:FDH786573 FND786572:FND786573 FWZ786572:FWZ786573 GGV786572:GGV786573 GQR786572:GQR786573 HAN786572:HAN786573 HKJ786572:HKJ786573 HUF786572:HUF786573 IEB786572:IEB786573 INX786572:INX786573 IXT786572:IXT786573 JHP786572:JHP786573 JRL786572:JRL786573 KBH786572:KBH786573 KLD786572:KLD786573 KUZ786572:KUZ786573 LEV786572:LEV786573 LOR786572:LOR786573 LYN786572:LYN786573 MIJ786572:MIJ786573 MSF786572:MSF786573 NCB786572:NCB786573 NLX786572:NLX786573 NVT786572:NVT786573 OFP786572:OFP786573 OPL786572:OPL786573 OZH786572:OZH786573 PJD786572:PJD786573 PSZ786572:PSZ786573 QCV786572:QCV786573 QMR786572:QMR786573 QWN786572:QWN786573 RGJ786572:RGJ786573 RQF786572:RQF786573 SAB786572:SAB786573 SJX786572:SJX786573 STT786572:STT786573 TDP786572:TDP786573 TNL786572:TNL786573 TXH786572:TXH786573 UHD786572:UHD786573 UQZ786572:UQZ786573 VAV786572:VAV786573 VKR786572:VKR786573 VUN786572:VUN786573 WEJ786572:WEJ786573 WOF786572:WOF786573 WYB786572:WYB786573 BT852108:BT852109 LP852108:LP852109 VL852108:VL852109 AFH852108:AFH852109 APD852108:APD852109 AYZ852108:AYZ852109 BIV852108:BIV852109 BSR852108:BSR852109 CCN852108:CCN852109 CMJ852108:CMJ852109 CWF852108:CWF852109 DGB852108:DGB852109 DPX852108:DPX852109 DZT852108:DZT852109 EJP852108:EJP852109 ETL852108:ETL852109 FDH852108:FDH852109 FND852108:FND852109 FWZ852108:FWZ852109 GGV852108:GGV852109 GQR852108:GQR852109 HAN852108:HAN852109 HKJ852108:HKJ852109 HUF852108:HUF852109 IEB852108:IEB852109 INX852108:INX852109 IXT852108:IXT852109 JHP852108:JHP852109 JRL852108:JRL852109 KBH852108:KBH852109 KLD852108:KLD852109 KUZ852108:KUZ852109 LEV852108:LEV852109 LOR852108:LOR852109 LYN852108:LYN852109 MIJ852108:MIJ852109 MSF852108:MSF852109 NCB852108:NCB852109 NLX852108:NLX852109 NVT852108:NVT852109 OFP852108:OFP852109 OPL852108:OPL852109 OZH852108:OZH852109 PJD852108:PJD852109 PSZ852108:PSZ852109 QCV852108:QCV852109 QMR852108:QMR852109 QWN852108:QWN852109 RGJ852108:RGJ852109 RQF852108:RQF852109 SAB852108:SAB852109 SJX852108:SJX852109 STT852108:STT852109 TDP852108:TDP852109 TNL852108:TNL852109 TXH852108:TXH852109 UHD852108:UHD852109 UQZ852108:UQZ852109 VAV852108:VAV852109 VKR852108:VKR852109 VUN852108:VUN852109 WEJ852108:WEJ852109 WOF852108:WOF852109 WYB852108:WYB852109 BT917644:BT917645 LP917644:LP917645 VL917644:VL917645 AFH917644:AFH917645 APD917644:APD917645 AYZ917644:AYZ917645 BIV917644:BIV917645 BSR917644:BSR917645 CCN917644:CCN917645 CMJ917644:CMJ917645 CWF917644:CWF917645 DGB917644:DGB917645 DPX917644:DPX917645 DZT917644:DZT917645 EJP917644:EJP917645 ETL917644:ETL917645 FDH917644:FDH917645 FND917644:FND917645 FWZ917644:FWZ917645 GGV917644:GGV917645 GQR917644:GQR917645 HAN917644:HAN917645 HKJ917644:HKJ917645 HUF917644:HUF917645 IEB917644:IEB917645 INX917644:INX917645 IXT917644:IXT917645 JHP917644:JHP917645 JRL917644:JRL917645 KBH917644:KBH917645 KLD917644:KLD917645 KUZ917644:KUZ917645 LEV917644:LEV917645 LOR917644:LOR917645 LYN917644:LYN917645 MIJ917644:MIJ917645 MSF917644:MSF917645 NCB917644:NCB917645 NLX917644:NLX917645 NVT917644:NVT917645 OFP917644:OFP917645 OPL917644:OPL917645 OZH917644:OZH917645 PJD917644:PJD917645 PSZ917644:PSZ917645 QCV917644:QCV917645 QMR917644:QMR917645 QWN917644:QWN917645 RGJ917644:RGJ917645 RQF917644:RQF917645 SAB917644:SAB917645 SJX917644:SJX917645 STT917644:STT917645 TDP917644:TDP917645 TNL917644:TNL917645 TXH917644:TXH917645 UHD917644:UHD917645 UQZ917644:UQZ917645 VAV917644:VAV917645 VKR917644:VKR917645 VUN917644:VUN917645 WEJ917644:WEJ917645 WOF917644:WOF917645 WYB917644:WYB917645 BT983180:BT983181 LP983180:LP983181 VL983180:VL983181 AFH983180:AFH983181 APD983180:APD983181 AYZ983180:AYZ983181 BIV983180:BIV983181 BSR983180:BSR983181 CCN983180:CCN983181 CMJ983180:CMJ983181 CWF983180:CWF983181 DGB983180:DGB983181 DPX983180:DPX983181 DZT983180:DZT983181 EJP983180:EJP983181 ETL983180:ETL983181 FDH983180:FDH983181 FND983180:FND983181 FWZ983180:FWZ983181 GGV983180:GGV983181 GQR983180:GQR983181 HAN983180:HAN983181 HKJ983180:HKJ983181 HUF983180:HUF983181 IEB983180:IEB983181 INX983180:INX983181 IXT983180:IXT983181 JHP983180:JHP983181 JRL983180:JRL983181 KBH983180:KBH983181 KLD983180:KLD983181 KUZ983180:KUZ983181 LEV983180:LEV983181 LOR983180:LOR983181 LYN983180:LYN983181 MIJ983180:MIJ983181 MSF983180:MSF983181 NCB983180:NCB983181 NLX983180:NLX983181 NVT983180:NVT983181 OFP983180:OFP983181 OPL983180:OPL983181 OZH983180:OZH983181 PJD983180:PJD983181 PSZ983180:PSZ983181 QCV983180:QCV983181 QMR983180:QMR983181 QWN983180:QWN983181 RGJ983180:RGJ983181 RQF983180:RQF983181 SAB983180:SAB983181 SJX983180:SJX983181 STT983180:STT983181 TDP983180:TDP983181 TNL983180:TNL983181 TXH983180:TXH983181 UHD983180:UHD983181 UQZ983180:UQZ983181 VAV983180:VAV983181 VKR983180:VKR983181 VUN983180:VUN983181 WEJ983180:WEJ983181 WOF983180:WOF983181 WYB983180:WYB983181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BU140:CA143 LQ140:LW143 VM140:VS143 AFI140:AFO143 APE140:APK143 AZA140:AZG143 BIW140:BJC143 BSS140:BSY143 CCO140:CCU143 CMK140:CMQ143 CWG140:CWM143 DGC140:DGI143 DPY140:DQE143 DZU140:EAA143 EJQ140:EJW143 ETM140:ETS143 FDI140:FDO143 FNE140:FNK143 FXA140:FXG143 GGW140:GHC143 GQS140:GQY143 HAO140:HAU143 HKK140:HKQ143 HUG140:HUM143 IEC140:IEI143 INY140:IOE143 IXU140:IYA143 JHQ140:JHW143 JRM140:JRS143 KBI140:KBO143 KLE140:KLK143 KVA140:KVG143 LEW140:LFC143 LOS140:LOY143 LYO140:LYU143 MIK140:MIQ143 MSG140:MSM143 NCC140:NCI143 NLY140:NME143 NVU140:NWA143 OFQ140:OFW143 OPM140:OPS143 OZI140:OZO143 PJE140:PJK143 PTA140:PTG143 QCW140:QDC143 QMS140:QMY143 QWO140:QWU143 RGK140:RGQ143 RQG140:RQM143 SAC140:SAI143 SJY140:SKE143 STU140:SUA143 TDQ140:TDW143 TNM140:TNS143 TXI140:TXO143 UHE140:UHK143 URA140:URG143 VAW140:VBC143 VKS140:VKY143 VUO140:VUU143 WEK140:WEQ143 WOG140:WOM143 WYC140:WYI143 BU65676:CA65679 LQ65676:LW65679 VM65676:VS65679 AFI65676:AFO65679 APE65676:APK65679 AZA65676:AZG65679 BIW65676:BJC65679 BSS65676:BSY65679 CCO65676:CCU65679 CMK65676:CMQ65679 CWG65676:CWM65679 DGC65676:DGI65679 DPY65676:DQE65679 DZU65676:EAA65679 EJQ65676:EJW65679 ETM65676:ETS65679 FDI65676:FDO65679 FNE65676:FNK65679 FXA65676:FXG65679 GGW65676:GHC65679 GQS65676:GQY65679 HAO65676:HAU65679 HKK65676:HKQ65679 HUG65676:HUM65679 IEC65676:IEI65679 INY65676:IOE65679 IXU65676:IYA65679 JHQ65676:JHW65679 JRM65676:JRS65679 KBI65676:KBO65679 KLE65676:KLK65679 KVA65676:KVG65679 LEW65676:LFC65679 LOS65676:LOY65679 LYO65676:LYU65679 MIK65676:MIQ65679 MSG65676:MSM65679 NCC65676:NCI65679 NLY65676:NME65679 NVU65676:NWA65679 OFQ65676:OFW65679 OPM65676:OPS65679 OZI65676:OZO65679 PJE65676:PJK65679 PTA65676:PTG65679 QCW65676:QDC65679 QMS65676:QMY65679 QWO65676:QWU65679 RGK65676:RGQ65679 RQG65676:RQM65679 SAC65676:SAI65679 SJY65676:SKE65679 STU65676:SUA65679 TDQ65676:TDW65679 TNM65676:TNS65679 TXI65676:TXO65679 UHE65676:UHK65679 URA65676:URG65679 VAW65676:VBC65679 VKS65676:VKY65679 VUO65676:VUU65679 WEK65676:WEQ65679 WOG65676:WOM65679 WYC65676:WYI65679 BU131212:CA131215 LQ131212:LW131215 VM131212:VS131215 AFI131212:AFO131215 APE131212:APK131215 AZA131212:AZG131215 BIW131212:BJC131215 BSS131212:BSY131215 CCO131212:CCU131215 CMK131212:CMQ131215 CWG131212:CWM131215 DGC131212:DGI131215 DPY131212:DQE131215 DZU131212:EAA131215 EJQ131212:EJW131215 ETM131212:ETS131215 FDI131212:FDO131215 FNE131212:FNK131215 FXA131212:FXG131215 GGW131212:GHC131215 GQS131212:GQY131215 HAO131212:HAU131215 HKK131212:HKQ131215 HUG131212:HUM131215 IEC131212:IEI131215 INY131212:IOE131215 IXU131212:IYA131215 JHQ131212:JHW131215 JRM131212:JRS131215 KBI131212:KBO131215 KLE131212:KLK131215 KVA131212:KVG131215 LEW131212:LFC131215 LOS131212:LOY131215 LYO131212:LYU131215 MIK131212:MIQ131215 MSG131212:MSM131215 NCC131212:NCI131215 NLY131212:NME131215 NVU131212:NWA131215 OFQ131212:OFW131215 OPM131212:OPS131215 OZI131212:OZO131215 PJE131212:PJK131215 PTA131212:PTG131215 QCW131212:QDC131215 QMS131212:QMY131215 QWO131212:QWU131215 RGK131212:RGQ131215 RQG131212:RQM131215 SAC131212:SAI131215 SJY131212:SKE131215 STU131212:SUA131215 TDQ131212:TDW131215 TNM131212:TNS131215 TXI131212:TXO131215 UHE131212:UHK131215 URA131212:URG131215 VAW131212:VBC131215 VKS131212:VKY131215 VUO131212:VUU131215 WEK131212:WEQ131215 WOG131212:WOM131215 WYC131212:WYI131215 BU196748:CA196751 LQ196748:LW196751 VM196748:VS196751 AFI196748:AFO196751 APE196748:APK196751 AZA196748:AZG196751 BIW196748:BJC196751 BSS196748:BSY196751 CCO196748:CCU196751 CMK196748:CMQ196751 CWG196748:CWM196751 DGC196748:DGI196751 DPY196748:DQE196751 DZU196748:EAA196751 EJQ196748:EJW196751 ETM196748:ETS196751 FDI196748:FDO196751 FNE196748:FNK196751 FXA196748:FXG196751 GGW196748:GHC196751 GQS196748:GQY196751 HAO196748:HAU196751 HKK196748:HKQ196751 HUG196748:HUM196751 IEC196748:IEI196751 INY196748:IOE196751 IXU196748:IYA196751 JHQ196748:JHW196751 JRM196748:JRS196751 KBI196748:KBO196751 KLE196748:KLK196751 KVA196748:KVG196751 LEW196748:LFC196751 LOS196748:LOY196751 LYO196748:LYU196751 MIK196748:MIQ196751 MSG196748:MSM196751 NCC196748:NCI196751 NLY196748:NME196751 NVU196748:NWA196751 OFQ196748:OFW196751 OPM196748:OPS196751 OZI196748:OZO196751 PJE196748:PJK196751 PTA196748:PTG196751 QCW196748:QDC196751 QMS196748:QMY196751 QWO196748:QWU196751 RGK196748:RGQ196751 RQG196748:RQM196751 SAC196748:SAI196751 SJY196748:SKE196751 STU196748:SUA196751 TDQ196748:TDW196751 TNM196748:TNS196751 TXI196748:TXO196751 UHE196748:UHK196751 URA196748:URG196751 VAW196748:VBC196751 VKS196748:VKY196751 VUO196748:VUU196751 WEK196748:WEQ196751 WOG196748:WOM196751 WYC196748:WYI196751 BU262284:CA262287 LQ262284:LW262287 VM262284:VS262287 AFI262284:AFO262287 APE262284:APK262287 AZA262284:AZG262287 BIW262284:BJC262287 BSS262284:BSY262287 CCO262284:CCU262287 CMK262284:CMQ262287 CWG262284:CWM262287 DGC262284:DGI262287 DPY262284:DQE262287 DZU262284:EAA262287 EJQ262284:EJW262287 ETM262284:ETS262287 FDI262284:FDO262287 FNE262284:FNK262287 FXA262284:FXG262287 GGW262284:GHC262287 GQS262284:GQY262287 HAO262284:HAU262287 HKK262284:HKQ262287 HUG262284:HUM262287 IEC262284:IEI262287 INY262284:IOE262287 IXU262284:IYA262287 JHQ262284:JHW262287 JRM262284:JRS262287 KBI262284:KBO262287 KLE262284:KLK262287 KVA262284:KVG262287 LEW262284:LFC262287 LOS262284:LOY262287 LYO262284:LYU262287 MIK262284:MIQ262287 MSG262284:MSM262287 NCC262284:NCI262287 NLY262284:NME262287 NVU262284:NWA262287 OFQ262284:OFW262287 OPM262284:OPS262287 OZI262284:OZO262287 PJE262284:PJK262287 PTA262284:PTG262287 QCW262284:QDC262287 QMS262284:QMY262287 QWO262284:QWU262287 RGK262284:RGQ262287 RQG262284:RQM262287 SAC262284:SAI262287 SJY262284:SKE262287 STU262284:SUA262287 TDQ262284:TDW262287 TNM262284:TNS262287 TXI262284:TXO262287 UHE262284:UHK262287 URA262284:URG262287 VAW262284:VBC262287 VKS262284:VKY262287 VUO262284:VUU262287 WEK262284:WEQ262287 WOG262284:WOM262287 WYC262284:WYI262287 BU327820:CA327823 LQ327820:LW327823 VM327820:VS327823 AFI327820:AFO327823 APE327820:APK327823 AZA327820:AZG327823 BIW327820:BJC327823 BSS327820:BSY327823 CCO327820:CCU327823 CMK327820:CMQ327823 CWG327820:CWM327823 DGC327820:DGI327823 DPY327820:DQE327823 DZU327820:EAA327823 EJQ327820:EJW327823 ETM327820:ETS327823 FDI327820:FDO327823 FNE327820:FNK327823 FXA327820:FXG327823 GGW327820:GHC327823 GQS327820:GQY327823 HAO327820:HAU327823 HKK327820:HKQ327823 HUG327820:HUM327823 IEC327820:IEI327823 INY327820:IOE327823 IXU327820:IYA327823 JHQ327820:JHW327823 JRM327820:JRS327823 KBI327820:KBO327823 KLE327820:KLK327823 KVA327820:KVG327823 LEW327820:LFC327823 LOS327820:LOY327823 LYO327820:LYU327823 MIK327820:MIQ327823 MSG327820:MSM327823 NCC327820:NCI327823 NLY327820:NME327823 NVU327820:NWA327823 OFQ327820:OFW327823 OPM327820:OPS327823 OZI327820:OZO327823 PJE327820:PJK327823 PTA327820:PTG327823 QCW327820:QDC327823 QMS327820:QMY327823 QWO327820:QWU327823 RGK327820:RGQ327823 RQG327820:RQM327823 SAC327820:SAI327823 SJY327820:SKE327823 STU327820:SUA327823 TDQ327820:TDW327823 TNM327820:TNS327823 TXI327820:TXO327823 UHE327820:UHK327823 URA327820:URG327823 VAW327820:VBC327823 VKS327820:VKY327823 VUO327820:VUU327823 WEK327820:WEQ327823 WOG327820:WOM327823 WYC327820:WYI327823 BU393356:CA393359 LQ393356:LW393359 VM393356:VS393359 AFI393356:AFO393359 APE393356:APK393359 AZA393356:AZG393359 BIW393356:BJC393359 BSS393356:BSY393359 CCO393356:CCU393359 CMK393356:CMQ393359 CWG393356:CWM393359 DGC393356:DGI393359 DPY393356:DQE393359 DZU393356:EAA393359 EJQ393356:EJW393359 ETM393356:ETS393359 FDI393356:FDO393359 FNE393356:FNK393359 FXA393356:FXG393359 GGW393356:GHC393359 GQS393356:GQY393359 HAO393356:HAU393359 HKK393356:HKQ393359 HUG393356:HUM393359 IEC393356:IEI393359 INY393356:IOE393359 IXU393356:IYA393359 JHQ393356:JHW393359 JRM393356:JRS393359 KBI393356:KBO393359 KLE393356:KLK393359 KVA393356:KVG393359 LEW393356:LFC393359 LOS393356:LOY393359 LYO393356:LYU393359 MIK393356:MIQ393359 MSG393356:MSM393359 NCC393356:NCI393359 NLY393356:NME393359 NVU393356:NWA393359 OFQ393356:OFW393359 OPM393356:OPS393359 OZI393356:OZO393359 PJE393356:PJK393359 PTA393356:PTG393359 QCW393356:QDC393359 QMS393356:QMY393359 QWO393356:QWU393359 RGK393356:RGQ393359 RQG393356:RQM393359 SAC393356:SAI393359 SJY393356:SKE393359 STU393356:SUA393359 TDQ393356:TDW393359 TNM393356:TNS393359 TXI393356:TXO393359 UHE393356:UHK393359 URA393356:URG393359 VAW393356:VBC393359 VKS393356:VKY393359 VUO393356:VUU393359 WEK393356:WEQ393359 WOG393356:WOM393359 WYC393356:WYI393359 BU458892:CA458895 LQ458892:LW458895 VM458892:VS458895 AFI458892:AFO458895 APE458892:APK458895 AZA458892:AZG458895 BIW458892:BJC458895 BSS458892:BSY458895 CCO458892:CCU458895 CMK458892:CMQ458895 CWG458892:CWM458895 DGC458892:DGI458895 DPY458892:DQE458895 DZU458892:EAA458895 EJQ458892:EJW458895 ETM458892:ETS458895 FDI458892:FDO458895 FNE458892:FNK458895 FXA458892:FXG458895 GGW458892:GHC458895 GQS458892:GQY458895 HAO458892:HAU458895 HKK458892:HKQ458895 HUG458892:HUM458895 IEC458892:IEI458895 INY458892:IOE458895 IXU458892:IYA458895 JHQ458892:JHW458895 JRM458892:JRS458895 KBI458892:KBO458895 KLE458892:KLK458895 KVA458892:KVG458895 LEW458892:LFC458895 LOS458892:LOY458895 LYO458892:LYU458895 MIK458892:MIQ458895 MSG458892:MSM458895 NCC458892:NCI458895 NLY458892:NME458895 NVU458892:NWA458895 OFQ458892:OFW458895 OPM458892:OPS458895 OZI458892:OZO458895 PJE458892:PJK458895 PTA458892:PTG458895 QCW458892:QDC458895 QMS458892:QMY458895 QWO458892:QWU458895 RGK458892:RGQ458895 RQG458892:RQM458895 SAC458892:SAI458895 SJY458892:SKE458895 STU458892:SUA458895 TDQ458892:TDW458895 TNM458892:TNS458895 TXI458892:TXO458895 UHE458892:UHK458895 URA458892:URG458895 VAW458892:VBC458895 VKS458892:VKY458895 VUO458892:VUU458895 WEK458892:WEQ458895 WOG458892:WOM458895 WYC458892:WYI458895 BU524428:CA524431 LQ524428:LW524431 VM524428:VS524431 AFI524428:AFO524431 APE524428:APK524431 AZA524428:AZG524431 BIW524428:BJC524431 BSS524428:BSY524431 CCO524428:CCU524431 CMK524428:CMQ524431 CWG524428:CWM524431 DGC524428:DGI524431 DPY524428:DQE524431 DZU524428:EAA524431 EJQ524428:EJW524431 ETM524428:ETS524431 FDI524428:FDO524431 FNE524428:FNK524431 FXA524428:FXG524431 GGW524428:GHC524431 GQS524428:GQY524431 HAO524428:HAU524431 HKK524428:HKQ524431 HUG524428:HUM524431 IEC524428:IEI524431 INY524428:IOE524431 IXU524428:IYA524431 JHQ524428:JHW524431 JRM524428:JRS524431 KBI524428:KBO524431 KLE524428:KLK524431 KVA524428:KVG524431 LEW524428:LFC524431 LOS524428:LOY524431 LYO524428:LYU524431 MIK524428:MIQ524431 MSG524428:MSM524431 NCC524428:NCI524431 NLY524428:NME524431 NVU524428:NWA524431 OFQ524428:OFW524431 OPM524428:OPS524431 OZI524428:OZO524431 PJE524428:PJK524431 PTA524428:PTG524431 QCW524428:QDC524431 QMS524428:QMY524431 QWO524428:QWU524431 RGK524428:RGQ524431 RQG524428:RQM524431 SAC524428:SAI524431 SJY524428:SKE524431 STU524428:SUA524431 TDQ524428:TDW524431 TNM524428:TNS524431 TXI524428:TXO524431 UHE524428:UHK524431 URA524428:URG524431 VAW524428:VBC524431 VKS524428:VKY524431 VUO524428:VUU524431 WEK524428:WEQ524431 WOG524428:WOM524431 WYC524428:WYI524431 BU589964:CA589967 LQ589964:LW589967 VM589964:VS589967 AFI589964:AFO589967 APE589964:APK589967 AZA589964:AZG589967 BIW589964:BJC589967 BSS589964:BSY589967 CCO589964:CCU589967 CMK589964:CMQ589967 CWG589964:CWM589967 DGC589964:DGI589967 DPY589964:DQE589967 DZU589964:EAA589967 EJQ589964:EJW589967 ETM589964:ETS589967 FDI589964:FDO589967 FNE589964:FNK589967 FXA589964:FXG589967 GGW589964:GHC589967 GQS589964:GQY589967 HAO589964:HAU589967 HKK589964:HKQ589967 HUG589964:HUM589967 IEC589964:IEI589967 INY589964:IOE589967 IXU589964:IYA589967 JHQ589964:JHW589967 JRM589964:JRS589967 KBI589964:KBO589967 KLE589964:KLK589967 KVA589964:KVG589967 LEW589964:LFC589967 LOS589964:LOY589967 LYO589964:LYU589967 MIK589964:MIQ589967 MSG589964:MSM589967 NCC589964:NCI589967 NLY589964:NME589967 NVU589964:NWA589967 OFQ589964:OFW589967 OPM589964:OPS589967 OZI589964:OZO589967 PJE589964:PJK589967 PTA589964:PTG589967 QCW589964:QDC589967 QMS589964:QMY589967 QWO589964:QWU589967 RGK589964:RGQ589967 RQG589964:RQM589967 SAC589964:SAI589967 SJY589964:SKE589967 STU589964:SUA589967 TDQ589964:TDW589967 TNM589964:TNS589967 TXI589964:TXO589967 UHE589964:UHK589967 URA589964:URG589967 VAW589964:VBC589967 VKS589964:VKY589967 VUO589964:VUU589967 WEK589964:WEQ589967 WOG589964:WOM589967 WYC589964:WYI589967 BU655500:CA655503 LQ655500:LW655503 VM655500:VS655503 AFI655500:AFO655503 APE655500:APK655503 AZA655500:AZG655503 BIW655500:BJC655503 BSS655500:BSY655503 CCO655500:CCU655503 CMK655500:CMQ655503 CWG655500:CWM655503 DGC655500:DGI655503 DPY655500:DQE655503 DZU655500:EAA655503 EJQ655500:EJW655503 ETM655500:ETS655503 FDI655500:FDO655503 FNE655500:FNK655503 FXA655500:FXG655503 GGW655500:GHC655503 GQS655500:GQY655503 HAO655500:HAU655503 HKK655500:HKQ655503 HUG655500:HUM655503 IEC655500:IEI655503 INY655500:IOE655503 IXU655500:IYA655503 JHQ655500:JHW655503 JRM655500:JRS655503 KBI655500:KBO655503 KLE655500:KLK655503 KVA655500:KVG655503 LEW655500:LFC655503 LOS655500:LOY655503 LYO655500:LYU655503 MIK655500:MIQ655503 MSG655500:MSM655503 NCC655500:NCI655503 NLY655500:NME655503 NVU655500:NWA655503 OFQ655500:OFW655503 OPM655500:OPS655503 OZI655500:OZO655503 PJE655500:PJK655503 PTA655500:PTG655503 QCW655500:QDC655503 QMS655500:QMY655503 QWO655500:QWU655503 RGK655500:RGQ655503 RQG655500:RQM655503 SAC655500:SAI655503 SJY655500:SKE655503 STU655500:SUA655503 TDQ655500:TDW655503 TNM655500:TNS655503 TXI655500:TXO655503 UHE655500:UHK655503 URA655500:URG655503 VAW655500:VBC655503 VKS655500:VKY655503 VUO655500:VUU655503 WEK655500:WEQ655503 WOG655500:WOM655503 WYC655500:WYI655503 BU721036:CA721039 LQ721036:LW721039 VM721036:VS721039 AFI721036:AFO721039 APE721036:APK721039 AZA721036:AZG721039 BIW721036:BJC721039 BSS721036:BSY721039 CCO721036:CCU721039 CMK721036:CMQ721039 CWG721036:CWM721039 DGC721036:DGI721039 DPY721036:DQE721039 DZU721036:EAA721039 EJQ721036:EJW721039 ETM721036:ETS721039 FDI721036:FDO721039 FNE721036:FNK721039 FXA721036:FXG721039 GGW721036:GHC721039 GQS721036:GQY721039 HAO721036:HAU721039 HKK721036:HKQ721039 HUG721036:HUM721039 IEC721036:IEI721039 INY721036:IOE721039 IXU721036:IYA721039 JHQ721036:JHW721039 JRM721036:JRS721039 KBI721036:KBO721039 KLE721036:KLK721039 KVA721036:KVG721039 LEW721036:LFC721039 LOS721036:LOY721039 LYO721036:LYU721039 MIK721036:MIQ721039 MSG721036:MSM721039 NCC721036:NCI721039 NLY721036:NME721039 NVU721036:NWA721039 OFQ721036:OFW721039 OPM721036:OPS721039 OZI721036:OZO721039 PJE721036:PJK721039 PTA721036:PTG721039 QCW721036:QDC721039 QMS721036:QMY721039 QWO721036:QWU721039 RGK721036:RGQ721039 RQG721036:RQM721039 SAC721036:SAI721039 SJY721036:SKE721039 STU721036:SUA721039 TDQ721036:TDW721039 TNM721036:TNS721039 TXI721036:TXO721039 UHE721036:UHK721039 URA721036:URG721039 VAW721036:VBC721039 VKS721036:VKY721039 VUO721036:VUU721039 WEK721036:WEQ721039 WOG721036:WOM721039 WYC721036:WYI721039 BU786572:CA786575 LQ786572:LW786575 VM786572:VS786575 AFI786572:AFO786575 APE786572:APK786575 AZA786572:AZG786575 BIW786572:BJC786575 BSS786572:BSY786575 CCO786572:CCU786575 CMK786572:CMQ786575 CWG786572:CWM786575 DGC786572:DGI786575 DPY786572:DQE786575 DZU786572:EAA786575 EJQ786572:EJW786575 ETM786572:ETS786575 FDI786572:FDO786575 FNE786572:FNK786575 FXA786572:FXG786575 GGW786572:GHC786575 GQS786572:GQY786575 HAO786572:HAU786575 HKK786572:HKQ786575 HUG786572:HUM786575 IEC786572:IEI786575 INY786572:IOE786575 IXU786572:IYA786575 JHQ786572:JHW786575 JRM786572:JRS786575 KBI786572:KBO786575 KLE786572:KLK786575 KVA786572:KVG786575 LEW786572:LFC786575 LOS786572:LOY786575 LYO786572:LYU786575 MIK786572:MIQ786575 MSG786572:MSM786575 NCC786572:NCI786575 NLY786572:NME786575 NVU786572:NWA786575 OFQ786572:OFW786575 OPM786572:OPS786575 OZI786572:OZO786575 PJE786572:PJK786575 PTA786572:PTG786575 QCW786572:QDC786575 QMS786572:QMY786575 QWO786572:QWU786575 RGK786572:RGQ786575 RQG786572:RQM786575 SAC786572:SAI786575 SJY786572:SKE786575 STU786572:SUA786575 TDQ786572:TDW786575 TNM786572:TNS786575 TXI786572:TXO786575 UHE786572:UHK786575 URA786572:URG786575 VAW786572:VBC786575 VKS786572:VKY786575 VUO786572:VUU786575 WEK786572:WEQ786575 WOG786572:WOM786575 WYC786572:WYI786575 BU852108:CA852111 LQ852108:LW852111 VM852108:VS852111 AFI852108:AFO852111 APE852108:APK852111 AZA852108:AZG852111 BIW852108:BJC852111 BSS852108:BSY852111 CCO852108:CCU852111 CMK852108:CMQ852111 CWG852108:CWM852111 DGC852108:DGI852111 DPY852108:DQE852111 DZU852108:EAA852111 EJQ852108:EJW852111 ETM852108:ETS852111 FDI852108:FDO852111 FNE852108:FNK852111 FXA852108:FXG852111 GGW852108:GHC852111 GQS852108:GQY852111 HAO852108:HAU852111 HKK852108:HKQ852111 HUG852108:HUM852111 IEC852108:IEI852111 INY852108:IOE852111 IXU852108:IYA852111 JHQ852108:JHW852111 JRM852108:JRS852111 KBI852108:KBO852111 KLE852108:KLK852111 KVA852108:KVG852111 LEW852108:LFC852111 LOS852108:LOY852111 LYO852108:LYU852111 MIK852108:MIQ852111 MSG852108:MSM852111 NCC852108:NCI852111 NLY852108:NME852111 NVU852108:NWA852111 OFQ852108:OFW852111 OPM852108:OPS852111 OZI852108:OZO852111 PJE852108:PJK852111 PTA852108:PTG852111 QCW852108:QDC852111 QMS852108:QMY852111 QWO852108:QWU852111 RGK852108:RGQ852111 RQG852108:RQM852111 SAC852108:SAI852111 SJY852108:SKE852111 STU852108:SUA852111 TDQ852108:TDW852111 TNM852108:TNS852111 TXI852108:TXO852111 UHE852108:UHK852111 URA852108:URG852111 VAW852108:VBC852111 VKS852108:VKY852111 VUO852108:VUU852111 WEK852108:WEQ852111 WOG852108:WOM852111 WYC852108:WYI852111 BU917644:CA917647 LQ917644:LW917647 VM917644:VS917647 AFI917644:AFO917647 APE917644:APK917647 AZA917644:AZG917647 BIW917644:BJC917647 BSS917644:BSY917647 CCO917644:CCU917647 CMK917644:CMQ917647 CWG917644:CWM917647 DGC917644:DGI917647 DPY917644:DQE917647 DZU917644:EAA917647 EJQ917644:EJW917647 ETM917644:ETS917647 FDI917644:FDO917647 FNE917644:FNK917647 FXA917644:FXG917647 GGW917644:GHC917647 GQS917644:GQY917647 HAO917644:HAU917647 HKK917644:HKQ917647 HUG917644:HUM917647 IEC917644:IEI917647 INY917644:IOE917647 IXU917644:IYA917647 JHQ917644:JHW917647 JRM917644:JRS917647 KBI917644:KBO917647 KLE917644:KLK917647 KVA917644:KVG917647 LEW917644:LFC917647 LOS917644:LOY917647 LYO917644:LYU917647 MIK917644:MIQ917647 MSG917644:MSM917647 NCC917644:NCI917647 NLY917644:NME917647 NVU917644:NWA917647 OFQ917644:OFW917647 OPM917644:OPS917647 OZI917644:OZO917647 PJE917644:PJK917647 PTA917644:PTG917647 QCW917644:QDC917647 QMS917644:QMY917647 QWO917644:QWU917647 RGK917644:RGQ917647 RQG917644:RQM917647 SAC917644:SAI917647 SJY917644:SKE917647 STU917644:SUA917647 TDQ917644:TDW917647 TNM917644:TNS917647 TXI917644:TXO917647 UHE917644:UHK917647 URA917644:URG917647 VAW917644:VBC917647 VKS917644:VKY917647 VUO917644:VUU917647 WEK917644:WEQ917647 WOG917644:WOM917647 WYC917644:WYI917647 BU983180:CA983183 LQ983180:LW983183 VM983180:VS983183 AFI983180:AFO983183 APE983180:APK983183 AZA983180:AZG983183 BIW983180:BJC983183 BSS983180:BSY983183 CCO983180:CCU983183 CMK983180:CMQ983183 CWG983180:CWM983183 DGC983180:DGI983183 DPY983180:DQE983183 DZU983180:EAA983183 EJQ983180:EJW983183 ETM983180:ETS983183 FDI983180:FDO983183 FNE983180:FNK983183 FXA983180:FXG983183 GGW983180:GHC983183 GQS983180:GQY983183 HAO983180:HAU983183 HKK983180:HKQ983183 HUG983180:HUM983183 IEC983180:IEI983183 INY983180:IOE983183 IXU983180:IYA983183 JHQ983180:JHW983183 JRM983180:JRS983183 KBI983180:KBO983183 KLE983180:KLK983183 KVA983180:KVG983183 LEW983180:LFC983183 LOS983180:LOY983183 LYO983180:LYU983183 MIK983180:MIQ983183 MSG983180:MSM983183 NCC983180:NCI983183 NLY983180:NME983183 NVU983180:NWA983183 OFQ983180:OFW983183 OPM983180:OPS983183 OZI983180:OZO983183 PJE983180:PJK983183 PTA983180:PTG983183 QCW983180:QDC983183 QMS983180:QMY983183 QWO983180:QWU983183 RGK983180:RGQ983183 RQG983180:RQM983183 SAC983180:SAI983183 SJY983180:SKE983183 STU983180:SUA983183 TDQ983180:TDW983183 TNM983180:TNS983183 TXI983180:TXO983183 UHE983180:UHK983183 URA983180:URG983183 VAW983180:VBC983183 VKS983180:VKY983183 VUO983180:VUU983183 WEK983180:WEQ983183 WOG983180:WOM983183 WYC983180:WYI983183 BT143 LP143 VL143 AFH143 APD143 AYZ143 BIV143 BSR143 CCN143 CMJ143 CWF143 DGB143 DPX143 DZT143 EJP143 ETL143 FDH143 FND143 FWZ143 GGV143 GQR143 HAN143 HKJ143 HUF143 IEB143 INX143 IXT143 JHP143 JRL143 KBH143 KLD143 KUZ143 LEV143 LOR143 LYN143 MIJ143 MSF143 NCB143 NLX143 NVT143 OFP143 OPL143 OZH143 PJD143 PSZ143 QCV143 QMR143 QWN143 RGJ143 RQF143 SAB143 SJX143 STT143 TDP143 TNL143 TXH143 UHD143 UQZ143 VAV143 VKR143 VUN143 WEJ143 WOF143 WYB143 BT65679 LP65679 VL65679 AFH65679 APD65679 AYZ65679 BIV65679 BSR65679 CCN65679 CMJ65679 CWF65679 DGB65679 DPX65679 DZT65679 EJP65679 ETL65679 FDH65679 FND65679 FWZ65679 GGV65679 GQR65679 HAN65679 HKJ65679 HUF65679 IEB65679 INX65679 IXT65679 JHP65679 JRL65679 KBH65679 KLD65679 KUZ65679 LEV65679 LOR65679 LYN65679 MIJ65679 MSF65679 NCB65679 NLX65679 NVT65679 OFP65679 OPL65679 OZH65679 PJD65679 PSZ65679 QCV65679 QMR65679 QWN65679 RGJ65679 RQF65679 SAB65679 SJX65679 STT65679 TDP65679 TNL65679 TXH65679 UHD65679 UQZ65679 VAV65679 VKR65679 VUN65679 WEJ65679 WOF65679 WYB65679 BT131215 LP131215 VL131215 AFH131215 APD131215 AYZ131215 BIV131215 BSR131215 CCN131215 CMJ131215 CWF131215 DGB131215 DPX131215 DZT131215 EJP131215 ETL131215 FDH131215 FND131215 FWZ131215 GGV131215 GQR131215 HAN131215 HKJ131215 HUF131215 IEB131215 INX131215 IXT131215 JHP131215 JRL131215 KBH131215 KLD131215 KUZ131215 LEV131215 LOR131215 LYN131215 MIJ131215 MSF131215 NCB131215 NLX131215 NVT131215 OFP131215 OPL131215 OZH131215 PJD131215 PSZ131215 QCV131215 QMR131215 QWN131215 RGJ131215 RQF131215 SAB131215 SJX131215 STT131215 TDP131215 TNL131215 TXH131215 UHD131215 UQZ131215 VAV131215 VKR131215 VUN131215 WEJ131215 WOF131215 WYB131215 BT196751 LP196751 VL196751 AFH196751 APD196751 AYZ196751 BIV196751 BSR196751 CCN196751 CMJ196751 CWF196751 DGB196751 DPX196751 DZT196751 EJP196751 ETL196751 FDH196751 FND196751 FWZ196751 GGV196751 GQR196751 HAN196751 HKJ196751 HUF196751 IEB196751 INX196751 IXT196751 JHP196751 JRL196751 KBH196751 KLD196751 KUZ196751 LEV196751 LOR196751 LYN196751 MIJ196751 MSF196751 NCB196751 NLX196751 NVT196751 OFP196751 OPL196751 OZH196751 PJD196751 PSZ196751 QCV196751 QMR196751 QWN196751 RGJ196751 RQF196751 SAB196751 SJX196751 STT196751 TDP196751 TNL196751 TXH196751 UHD196751 UQZ196751 VAV196751 VKR196751 VUN196751 WEJ196751 WOF196751 WYB196751 BT262287 LP262287 VL262287 AFH262287 APD262287 AYZ262287 BIV262287 BSR262287 CCN262287 CMJ262287 CWF262287 DGB262287 DPX262287 DZT262287 EJP262287 ETL262287 FDH262287 FND262287 FWZ262287 GGV262287 GQR262287 HAN262287 HKJ262287 HUF262287 IEB262287 INX262287 IXT262287 JHP262287 JRL262287 KBH262287 KLD262287 KUZ262287 LEV262287 LOR262287 LYN262287 MIJ262287 MSF262287 NCB262287 NLX262287 NVT262287 OFP262287 OPL262287 OZH262287 PJD262287 PSZ262287 QCV262287 QMR262287 QWN262287 RGJ262287 RQF262287 SAB262287 SJX262287 STT262287 TDP262287 TNL262287 TXH262287 UHD262287 UQZ262287 VAV262287 VKR262287 VUN262287 WEJ262287 WOF262287 WYB262287 BT327823 LP327823 VL327823 AFH327823 APD327823 AYZ327823 BIV327823 BSR327823 CCN327823 CMJ327823 CWF327823 DGB327823 DPX327823 DZT327823 EJP327823 ETL327823 FDH327823 FND327823 FWZ327823 GGV327823 GQR327823 HAN327823 HKJ327823 HUF327823 IEB327823 INX327823 IXT327823 JHP327823 JRL327823 KBH327823 KLD327823 KUZ327823 LEV327823 LOR327823 LYN327823 MIJ327823 MSF327823 NCB327823 NLX327823 NVT327823 OFP327823 OPL327823 OZH327823 PJD327823 PSZ327823 QCV327823 QMR327823 QWN327823 RGJ327823 RQF327823 SAB327823 SJX327823 STT327823 TDP327823 TNL327823 TXH327823 UHD327823 UQZ327823 VAV327823 VKR327823 VUN327823 WEJ327823 WOF327823 WYB327823 BT393359 LP393359 VL393359 AFH393359 APD393359 AYZ393359 BIV393359 BSR393359 CCN393359 CMJ393359 CWF393359 DGB393359 DPX393359 DZT393359 EJP393359 ETL393359 FDH393359 FND393359 FWZ393359 GGV393359 GQR393359 HAN393359 HKJ393359 HUF393359 IEB393359 INX393359 IXT393359 JHP393359 JRL393359 KBH393359 KLD393359 KUZ393359 LEV393359 LOR393359 LYN393359 MIJ393359 MSF393359 NCB393359 NLX393359 NVT393359 OFP393359 OPL393359 OZH393359 PJD393359 PSZ393359 QCV393359 QMR393359 QWN393359 RGJ393359 RQF393359 SAB393359 SJX393359 STT393359 TDP393359 TNL393359 TXH393359 UHD393359 UQZ393359 VAV393359 VKR393359 VUN393359 WEJ393359 WOF393359 WYB393359 BT458895 LP458895 VL458895 AFH458895 APD458895 AYZ458895 BIV458895 BSR458895 CCN458895 CMJ458895 CWF458895 DGB458895 DPX458895 DZT458895 EJP458895 ETL458895 FDH458895 FND458895 FWZ458895 GGV458895 GQR458895 HAN458895 HKJ458895 HUF458895 IEB458895 INX458895 IXT458895 JHP458895 JRL458895 KBH458895 KLD458895 KUZ458895 LEV458895 LOR458895 LYN458895 MIJ458895 MSF458895 NCB458895 NLX458895 NVT458895 OFP458895 OPL458895 OZH458895 PJD458895 PSZ458895 QCV458895 QMR458895 QWN458895 RGJ458895 RQF458895 SAB458895 SJX458895 STT458895 TDP458895 TNL458895 TXH458895 UHD458895 UQZ458895 VAV458895 VKR458895 VUN458895 WEJ458895 WOF458895 WYB458895 BT524431 LP524431 VL524431 AFH524431 APD524431 AYZ524431 BIV524431 BSR524431 CCN524431 CMJ524431 CWF524431 DGB524431 DPX524431 DZT524431 EJP524431 ETL524431 FDH524431 FND524431 FWZ524431 GGV524431 GQR524431 HAN524431 HKJ524431 HUF524431 IEB524431 INX524431 IXT524431 JHP524431 JRL524431 KBH524431 KLD524431 KUZ524431 LEV524431 LOR524431 LYN524431 MIJ524431 MSF524431 NCB524431 NLX524431 NVT524431 OFP524431 OPL524431 OZH524431 PJD524431 PSZ524431 QCV524431 QMR524431 QWN524431 RGJ524431 RQF524431 SAB524431 SJX524431 STT524431 TDP524431 TNL524431 TXH524431 UHD524431 UQZ524431 VAV524431 VKR524431 VUN524431 WEJ524431 WOF524431 WYB524431 BT589967 LP589967 VL589967 AFH589967 APD589967 AYZ589967 BIV589967 BSR589967 CCN589967 CMJ589967 CWF589967 DGB589967 DPX589967 DZT589967 EJP589967 ETL589967 FDH589967 FND589967 FWZ589967 GGV589967 GQR589967 HAN589967 HKJ589967 HUF589967 IEB589967 INX589967 IXT589967 JHP589967 JRL589967 KBH589967 KLD589967 KUZ589967 LEV589967 LOR589967 LYN589967 MIJ589967 MSF589967 NCB589967 NLX589967 NVT589967 OFP589967 OPL589967 OZH589967 PJD589967 PSZ589967 QCV589967 QMR589967 QWN589967 RGJ589967 RQF589967 SAB589967 SJX589967 STT589967 TDP589967 TNL589967 TXH589967 UHD589967 UQZ589967 VAV589967 VKR589967 VUN589967 WEJ589967 WOF589967 WYB589967 BT655503 LP655503 VL655503 AFH655503 APD655503 AYZ655503 BIV655503 BSR655503 CCN655503 CMJ655503 CWF655503 DGB655503 DPX655503 DZT655503 EJP655503 ETL655503 FDH655503 FND655503 FWZ655503 GGV655503 GQR655503 HAN655503 HKJ655503 HUF655503 IEB655503 INX655503 IXT655503 JHP655503 JRL655503 KBH655503 KLD655503 KUZ655503 LEV655503 LOR655503 LYN655503 MIJ655503 MSF655503 NCB655503 NLX655503 NVT655503 OFP655503 OPL655503 OZH655503 PJD655503 PSZ655503 QCV655503 QMR655503 QWN655503 RGJ655503 RQF655503 SAB655503 SJX655503 STT655503 TDP655503 TNL655503 TXH655503 UHD655503 UQZ655503 VAV655503 VKR655503 VUN655503 WEJ655503 WOF655503 WYB655503 BT721039 LP721039 VL721039 AFH721039 APD721039 AYZ721039 BIV721039 BSR721039 CCN721039 CMJ721039 CWF721039 DGB721039 DPX721039 DZT721039 EJP721039 ETL721039 FDH721039 FND721039 FWZ721039 GGV721039 GQR721039 HAN721039 HKJ721039 HUF721039 IEB721039 INX721039 IXT721039 JHP721039 JRL721039 KBH721039 KLD721039 KUZ721039 LEV721039 LOR721039 LYN721039 MIJ721039 MSF721039 NCB721039 NLX721039 NVT721039 OFP721039 OPL721039 OZH721039 PJD721039 PSZ721039 QCV721039 QMR721039 QWN721039 RGJ721039 RQF721039 SAB721039 SJX721039 STT721039 TDP721039 TNL721039 TXH721039 UHD721039 UQZ721039 VAV721039 VKR721039 VUN721039 WEJ721039 WOF721039 WYB721039 BT786575 LP786575 VL786575 AFH786575 APD786575 AYZ786575 BIV786575 BSR786575 CCN786575 CMJ786575 CWF786575 DGB786575 DPX786575 DZT786575 EJP786575 ETL786575 FDH786575 FND786575 FWZ786575 GGV786575 GQR786575 HAN786575 HKJ786575 HUF786575 IEB786575 INX786575 IXT786575 JHP786575 JRL786575 KBH786575 KLD786575 KUZ786575 LEV786575 LOR786575 LYN786575 MIJ786575 MSF786575 NCB786575 NLX786575 NVT786575 OFP786575 OPL786575 OZH786575 PJD786575 PSZ786575 QCV786575 QMR786575 QWN786575 RGJ786575 RQF786575 SAB786575 SJX786575 STT786575 TDP786575 TNL786575 TXH786575 UHD786575 UQZ786575 VAV786575 VKR786575 VUN786575 WEJ786575 WOF786575 WYB786575 BT852111 LP852111 VL852111 AFH852111 APD852111 AYZ852111 BIV852111 BSR852111 CCN852111 CMJ852111 CWF852111 DGB852111 DPX852111 DZT852111 EJP852111 ETL852111 FDH852111 FND852111 FWZ852111 GGV852111 GQR852111 HAN852111 HKJ852111 HUF852111 IEB852111 INX852111 IXT852111 JHP852111 JRL852111 KBH852111 KLD852111 KUZ852111 LEV852111 LOR852111 LYN852111 MIJ852111 MSF852111 NCB852111 NLX852111 NVT852111 OFP852111 OPL852111 OZH852111 PJD852111 PSZ852111 QCV852111 QMR852111 QWN852111 RGJ852111 RQF852111 SAB852111 SJX852111 STT852111 TDP852111 TNL852111 TXH852111 UHD852111 UQZ852111 VAV852111 VKR852111 VUN852111 WEJ852111 WOF852111 WYB852111 BT917647 LP917647 VL917647 AFH917647 APD917647 AYZ917647 BIV917647 BSR917647 CCN917647 CMJ917647 CWF917647 DGB917647 DPX917647 DZT917647 EJP917647 ETL917647 FDH917647 FND917647 FWZ917647 GGV917647 GQR917647 HAN917647 HKJ917647 HUF917647 IEB917647 INX917647 IXT917647 JHP917647 JRL917647 KBH917647 KLD917647 KUZ917647 LEV917647 LOR917647 LYN917647 MIJ917647 MSF917647 NCB917647 NLX917647 NVT917647 OFP917647 OPL917647 OZH917647 PJD917647 PSZ917647 QCV917647 QMR917647 QWN917647 RGJ917647 RQF917647 SAB917647 SJX917647 STT917647 TDP917647 TNL917647 TXH917647 UHD917647 UQZ917647 VAV917647 VKR917647 VUN917647 WEJ917647 WOF917647 WYB917647 BT983183 LP983183 VL983183 AFH983183 APD983183 AYZ983183 BIV983183 BSR983183 CCN983183 CMJ983183 CWF983183 DGB983183 DPX983183 DZT983183 EJP983183 ETL983183 FDH983183 FND983183 FWZ983183 GGV983183 GQR983183 HAN983183 HKJ983183 HUF983183 IEB983183 INX983183 IXT983183 JHP983183 JRL983183 KBH983183 KLD983183 KUZ983183 LEV983183 LOR983183 LYN983183 MIJ983183 MSF983183 NCB983183 NLX983183 NVT983183 OFP983183 OPL983183 OZH983183 PJD983183 PSZ983183 QCV983183 QMR983183 QWN983183 RGJ983183 RQF983183 SAB983183 SJX983183 STT983183 TDP983183 TNL983183 TXH983183 UHD983183 UQZ983183 VAV983183 VKR983183 VUN983183 WEJ983183 WOF983183 WYB983183 BR140:BS143 LN140:LO143 VJ140:VK143 AFF140:AFG143 APB140:APC143 AYX140:AYY143 BIT140:BIU143 BSP140:BSQ143 CCL140:CCM143 CMH140:CMI143 CWD140:CWE143 DFZ140:DGA143 DPV140:DPW143 DZR140:DZS143 EJN140:EJO143 ETJ140:ETK143 FDF140:FDG143 FNB140:FNC143 FWX140:FWY143 GGT140:GGU143 GQP140:GQQ143 HAL140:HAM143 HKH140:HKI143 HUD140:HUE143 IDZ140:IEA143 INV140:INW143 IXR140:IXS143 JHN140:JHO143 JRJ140:JRK143 KBF140:KBG143 KLB140:KLC143 KUX140:KUY143 LET140:LEU143 LOP140:LOQ143 LYL140:LYM143 MIH140:MII143 MSD140:MSE143 NBZ140:NCA143 NLV140:NLW143 NVR140:NVS143 OFN140:OFO143 OPJ140:OPK143 OZF140:OZG143 PJB140:PJC143 PSX140:PSY143 QCT140:QCU143 QMP140:QMQ143 QWL140:QWM143 RGH140:RGI143 RQD140:RQE143 RZZ140:SAA143 SJV140:SJW143 STR140:STS143 TDN140:TDO143 TNJ140:TNK143 TXF140:TXG143 UHB140:UHC143 UQX140:UQY143 VAT140:VAU143 VKP140:VKQ143 VUL140:VUM143 WEH140:WEI143 WOD140:WOE143 WXZ140:WYA143 BR65676:BS65679 LN65676:LO65679 VJ65676:VK65679 AFF65676:AFG65679 APB65676:APC65679 AYX65676:AYY65679 BIT65676:BIU65679 BSP65676:BSQ65679 CCL65676:CCM65679 CMH65676:CMI65679 CWD65676:CWE65679 DFZ65676:DGA65679 DPV65676:DPW65679 DZR65676:DZS65679 EJN65676:EJO65679 ETJ65676:ETK65679 FDF65676:FDG65679 FNB65676:FNC65679 FWX65676:FWY65679 GGT65676:GGU65679 GQP65676:GQQ65679 HAL65676:HAM65679 HKH65676:HKI65679 HUD65676:HUE65679 IDZ65676:IEA65679 INV65676:INW65679 IXR65676:IXS65679 JHN65676:JHO65679 JRJ65676:JRK65679 KBF65676:KBG65679 KLB65676:KLC65679 KUX65676:KUY65679 LET65676:LEU65679 LOP65676:LOQ65679 LYL65676:LYM65679 MIH65676:MII65679 MSD65676:MSE65679 NBZ65676:NCA65679 NLV65676:NLW65679 NVR65676:NVS65679 OFN65676:OFO65679 OPJ65676:OPK65679 OZF65676:OZG65679 PJB65676:PJC65679 PSX65676:PSY65679 QCT65676:QCU65679 QMP65676:QMQ65679 QWL65676:QWM65679 RGH65676:RGI65679 RQD65676:RQE65679 RZZ65676:SAA65679 SJV65676:SJW65679 STR65676:STS65679 TDN65676:TDO65679 TNJ65676:TNK65679 TXF65676:TXG65679 UHB65676:UHC65679 UQX65676:UQY65679 VAT65676:VAU65679 VKP65676:VKQ65679 VUL65676:VUM65679 WEH65676:WEI65679 WOD65676:WOE65679 WXZ65676:WYA65679 BR131212:BS131215 LN131212:LO131215 VJ131212:VK131215 AFF131212:AFG131215 APB131212:APC131215 AYX131212:AYY131215 BIT131212:BIU131215 BSP131212:BSQ131215 CCL131212:CCM131215 CMH131212:CMI131215 CWD131212:CWE131215 DFZ131212:DGA131215 DPV131212:DPW131215 DZR131212:DZS131215 EJN131212:EJO131215 ETJ131212:ETK131215 FDF131212:FDG131215 FNB131212:FNC131215 FWX131212:FWY131215 GGT131212:GGU131215 GQP131212:GQQ131215 HAL131212:HAM131215 HKH131212:HKI131215 HUD131212:HUE131215 IDZ131212:IEA131215 INV131212:INW131215 IXR131212:IXS131215 JHN131212:JHO131215 JRJ131212:JRK131215 KBF131212:KBG131215 KLB131212:KLC131215 KUX131212:KUY131215 LET131212:LEU131215 LOP131212:LOQ131215 LYL131212:LYM131215 MIH131212:MII131215 MSD131212:MSE131215 NBZ131212:NCA131215 NLV131212:NLW131215 NVR131212:NVS131215 OFN131212:OFO131215 OPJ131212:OPK131215 OZF131212:OZG131215 PJB131212:PJC131215 PSX131212:PSY131215 QCT131212:QCU131215 QMP131212:QMQ131215 QWL131212:QWM131215 RGH131212:RGI131215 RQD131212:RQE131215 RZZ131212:SAA131215 SJV131212:SJW131215 STR131212:STS131215 TDN131212:TDO131215 TNJ131212:TNK131215 TXF131212:TXG131215 UHB131212:UHC131215 UQX131212:UQY131215 VAT131212:VAU131215 VKP131212:VKQ131215 VUL131212:VUM131215 WEH131212:WEI131215 WOD131212:WOE131215 WXZ131212:WYA131215 BR196748:BS196751 LN196748:LO196751 VJ196748:VK196751 AFF196748:AFG196751 APB196748:APC196751 AYX196748:AYY196751 BIT196748:BIU196751 BSP196748:BSQ196751 CCL196748:CCM196751 CMH196748:CMI196751 CWD196748:CWE196751 DFZ196748:DGA196751 DPV196748:DPW196751 DZR196748:DZS196751 EJN196748:EJO196751 ETJ196748:ETK196751 FDF196748:FDG196751 FNB196748:FNC196751 FWX196748:FWY196751 GGT196748:GGU196751 GQP196748:GQQ196751 HAL196748:HAM196751 HKH196748:HKI196751 HUD196748:HUE196751 IDZ196748:IEA196751 INV196748:INW196751 IXR196748:IXS196751 JHN196748:JHO196751 JRJ196748:JRK196751 KBF196748:KBG196751 KLB196748:KLC196751 KUX196748:KUY196751 LET196748:LEU196751 LOP196748:LOQ196751 LYL196748:LYM196751 MIH196748:MII196751 MSD196748:MSE196751 NBZ196748:NCA196751 NLV196748:NLW196751 NVR196748:NVS196751 OFN196748:OFO196751 OPJ196748:OPK196751 OZF196748:OZG196751 PJB196748:PJC196751 PSX196748:PSY196751 QCT196748:QCU196751 QMP196748:QMQ196751 QWL196748:QWM196751 RGH196748:RGI196751 RQD196748:RQE196751 RZZ196748:SAA196751 SJV196748:SJW196751 STR196748:STS196751 TDN196748:TDO196751 TNJ196748:TNK196751 TXF196748:TXG196751 UHB196748:UHC196751 UQX196748:UQY196751 VAT196748:VAU196751 VKP196748:VKQ196751 VUL196748:VUM196751 WEH196748:WEI196751 WOD196748:WOE196751 WXZ196748:WYA196751 BR262284:BS262287 LN262284:LO262287 VJ262284:VK262287 AFF262284:AFG262287 APB262284:APC262287 AYX262284:AYY262287 BIT262284:BIU262287 BSP262284:BSQ262287 CCL262284:CCM262287 CMH262284:CMI262287 CWD262284:CWE262287 DFZ262284:DGA262287 DPV262284:DPW262287 DZR262284:DZS262287 EJN262284:EJO262287 ETJ262284:ETK262287 FDF262284:FDG262287 FNB262284:FNC262287 FWX262284:FWY262287 GGT262284:GGU262287 GQP262284:GQQ262287 HAL262284:HAM262287 HKH262284:HKI262287 HUD262284:HUE262287 IDZ262284:IEA262287 INV262284:INW262287 IXR262284:IXS262287 JHN262284:JHO262287 JRJ262284:JRK262287 KBF262284:KBG262287 KLB262284:KLC262287 KUX262284:KUY262287 LET262284:LEU262287 LOP262284:LOQ262287 LYL262284:LYM262287 MIH262284:MII262287 MSD262284:MSE262287 NBZ262284:NCA262287 NLV262284:NLW262287 NVR262284:NVS262287 OFN262284:OFO262287 OPJ262284:OPK262287 OZF262284:OZG262287 PJB262284:PJC262287 PSX262284:PSY262287 QCT262284:QCU262287 QMP262284:QMQ262287 QWL262284:QWM262287 RGH262284:RGI262287 RQD262284:RQE262287 RZZ262284:SAA262287 SJV262284:SJW262287 STR262284:STS262287 TDN262284:TDO262287 TNJ262284:TNK262287 TXF262284:TXG262287 UHB262284:UHC262287 UQX262284:UQY262287 VAT262284:VAU262287 VKP262284:VKQ262287 VUL262284:VUM262287 WEH262284:WEI262287 WOD262284:WOE262287 WXZ262284:WYA262287 BR327820:BS327823 LN327820:LO327823 VJ327820:VK327823 AFF327820:AFG327823 APB327820:APC327823 AYX327820:AYY327823 BIT327820:BIU327823 BSP327820:BSQ327823 CCL327820:CCM327823 CMH327820:CMI327823 CWD327820:CWE327823 DFZ327820:DGA327823 DPV327820:DPW327823 DZR327820:DZS327823 EJN327820:EJO327823 ETJ327820:ETK327823 FDF327820:FDG327823 FNB327820:FNC327823 FWX327820:FWY327823 GGT327820:GGU327823 GQP327820:GQQ327823 HAL327820:HAM327823 HKH327820:HKI327823 HUD327820:HUE327823 IDZ327820:IEA327823 INV327820:INW327823 IXR327820:IXS327823 JHN327820:JHO327823 JRJ327820:JRK327823 KBF327820:KBG327823 KLB327820:KLC327823 KUX327820:KUY327823 LET327820:LEU327823 LOP327820:LOQ327823 LYL327820:LYM327823 MIH327820:MII327823 MSD327820:MSE327823 NBZ327820:NCA327823 NLV327820:NLW327823 NVR327820:NVS327823 OFN327820:OFO327823 OPJ327820:OPK327823 OZF327820:OZG327823 PJB327820:PJC327823 PSX327820:PSY327823 QCT327820:QCU327823 QMP327820:QMQ327823 QWL327820:QWM327823 RGH327820:RGI327823 RQD327820:RQE327823 RZZ327820:SAA327823 SJV327820:SJW327823 STR327820:STS327823 TDN327820:TDO327823 TNJ327820:TNK327823 TXF327820:TXG327823 UHB327820:UHC327823 UQX327820:UQY327823 VAT327820:VAU327823 VKP327820:VKQ327823 VUL327820:VUM327823 WEH327820:WEI327823 WOD327820:WOE327823 WXZ327820:WYA327823 BR393356:BS393359 LN393356:LO393359 VJ393356:VK393359 AFF393356:AFG393359 APB393356:APC393359 AYX393356:AYY393359 BIT393356:BIU393359 BSP393356:BSQ393359 CCL393356:CCM393359 CMH393356:CMI393359 CWD393356:CWE393359 DFZ393356:DGA393359 DPV393356:DPW393359 DZR393356:DZS393359 EJN393356:EJO393359 ETJ393356:ETK393359 FDF393356:FDG393359 FNB393356:FNC393359 FWX393356:FWY393359 GGT393356:GGU393359 GQP393356:GQQ393359 HAL393356:HAM393359 HKH393356:HKI393359 HUD393356:HUE393359 IDZ393356:IEA393359 INV393356:INW393359 IXR393356:IXS393359 JHN393356:JHO393359 JRJ393356:JRK393359 KBF393356:KBG393359 KLB393356:KLC393359 KUX393356:KUY393359 LET393356:LEU393359 LOP393356:LOQ393359 LYL393356:LYM393359 MIH393356:MII393359 MSD393356:MSE393359 NBZ393356:NCA393359 NLV393356:NLW393359 NVR393356:NVS393359 OFN393356:OFO393359 OPJ393356:OPK393359 OZF393356:OZG393359 PJB393356:PJC393359 PSX393356:PSY393359 QCT393356:QCU393359 QMP393356:QMQ393359 QWL393356:QWM393359 RGH393356:RGI393359 RQD393356:RQE393359 RZZ393356:SAA393359 SJV393356:SJW393359 STR393356:STS393359 TDN393356:TDO393359 TNJ393356:TNK393359 TXF393356:TXG393359 UHB393356:UHC393359 UQX393356:UQY393359 VAT393356:VAU393359 VKP393356:VKQ393359 VUL393356:VUM393359 WEH393356:WEI393359 WOD393356:WOE393359 WXZ393356:WYA393359 BR458892:BS458895 LN458892:LO458895 VJ458892:VK458895 AFF458892:AFG458895 APB458892:APC458895 AYX458892:AYY458895 BIT458892:BIU458895 BSP458892:BSQ458895 CCL458892:CCM458895 CMH458892:CMI458895 CWD458892:CWE458895 DFZ458892:DGA458895 DPV458892:DPW458895 DZR458892:DZS458895 EJN458892:EJO458895 ETJ458892:ETK458895 FDF458892:FDG458895 FNB458892:FNC458895 FWX458892:FWY458895 GGT458892:GGU458895 GQP458892:GQQ458895 HAL458892:HAM458895 HKH458892:HKI458895 HUD458892:HUE458895 IDZ458892:IEA458895 INV458892:INW458895 IXR458892:IXS458895 JHN458892:JHO458895 JRJ458892:JRK458895 KBF458892:KBG458895 KLB458892:KLC458895 KUX458892:KUY458895 LET458892:LEU458895 LOP458892:LOQ458895 LYL458892:LYM458895 MIH458892:MII458895 MSD458892:MSE458895 NBZ458892:NCA458895 NLV458892:NLW458895 NVR458892:NVS458895 OFN458892:OFO458895 OPJ458892:OPK458895 OZF458892:OZG458895 PJB458892:PJC458895 PSX458892:PSY458895 QCT458892:QCU458895 QMP458892:QMQ458895 QWL458892:QWM458895 RGH458892:RGI458895 RQD458892:RQE458895 RZZ458892:SAA458895 SJV458892:SJW458895 STR458892:STS458895 TDN458892:TDO458895 TNJ458892:TNK458895 TXF458892:TXG458895 UHB458892:UHC458895 UQX458892:UQY458895 VAT458892:VAU458895 VKP458892:VKQ458895 VUL458892:VUM458895 WEH458892:WEI458895 WOD458892:WOE458895 WXZ458892:WYA458895 BR524428:BS524431 LN524428:LO524431 VJ524428:VK524431 AFF524428:AFG524431 APB524428:APC524431 AYX524428:AYY524431 BIT524428:BIU524431 BSP524428:BSQ524431 CCL524428:CCM524431 CMH524428:CMI524431 CWD524428:CWE524431 DFZ524428:DGA524431 DPV524428:DPW524431 DZR524428:DZS524431 EJN524428:EJO524431 ETJ524428:ETK524431 FDF524428:FDG524431 FNB524428:FNC524431 FWX524428:FWY524431 GGT524428:GGU524431 GQP524428:GQQ524431 HAL524428:HAM524431 HKH524428:HKI524431 HUD524428:HUE524431 IDZ524428:IEA524431 INV524428:INW524431 IXR524428:IXS524431 JHN524428:JHO524431 JRJ524428:JRK524431 KBF524428:KBG524431 KLB524428:KLC524431 KUX524428:KUY524431 LET524428:LEU524431 LOP524428:LOQ524431 LYL524428:LYM524431 MIH524428:MII524431 MSD524428:MSE524431 NBZ524428:NCA524431 NLV524428:NLW524431 NVR524428:NVS524431 OFN524428:OFO524431 OPJ524428:OPK524431 OZF524428:OZG524431 PJB524428:PJC524431 PSX524428:PSY524431 QCT524428:QCU524431 QMP524428:QMQ524431 QWL524428:QWM524431 RGH524428:RGI524431 RQD524428:RQE524431 RZZ524428:SAA524431 SJV524428:SJW524431 STR524428:STS524431 TDN524428:TDO524431 TNJ524428:TNK524431 TXF524428:TXG524431 UHB524428:UHC524431 UQX524428:UQY524431 VAT524428:VAU524431 VKP524428:VKQ524431 VUL524428:VUM524431 WEH524428:WEI524431 WOD524428:WOE524431 WXZ524428:WYA524431 BR589964:BS589967 LN589964:LO589967 VJ589964:VK589967 AFF589964:AFG589967 APB589964:APC589967 AYX589964:AYY589967 BIT589964:BIU589967 BSP589964:BSQ589967 CCL589964:CCM589967 CMH589964:CMI589967 CWD589964:CWE589967 DFZ589964:DGA589967 DPV589964:DPW589967 DZR589964:DZS589967 EJN589964:EJO589967 ETJ589964:ETK589967 FDF589964:FDG589967 FNB589964:FNC589967 FWX589964:FWY589967 GGT589964:GGU589967 GQP589964:GQQ589967 HAL589964:HAM589967 HKH589964:HKI589967 HUD589964:HUE589967 IDZ589964:IEA589967 INV589964:INW589967 IXR589964:IXS589967 JHN589964:JHO589967 JRJ589964:JRK589967 KBF589964:KBG589967 KLB589964:KLC589967 KUX589964:KUY589967 LET589964:LEU589967 LOP589964:LOQ589967 LYL589964:LYM589967 MIH589964:MII589967 MSD589964:MSE589967 NBZ589964:NCA589967 NLV589964:NLW589967 NVR589964:NVS589967 OFN589964:OFO589967 OPJ589964:OPK589967 OZF589964:OZG589967 PJB589964:PJC589967 PSX589964:PSY589967 QCT589964:QCU589967 QMP589964:QMQ589967 QWL589964:QWM589967 RGH589964:RGI589967 RQD589964:RQE589967 RZZ589964:SAA589967 SJV589964:SJW589967 STR589964:STS589967 TDN589964:TDO589967 TNJ589964:TNK589967 TXF589964:TXG589967 UHB589964:UHC589967 UQX589964:UQY589967 VAT589964:VAU589967 VKP589964:VKQ589967 VUL589964:VUM589967 WEH589964:WEI589967 WOD589964:WOE589967 WXZ589964:WYA589967 BR655500:BS655503 LN655500:LO655503 VJ655500:VK655503 AFF655500:AFG655503 APB655500:APC655503 AYX655500:AYY655503 BIT655500:BIU655503 BSP655500:BSQ655503 CCL655500:CCM655503 CMH655500:CMI655503 CWD655500:CWE655503 DFZ655500:DGA655503 DPV655500:DPW655503 DZR655500:DZS655503 EJN655500:EJO655503 ETJ655500:ETK655503 FDF655500:FDG655503 FNB655500:FNC655503 FWX655500:FWY655503 GGT655500:GGU655503 GQP655500:GQQ655503 HAL655500:HAM655503 HKH655500:HKI655503 HUD655500:HUE655503 IDZ655500:IEA655503 INV655500:INW655503 IXR655500:IXS655503 JHN655500:JHO655503 JRJ655500:JRK655503 KBF655500:KBG655503 KLB655500:KLC655503 KUX655500:KUY655503 LET655500:LEU655503 LOP655500:LOQ655503 LYL655500:LYM655503 MIH655500:MII655503 MSD655500:MSE655503 NBZ655500:NCA655503 NLV655500:NLW655503 NVR655500:NVS655503 OFN655500:OFO655503 OPJ655500:OPK655503 OZF655500:OZG655503 PJB655500:PJC655503 PSX655500:PSY655503 QCT655500:QCU655503 QMP655500:QMQ655503 QWL655500:QWM655503 RGH655500:RGI655503 RQD655500:RQE655503 RZZ655500:SAA655503 SJV655500:SJW655503 STR655500:STS655503 TDN655500:TDO655503 TNJ655500:TNK655503 TXF655500:TXG655503 UHB655500:UHC655503 UQX655500:UQY655503 VAT655500:VAU655503 VKP655500:VKQ655503 VUL655500:VUM655503 WEH655500:WEI655503 WOD655500:WOE655503 WXZ655500:WYA655503 BR721036:BS721039 LN721036:LO721039 VJ721036:VK721039 AFF721036:AFG721039 APB721036:APC721039 AYX721036:AYY721039 BIT721036:BIU721039 BSP721036:BSQ721039 CCL721036:CCM721039 CMH721036:CMI721039 CWD721036:CWE721039 DFZ721036:DGA721039 DPV721036:DPW721039 DZR721036:DZS721039 EJN721036:EJO721039 ETJ721036:ETK721039 FDF721036:FDG721039 FNB721036:FNC721039 FWX721036:FWY721039 GGT721036:GGU721039 GQP721036:GQQ721039 HAL721036:HAM721039 HKH721036:HKI721039 HUD721036:HUE721039 IDZ721036:IEA721039 INV721036:INW721039 IXR721036:IXS721039 JHN721036:JHO721039 JRJ721036:JRK721039 KBF721036:KBG721039 KLB721036:KLC721039 KUX721036:KUY721039 LET721036:LEU721039 LOP721036:LOQ721039 LYL721036:LYM721039 MIH721036:MII721039 MSD721036:MSE721039 NBZ721036:NCA721039 NLV721036:NLW721039 NVR721036:NVS721039 OFN721036:OFO721039 OPJ721036:OPK721039 OZF721036:OZG721039 PJB721036:PJC721039 PSX721036:PSY721039 QCT721036:QCU721039 QMP721036:QMQ721039 QWL721036:QWM721039 RGH721036:RGI721039 RQD721036:RQE721039 RZZ721036:SAA721039 SJV721036:SJW721039 STR721036:STS721039 TDN721036:TDO721039 TNJ721036:TNK721039 TXF721036:TXG721039 UHB721036:UHC721039 UQX721036:UQY721039 VAT721036:VAU721039 VKP721036:VKQ721039 VUL721036:VUM721039 WEH721036:WEI721039 WOD721036:WOE721039 WXZ721036:WYA721039 BR786572:BS786575 LN786572:LO786575 VJ786572:VK786575 AFF786572:AFG786575 APB786572:APC786575 AYX786572:AYY786575 BIT786572:BIU786575 BSP786572:BSQ786575 CCL786572:CCM786575 CMH786572:CMI786575 CWD786572:CWE786575 DFZ786572:DGA786575 DPV786572:DPW786575 DZR786572:DZS786575 EJN786572:EJO786575 ETJ786572:ETK786575 FDF786572:FDG786575 FNB786572:FNC786575 FWX786572:FWY786575 GGT786572:GGU786575 GQP786572:GQQ786575 HAL786572:HAM786575 HKH786572:HKI786575 HUD786572:HUE786575 IDZ786572:IEA786575 INV786572:INW786575 IXR786572:IXS786575 JHN786572:JHO786575 JRJ786572:JRK786575 KBF786572:KBG786575 KLB786572:KLC786575 KUX786572:KUY786575 LET786572:LEU786575 LOP786572:LOQ786575 LYL786572:LYM786575 MIH786572:MII786575 MSD786572:MSE786575 NBZ786572:NCA786575 NLV786572:NLW786575 NVR786572:NVS786575 OFN786572:OFO786575 OPJ786572:OPK786575 OZF786572:OZG786575 PJB786572:PJC786575 PSX786572:PSY786575 QCT786572:QCU786575 QMP786572:QMQ786575 QWL786572:QWM786575 RGH786572:RGI786575 RQD786572:RQE786575 RZZ786572:SAA786575 SJV786572:SJW786575 STR786572:STS786575 TDN786572:TDO786575 TNJ786572:TNK786575 TXF786572:TXG786575 UHB786572:UHC786575 UQX786572:UQY786575 VAT786572:VAU786575 VKP786572:VKQ786575 VUL786572:VUM786575 WEH786572:WEI786575 WOD786572:WOE786575 WXZ786572:WYA786575 BR852108:BS852111 LN852108:LO852111 VJ852108:VK852111 AFF852108:AFG852111 APB852108:APC852111 AYX852108:AYY852111 BIT852108:BIU852111 BSP852108:BSQ852111 CCL852108:CCM852111 CMH852108:CMI852111 CWD852108:CWE852111 DFZ852108:DGA852111 DPV852108:DPW852111 DZR852108:DZS852111 EJN852108:EJO852111 ETJ852108:ETK852111 FDF852108:FDG852111 FNB852108:FNC852111 FWX852108:FWY852111 GGT852108:GGU852111 GQP852108:GQQ852111 HAL852108:HAM852111 HKH852108:HKI852111 HUD852108:HUE852111 IDZ852108:IEA852111 INV852108:INW852111 IXR852108:IXS852111 JHN852108:JHO852111 JRJ852108:JRK852111 KBF852108:KBG852111 KLB852108:KLC852111 KUX852108:KUY852111 LET852108:LEU852111 LOP852108:LOQ852111 LYL852108:LYM852111 MIH852108:MII852111 MSD852108:MSE852111 NBZ852108:NCA852111 NLV852108:NLW852111 NVR852108:NVS852111 OFN852108:OFO852111 OPJ852108:OPK852111 OZF852108:OZG852111 PJB852108:PJC852111 PSX852108:PSY852111 QCT852108:QCU852111 QMP852108:QMQ852111 QWL852108:QWM852111 RGH852108:RGI852111 RQD852108:RQE852111 RZZ852108:SAA852111 SJV852108:SJW852111 STR852108:STS852111 TDN852108:TDO852111 TNJ852108:TNK852111 TXF852108:TXG852111 UHB852108:UHC852111 UQX852108:UQY852111 VAT852108:VAU852111 VKP852108:VKQ852111 VUL852108:VUM852111 WEH852108:WEI852111 WOD852108:WOE852111 WXZ852108:WYA852111 BR917644:BS917647 LN917644:LO917647 VJ917644:VK917647 AFF917644:AFG917647 APB917644:APC917647 AYX917644:AYY917647 BIT917644:BIU917647 BSP917644:BSQ917647 CCL917644:CCM917647 CMH917644:CMI917647 CWD917644:CWE917647 DFZ917644:DGA917647 DPV917644:DPW917647 DZR917644:DZS917647 EJN917644:EJO917647 ETJ917644:ETK917647 FDF917644:FDG917647 FNB917644:FNC917647 FWX917644:FWY917647 GGT917644:GGU917647 GQP917644:GQQ917647 HAL917644:HAM917647 HKH917644:HKI917647 HUD917644:HUE917647 IDZ917644:IEA917647 INV917644:INW917647 IXR917644:IXS917647 JHN917644:JHO917647 JRJ917644:JRK917647 KBF917644:KBG917647 KLB917644:KLC917647 KUX917644:KUY917647 LET917644:LEU917647 LOP917644:LOQ917647 LYL917644:LYM917647 MIH917644:MII917647 MSD917644:MSE917647 NBZ917644:NCA917647 NLV917644:NLW917647 NVR917644:NVS917647 OFN917644:OFO917647 OPJ917644:OPK917647 OZF917644:OZG917647 PJB917644:PJC917647 PSX917644:PSY917647 QCT917644:QCU917647 QMP917644:QMQ917647 QWL917644:QWM917647 RGH917644:RGI917647 RQD917644:RQE917647 RZZ917644:SAA917647 SJV917644:SJW917647 STR917644:STS917647 TDN917644:TDO917647 TNJ917644:TNK917647 TXF917644:TXG917647 UHB917644:UHC917647 UQX917644:UQY917647 VAT917644:VAU917647 VKP917644:VKQ917647 VUL917644:VUM917647 WEH917644:WEI917647 WOD917644:WOE917647 WXZ917644:WYA917647 BR983180:BS983183 LN983180:LO983183 VJ983180:VK983183 AFF983180:AFG983183 APB983180:APC983183 AYX983180:AYY983183 BIT983180:BIU983183 BSP983180:BSQ983183 CCL983180:CCM983183 CMH983180:CMI983183 CWD983180:CWE983183 DFZ983180:DGA983183 DPV983180:DPW983183 DZR983180:DZS983183 EJN983180:EJO983183 ETJ983180:ETK983183 FDF983180:FDG983183 FNB983180:FNC983183 FWX983180:FWY983183 GGT983180:GGU983183 GQP983180:GQQ983183 HAL983180:HAM983183 HKH983180:HKI983183 HUD983180:HUE983183 IDZ983180:IEA983183 INV983180:INW983183 IXR983180:IXS983183 JHN983180:JHO983183 JRJ983180:JRK983183 KBF983180:KBG983183 KLB983180:KLC983183 KUX983180:KUY983183 LET983180:LEU983183 LOP983180:LOQ983183 LYL983180:LYM983183 MIH983180:MII983183 MSD983180:MSE983183 NBZ983180:NCA983183 NLV983180:NLW983183 NVR983180:NVS983183 OFN983180:OFO983183 OPJ983180:OPK983183 OZF983180:OZG983183 PJB983180:PJC983183 PSX983180:PSY983183 QCT983180:QCU983183 QMP983180:QMQ983183 QWL983180:QWM983183 RGH983180:RGI983183 RQD983180:RQE983183 RZZ983180:SAA983183 SJV983180:SJW983183 STR983180:STS983183 TDN983180:TDO983183 TNJ983180:TNK983183 TXF983180:TXG983183 UHB983180:UHC983183 UQX983180:UQY983183 VAT983180:VAU983183 VKP983180:VKQ983183 VUL983180:VUM983183 WEH983180:WEI983183 WOD983180:WOE983183 WXZ983180:WYA983183 BQ143 LM143 VI143 AFE143 APA143 AYW143 BIS143 BSO143 CCK143 CMG143 CWC143 DFY143 DPU143 DZQ143 EJM143 ETI143 FDE143 FNA143 FWW143 GGS143 GQO143 HAK143 HKG143 HUC143 IDY143 INU143 IXQ143 JHM143 JRI143 KBE143 KLA143 KUW143 LES143 LOO143 LYK143 MIG143 MSC143 NBY143 NLU143 NVQ143 OFM143 OPI143 OZE143 PJA143 PSW143 QCS143 QMO143 QWK143 RGG143 RQC143 RZY143 SJU143 STQ143 TDM143 TNI143 TXE143 UHA143 UQW143 VAS143 VKO143 VUK143 WEG143 WOC143 WXY143 BQ65679 LM65679 VI65679 AFE65679 APA65679 AYW65679 BIS65679 BSO65679 CCK65679 CMG65679 CWC65679 DFY65679 DPU65679 DZQ65679 EJM65679 ETI65679 FDE65679 FNA65679 FWW65679 GGS65679 GQO65679 HAK65679 HKG65679 HUC65679 IDY65679 INU65679 IXQ65679 JHM65679 JRI65679 KBE65679 KLA65679 KUW65679 LES65679 LOO65679 LYK65679 MIG65679 MSC65679 NBY65679 NLU65679 NVQ65679 OFM65679 OPI65679 OZE65679 PJA65679 PSW65679 QCS65679 QMO65679 QWK65679 RGG65679 RQC65679 RZY65679 SJU65679 STQ65679 TDM65679 TNI65679 TXE65679 UHA65679 UQW65679 VAS65679 VKO65679 VUK65679 WEG65679 WOC65679 WXY65679 BQ131215 LM131215 VI131215 AFE131215 APA131215 AYW131215 BIS131215 BSO131215 CCK131215 CMG131215 CWC131215 DFY131215 DPU131215 DZQ131215 EJM131215 ETI131215 FDE131215 FNA131215 FWW131215 GGS131215 GQO131215 HAK131215 HKG131215 HUC131215 IDY131215 INU131215 IXQ131215 JHM131215 JRI131215 KBE131215 KLA131215 KUW131215 LES131215 LOO131215 LYK131215 MIG131215 MSC131215 NBY131215 NLU131215 NVQ131215 OFM131215 OPI131215 OZE131215 PJA131215 PSW131215 QCS131215 QMO131215 QWK131215 RGG131215 RQC131215 RZY131215 SJU131215 STQ131215 TDM131215 TNI131215 TXE131215 UHA131215 UQW131215 VAS131215 VKO131215 VUK131215 WEG131215 WOC131215 WXY131215 BQ196751 LM196751 VI196751 AFE196751 APA196751 AYW196751 BIS196751 BSO196751 CCK196751 CMG196751 CWC196751 DFY196751 DPU196751 DZQ196751 EJM196751 ETI196751 FDE196751 FNA196751 FWW196751 GGS196751 GQO196751 HAK196751 HKG196751 HUC196751 IDY196751 INU196751 IXQ196751 JHM196751 JRI196751 KBE196751 KLA196751 KUW196751 LES196751 LOO196751 LYK196751 MIG196751 MSC196751 NBY196751 NLU196751 NVQ196751 OFM196751 OPI196751 OZE196751 PJA196751 PSW196751 QCS196751 QMO196751 QWK196751 RGG196751 RQC196751 RZY196751 SJU196751 STQ196751 TDM196751 TNI196751 TXE196751 UHA196751 UQW196751 VAS196751 VKO196751 VUK196751 WEG196751 WOC196751 WXY196751 BQ262287 LM262287 VI262287 AFE262287 APA262287 AYW262287 BIS262287 BSO262287 CCK262287 CMG262287 CWC262287 DFY262287 DPU262287 DZQ262287 EJM262287 ETI262287 FDE262287 FNA262287 FWW262287 GGS262287 GQO262287 HAK262287 HKG262287 HUC262287 IDY262287 INU262287 IXQ262287 JHM262287 JRI262287 KBE262287 KLA262287 KUW262287 LES262287 LOO262287 LYK262287 MIG262287 MSC262287 NBY262287 NLU262287 NVQ262287 OFM262287 OPI262287 OZE262287 PJA262287 PSW262287 QCS262287 QMO262287 QWK262287 RGG262287 RQC262287 RZY262287 SJU262287 STQ262287 TDM262287 TNI262287 TXE262287 UHA262287 UQW262287 VAS262287 VKO262287 VUK262287 WEG262287 WOC262287 WXY262287 BQ327823 LM327823 VI327823 AFE327823 APA327823 AYW327823 BIS327823 BSO327823 CCK327823 CMG327823 CWC327823 DFY327823 DPU327823 DZQ327823 EJM327823 ETI327823 FDE327823 FNA327823 FWW327823 GGS327823 GQO327823 HAK327823 HKG327823 HUC327823 IDY327823 INU327823 IXQ327823 JHM327823 JRI327823 KBE327823 KLA327823 KUW327823 LES327823 LOO327823 LYK327823 MIG327823 MSC327823 NBY327823 NLU327823 NVQ327823 OFM327823 OPI327823 OZE327823 PJA327823 PSW327823 QCS327823 QMO327823 QWK327823 RGG327823 RQC327823 RZY327823 SJU327823 STQ327823 TDM327823 TNI327823 TXE327823 UHA327823 UQW327823 VAS327823 VKO327823 VUK327823 WEG327823 WOC327823 WXY327823 BQ393359 LM393359 VI393359 AFE393359 APA393359 AYW393359 BIS393359 BSO393359 CCK393359 CMG393359 CWC393359 DFY393359 DPU393359 DZQ393359 EJM393359 ETI393359 FDE393359 FNA393359 FWW393359 GGS393359 GQO393359 HAK393359 HKG393359 HUC393359 IDY393359 INU393359 IXQ393359 JHM393359 JRI393359 KBE393359 KLA393359 KUW393359 LES393359 LOO393359 LYK393359 MIG393359 MSC393359 NBY393359 NLU393359 NVQ393359 OFM393359 OPI393359 OZE393359 PJA393359 PSW393359 QCS393359 QMO393359 QWK393359 RGG393359 RQC393359 RZY393359 SJU393359 STQ393359 TDM393359 TNI393359 TXE393359 UHA393359 UQW393359 VAS393359 VKO393359 VUK393359 WEG393359 WOC393359 WXY393359 BQ458895 LM458895 VI458895 AFE458895 APA458895 AYW458895 BIS458895 BSO458895 CCK458895 CMG458895 CWC458895 DFY458895 DPU458895 DZQ458895 EJM458895 ETI458895 FDE458895 FNA458895 FWW458895 GGS458895 GQO458895 HAK458895 HKG458895 HUC458895 IDY458895 INU458895 IXQ458895 JHM458895 JRI458895 KBE458895 KLA458895 KUW458895 LES458895 LOO458895 LYK458895 MIG458895 MSC458895 NBY458895 NLU458895 NVQ458895 OFM458895 OPI458895 OZE458895 PJA458895 PSW458895 QCS458895 QMO458895 QWK458895 RGG458895 RQC458895 RZY458895 SJU458895 STQ458895 TDM458895 TNI458895 TXE458895 UHA458895 UQW458895 VAS458895 VKO458895 VUK458895 WEG458895 WOC458895 WXY458895 BQ524431 LM524431 VI524431 AFE524431 APA524431 AYW524431 BIS524431 BSO524431 CCK524431 CMG524431 CWC524431 DFY524431 DPU524431 DZQ524431 EJM524431 ETI524431 FDE524431 FNA524431 FWW524431 GGS524431 GQO524431 HAK524431 HKG524431 HUC524431 IDY524431 INU524431 IXQ524431 JHM524431 JRI524431 KBE524431 KLA524431 KUW524431 LES524431 LOO524431 LYK524431 MIG524431 MSC524431 NBY524431 NLU524431 NVQ524431 OFM524431 OPI524431 OZE524431 PJA524431 PSW524431 QCS524431 QMO524431 QWK524431 RGG524431 RQC524431 RZY524431 SJU524431 STQ524431 TDM524431 TNI524431 TXE524431 UHA524431 UQW524431 VAS524431 VKO524431 VUK524431 WEG524431 WOC524431 WXY524431 BQ589967 LM589967 VI589967 AFE589967 APA589967 AYW589967 BIS589967 BSO589967 CCK589967 CMG589967 CWC589967 DFY589967 DPU589967 DZQ589967 EJM589967 ETI589967 FDE589967 FNA589967 FWW589967 GGS589967 GQO589967 HAK589967 HKG589967 HUC589967 IDY589967 INU589967 IXQ589967 JHM589967 JRI589967 KBE589967 KLA589967 KUW589967 LES589967 LOO589967 LYK589967 MIG589967 MSC589967 NBY589967 NLU589967 NVQ589967 OFM589967 OPI589967 OZE589967 PJA589967 PSW589967 QCS589967 QMO589967 QWK589967 RGG589967 RQC589967 RZY589967 SJU589967 STQ589967 TDM589967 TNI589967 TXE589967 UHA589967 UQW589967 VAS589967 VKO589967 VUK589967 WEG589967 WOC589967 WXY589967 BQ655503 LM655503 VI655503 AFE655503 APA655503 AYW655503 BIS655503 BSO655503 CCK655503 CMG655503 CWC655503 DFY655503 DPU655503 DZQ655503 EJM655503 ETI655503 FDE655503 FNA655503 FWW655503 GGS655503 GQO655503 HAK655503 HKG655503 HUC655503 IDY655503 INU655503 IXQ655503 JHM655503 JRI655503 KBE655503 KLA655503 KUW655503 LES655503 LOO655503 LYK655503 MIG655503 MSC655503 NBY655503 NLU655503 NVQ655503 OFM655503 OPI655503 OZE655503 PJA655503 PSW655503 QCS655503 QMO655503 QWK655503 RGG655503 RQC655503 RZY655503 SJU655503 STQ655503 TDM655503 TNI655503 TXE655503 UHA655503 UQW655503 VAS655503 VKO655503 VUK655503 WEG655503 WOC655503 WXY655503 BQ721039 LM721039 VI721039 AFE721039 APA721039 AYW721039 BIS721039 BSO721039 CCK721039 CMG721039 CWC721039 DFY721039 DPU721039 DZQ721039 EJM721039 ETI721039 FDE721039 FNA721039 FWW721039 GGS721039 GQO721039 HAK721039 HKG721039 HUC721039 IDY721039 INU721039 IXQ721039 JHM721039 JRI721039 KBE721039 KLA721039 KUW721039 LES721039 LOO721039 LYK721039 MIG721039 MSC721039 NBY721039 NLU721039 NVQ721039 OFM721039 OPI721039 OZE721039 PJA721039 PSW721039 QCS721039 QMO721039 QWK721039 RGG721039 RQC721039 RZY721039 SJU721039 STQ721039 TDM721039 TNI721039 TXE721039 UHA721039 UQW721039 VAS721039 VKO721039 VUK721039 WEG721039 WOC721039 WXY721039 BQ786575 LM786575 VI786575 AFE786575 APA786575 AYW786575 BIS786575 BSO786575 CCK786575 CMG786575 CWC786575 DFY786575 DPU786575 DZQ786575 EJM786575 ETI786575 FDE786575 FNA786575 FWW786575 GGS786575 GQO786575 HAK786575 HKG786575 HUC786575 IDY786575 INU786575 IXQ786575 JHM786575 JRI786575 KBE786575 KLA786575 KUW786575 LES786575 LOO786575 LYK786575 MIG786575 MSC786575 NBY786575 NLU786575 NVQ786575 OFM786575 OPI786575 OZE786575 PJA786575 PSW786575 QCS786575 QMO786575 QWK786575 RGG786575 RQC786575 RZY786575 SJU786575 STQ786575 TDM786575 TNI786575 TXE786575 UHA786575 UQW786575 VAS786575 VKO786575 VUK786575 WEG786575 WOC786575 WXY786575 BQ852111 LM852111 VI852111 AFE852111 APA852111 AYW852111 BIS852111 BSO852111 CCK852111 CMG852111 CWC852111 DFY852111 DPU852111 DZQ852111 EJM852111 ETI852111 FDE852111 FNA852111 FWW852111 GGS852111 GQO852111 HAK852111 HKG852111 HUC852111 IDY852111 INU852111 IXQ852111 JHM852111 JRI852111 KBE852111 KLA852111 KUW852111 LES852111 LOO852111 LYK852111 MIG852111 MSC852111 NBY852111 NLU852111 NVQ852111 OFM852111 OPI852111 OZE852111 PJA852111 PSW852111 QCS852111 QMO852111 QWK852111 RGG852111 RQC852111 RZY852111 SJU852111 STQ852111 TDM852111 TNI852111 TXE852111 UHA852111 UQW852111 VAS852111 VKO852111 VUK852111 WEG852111 WOC852111 WXY852111 BQ917647 LM917647 VI917647 AFE917647 APA917647 AYW917647 BIS917647 BSO917647 CCK917647 CMG917647 CWC917647 DFY917647 DPU917647 DZQ917647 EJM917647 ETI917647 FDE917647 FNA917647 FWW917647 GGS917647 GQO917647 HAK917647 HKG917647 HUC917647 IDY917647 INU917647 IXQ917647 JHM917647 JRI917647 KBE917647 KLA917647 KUW917647 LES917647 LOO917647 LYK917647 MIG917647 MSC917647 NBY917647 NLU917647 NVQ917647 OFM917647 OPI917647 OZE917647 PJA917647 PSW917647 QCS917647 QMO917647 QWK917647 RGG917647 RQC917647 RZY917647 SJU917647 STQ917647 TDM917647 TNI917647 TXE917647 UHA917647 UQW917647 VAS917647 VKO917647 VUK917647 WEG917647 WOC917647 WXY917647 BQ983183 LM983183 VI983183 AFE983183 APA983183 AYW983183 BIS983183 BSO983183 CCK983183 CMG983183 CWC983183 DFY983183 DPU983183 DZQ983183 EJM983183 ETI983183 FDE983183 FNA983183 FWW983183 GGS983183 GQO983183 HAK983183 HKG983183 HUC983183 IDY983183 INU983183 IXQ983183 JHM983183 JRI983183 KBE983183 KLA983183 KUW983183 LES983183 LOO983183 LYK983183 MIG983183 MSC983183 NBY983183 NLU983183 NVQ983183 OFM983183 OPI983183 OZE983183 PJA983183 PSW983183 QCS983183 QMO983183 QWK983183 RGG983183 RQC983183 RZY983183 SJU983183 STQ983183 TDM983183 TNI983183 TXE983183 UHA983183 UQW983183 VAS983183 VKO983183 VUK983183 WEG983183 WOC983183 WXY983183 BL140:BP143 LH140:LL143 VD140:VH143 AEZ140:AFD143 AOV140:AOZ143 AYR140:AYV143 BIN140:BIR143 BSJ140:BSN143 CCF140:CCJ143 CMB140:CMF143 CVX140:CWB143 DFT140:DFX143 DPP140:DPT143 DZL140:DZP143 EJH140:EJL143 ETD140:ETH143 FCZ140:FDD143 FMV140:FMZ143 FWR140:FWV143 GGN140:GGR143 GQJ140:GQN143 HAF140:HAJ143 HKB140:HKF143 HTX140:HUB143 IDT140:IDX143 INP140:INT143 IXL140:IXP143 JHH140:JHL143 JRD140:JRH143 KAZ140:KBD143 KKV140:KKZ143 KUR140:KUV143 LEN140:LER143 LOJ140:LON143 LYF140:LYJ143 MIB140:MIF143 MRX140:MSB143 NBT140:NBX143 NLP140:NLT143 NVL140:NVP143 OFH140:OFL143 OPD140:OPH143 OYZ140:OZD143 PIV140:PIZ143 PSR140:PSV143 QCN140:QCR143 QMJ140:QMN143 QWF140:QWJ143 RGB140:RGF143 RPX140:RQB143 RZT140:RZX143 SJP140:SJT143 STL140:STP143 TDH140:TDL143 TND140:TNH143 TWZ140:TXD143 UGV140:UGZ143 UQR140:UQV143 VAN140:VAR143 VKJ140:VKN143 VUF140:VUJ143 WEB140:WEF143 WNX140:WOB143 WXT140:WXX143 BL65676:BP65679 LH65676:LL65679 VD65676:VH65679 AEZ65676:AFD65679 AOV65676:AOZ65679 AYR65676:AYV65679 BIN65676:BIR65679 BSJ65676:BSN65679 CCF65676:CCJ65679 CMB65676:CMF65679 CVX65676:CWB65679 DFT65676:DFX65679 DPP65676:DPT65679 DZL65676:DZP65679 EJH65676:EJL65679 ETD65676:ETH65679 FCZ65676:FDD65679 FMV65676:FMZ65679 FWR65676:FWV65679 GGN65676:GGR65679 GQJ65676:GQN65679 HAF65676:HAJ65679 HKB65676:HKF65679 HTX65676:HUB65679 IDT65676:IDX65679 INP65676:INT65679 IXL65676:IXP65679 JHH65676:JHL65679 JRD65676:JRH65679 KAZ65676:KBD65679 KKV65676:KKZ65679 KUR65676:KUV65679 LEN65676:LER65679 LOJ65676:LON65679 LYF65676:LYJ65679 MIB65676:MIF65679 MRX65676:MSB65679 NBT65676:NBX65679 NLP65676:NLT65679 NVL65676:NVP65679 OFH65676:OFL65679 OPD65676:OPH65679 OYZ65676:OZD65679 PIV65676:PIZ65679 PSR65676:PSV65679 QCN65676:QCR65679 QMJ65676:QMN65679 QWF65676:QWJ65679 RGB65676:RGF65679 RPX65676:RQB65679 RZT65676:RZX65679 SJP65676:SJT65679 STL65676:STP65679 TDH65676:TDL65679 TND65676:TNH65679 TWZ65676:TXD65679 UGV65676:UGZ65679 UQR65676:UQV65679 VAN65676:VAR65679 VKJ65676:VKN65679 VUF65676:VUJ65679 WEB65676:WEF65679 WNX65676:WOB65679 WXT65676:WXX65679 BL131212:BP131215 LH131212:LL131215 VD131212:VH131215 AEZ131212:AFD131215 AOV131212:AOZ131215 AYR131212:AYV131215 BIN131212:BIR131215 BSJ131212:BSN131215 CCF131212:CCJ131215 CMB131212:CMF131215 CVX131212:CWB131215 DFT131212:DFX131215 DPP131212:DPT131215 DZL131212:DZP131215 EJH131212:EJL131215 ETD131212:ETH131215 FCZ131212:FDD131215 FMV131212:FMZ131215 FWR131212:FWV131215 GGN131212:GGR131215 GQJ131212:GQN131215 HAF131212:HAJ131215 HKB131212:HKF131215 HTX131212:HUB131215 IDT131212:IDX131215 INP131212:INT131215 IXL131212:IXP131215 JHH131212:JHL131215 JRD131212:JRH131215 KAZ131212:KBD131215 KKV131212:KKZ131215 KUR131212:KUV131215 LEN131212:LER131215 LOJ131212:LON131215 LYF131212:LYJ131215 MIB131212:MIF131215 MRX131212:MSB131215 NBT131212:NBX131215 NLP131212:NLT131215 NVL131212:NVP131215 OFH131212:OFL131215 OPD131212:OPH131215 OYZ131212:OZD131215 PIV131212:PIZ131215 PSR131212:PSV131215 QCN131212:QCR131215 QMJ131212:QMN131215 QWF131212:QWJ131215 RGB131212:RGF131215 RPX131212:RQB131215 RZT131212:RZX131215 SJP131212:SJT131215 STL131212:STP131215 TDH131212:TDL131215 TND131212:TNH131215 TWZ131212:TXD131215 UGV131212:UGZ131215 UQR131212:UQV131215 VAN131212:VAR131215 VKJ131212:VKN131215 VUF131212:VUJ131215 WEB131212:WEF131215 WNX131212:WOB131215 WXT131212:WXX131215 BL196748:BP196751 LH196748:LL196751 VD196748:VH196751 AEZ196748:AFD196751 AOV196748:AOZ196751 AYR196748:AYV196751 BIN196748:BIR196751 BSJ196748:BSN196751 CCF196748:CCJ196751 CMB196748:CMF196751 CVX196748:CWB196751 DFT196748:DFX196751 DPP196748:DPT196751 DZL196748:DZP196751 EJH196748:EJL196751 ETD196748:ETH196751 FCZ196748:FDD196751 FMV196748:FMZ196751 FWR196748:FWV196751 GGN196748:GGR196751 GQJ196748:GQN196751 HAF196748:HAJ196751 HKB196748:HKF196751 HTX196748:HUB196751 IDT196748:IDX196751 INP196748:INT196751 IXL196748:IXP196751 JHH196748:JHL196751 JRD196748:JRH196751 KAZ196748:KBD196751 KKV196748:KKZ196751 KUR196748:KUV196751 LEN196748:LER196751 LOJ196748:LON196751 LYF196748:LYJ196751 MIB196748:MIF196751 MRX196748:MSB196751 NBT196748:NBX196751 NLP196748:NLT196751 NVL196748:NVP196751 OFH196748:OFL196751 OPD196748:OPH196751 OYZ196748:OZD196751 PIV196748:PIZ196751 PSR196748:PSV196751 QCN196748:QCR196751 QMJ196748:QMN196751 QWF196748:QWJ196751 RGB196748:RGF196751 RPX196748:RQB196751 RZT196748:RZX196751 SJP196748:SJT196751 STL196748:STP196751 TDH196748:TDL196751 TND196748:TNH196751 TWZ196748:TXD196751 UGV196748:UGZ196751 UQR196748:UQV196751 VAN196748:VAR196751 VKJ196748:VKN196751 VUF196748:VUJ196751 WEB196748:WEF196751 WNX196748:WOB196751 WXT196748:WXX196751 BL262284:BP262287 LH262284:LL262287 VD262284:VH262287 AEZ262284:AFD262287 AOV262284:AOZ262287 AYR262284:AYV262287 BIN262284:BIR262287 BSJ262284:BSN262287 CCF262284:CCJ262287 CMB262284:CMF262287 CVX262284:CWB262287 DFT262284:DFX262287 DPP262284:DPT262287 DZL262284:DZP262287 EJH262284:EJL262287 ETD262284:ETH262287 FCZ262284:FDD262287 FMV262284:FMZ262287 FWR262284:FWV262287 GGN262284:GGR262287 GQJ262284:GQN262287 HAF262284:HAJ262287 HKB262284:HKF262287 HTX262284:HUB262287 IDT262284:IDX262287 INP262284:INT262287 IXL262284:IXP262287 JHH262284:JHL262287 JRD262284:JRH262287 KAZ262284:KBD262287 KKV262284:KKZ262287 KUR262284:KUV262287 LEN262284:LER262287 LOJ262284:LON262287 LYF262284:LYJ262287 MIB262284:MIF262287 MRX262284:MSB262287 NBT262284:NBX262287 NLP262284:NLT262287 NVL262284:NVP262287 OFH262284:OFL262287 OPD262284:OPH262287 OYZ262284:OZD262287 PIV262284:PIZ262287 PSR262284:PSV262287 QCN262284:QCR262287 QMJ262284:QMN262287 QWF262284:QWJ262287 RGB262284:RGF262287 RPX262284:RQB262287 RZT262284:RZX262287 SJP262284:SJT262287 STL262284:STP262287 TDH262284:TDL262287 TND262284:TNH262287 TWZ262284:TXD262287 UGV262284:UGZ262287 UQR262284:UQV262287 VAN262284:VAR262287 VKJ262284:VKN262287 VUF262284:VUJ262287 WEB262284:WEF262287 WNX262284:WOB262287 WXT262284:WXX262287 BL327820:BP327823 LH327820:LL327823 VD327820:VH327823 AEZ327820:AFD327823 AOV327820:AOZ327823 AYR327820:AYV327823 BIN327820:BIR327823 BSJ327820:BSN327823 CCF327820:CCJ327823 CMB327820:CMF327823 CVX327820:CWB327823 DFT327820:DFX327823 DPP327820:DPT327823 DZL327820:DZP327823 EJH327820:EJL327823 ETD327820:ETH327823 FCZ327820:FDD327823 FMV327820:FMZ327823 FWR327820:FWV327823 GGN327820:GGR327823 GQJ327820:GQN327823 HAF327820:HAJ327823 HKB327820:HKF327823 HTX327820:HUB327823 IDT327820:IDX327823 INP327820:INT327823 IXL327820:IXP327823 JHH327820:JHL327823 JRD327820:JRH327823 KAZ327820:KBD327823 KKV327820:KKZ327823 KUR327820:KUV327823 LEN327820:LER327823 LOJ327820:LON327823 LYF327820:LYJ327823 MIB327820:MIF327823 MRX327820:MSB327823 NBT327820:NBX327823 NLP327820:NLT327823 NVL327820:NVP327823 OFH327820:OFL327823 OPD327820:OPH327823 OYZ327820:OZD327823 PIV327820:PIZ327823 PSR327820:PSV327823 QCN327820:QCR327823 QMJ327820:QMN327823 QWF327820:QWJ327823 RGB327820:RGF327823 RPX327820:RQB327823 RZT327820:RZX327823 SJP327820:SJT327823 STL327820:STP327823 TDH327820:TDL327823 TND327820:TNH327823 TWZ327820:TXD327823 UGV327820:UGZ327823 UQR327820:UQV327823 VAN327820:VAR327823 VKJ327820:VKN327823 VUF327820:VUJ327823 WEB327820:WEF327823 WNX327820:WOB327823 WXT327820:WXX327823 BL393356:BP393359 LH393356:LL393359 VD393356:VH393359 AEZ393356:AFD393359 AOV393356:AOZ393359 AYR393356:AYV393359 BIN393356:BIR393359 BSJ393356:BSN393359 CCF393356:CCJ393359 CMB393356:CMF393359 CVX393356:CWB393359 DFT393356:DFX393359 DPP393356:DPT393359 DZL393356:DZP393359 EJH393356:EJL393359 ETD393356:ETH393359 FCZ393356:FDD393359 FMV393356:FMZ393359 FWR393356:FWV393359 GGN393356:GGR393359 GQJ393356:GQN393359 HAF393356:HAJ393359 HKB393356:HKF393359 HTX393356:HUB393359 IDT393356:IDX393359 INP393356:INT393359 IXL393356:IXP393359 JHH393356:JHL393359 JRD393356:JRH393359 KAZ393356:KBD393359 KKV393356:KKZ393359 KUR393356:KUV393359 LEN393356:LER393359 LOJ393356:LON393359 LYF393356:LYJ393359 MIB393356:MIF393359 MRX393356:MSB393359 NBT393356:NBX393359 NLP393356:NLT393359 NVL393356:NVP393359 OFH393356:OFL393359 OPD393356:OPH393359 OYZ393356:OZD393359 PIV393356:PIZ393359 PSR393356:PSV393359 QCN393356:QCR393359 QMJ393356:QMN393359 QWF393356:QWJ393359 RGB393356:RGF393359 RPX393356:RQB393359 RZT393356:RZX393359 SJP393356:SJT393359 STL393356:STP393359 TDH393356:TDL393359 TND393356:TNH393359 TWZ393356:TXD393359 UGV393356:UGZ393359 UQR393356:UQV393359 VAN393356:VAR393359 VKJ393356:VKN393359 VUF393356:VUJ393359 WEB393356:WEF393359 WNX393356:WOB393359 WXT393356:WXX393359 BL458892:BP458895 LH458892:LL458895 VD458892:VH458895 AEZ458892:AFD458895 AOV458892:AOZ458895 AYR458892:AYV458895 BIN458892:BIR458895 BSJ458892:BSN458895 CCF458892:CCJ458895 CMB458892:CMF458895 CVX458892:CWB458895 DFT458892:DFX458895 DPP458892:DPT458895 DZL458892:DZP458895 EJH458892:EJL458895 ETD458892:ETH458895 FCZ458892:FDD458895 FMV458892:FMZ458895 FWR458892:FWV458895 GGN458892:GGR458895 GQJ458892:GQN458895 HAF458892:HAJ458895 HKB458892:HKF458895 HTX458892:HUB458895 IDT458892:IDX458895 INP458892:INT458895 IXL458892:IXP458895 JHH458892:JHL458895 JRD458892:JRH458895 KAZ458892:KBD458895 KKV458892:KKZ458895 KUR458892:KUV458895 LEN458892:LER458895 LOJ458892:LON458895 LYF458892:LYJ458895 MIB458892:MIF458895 MRX458892:MSB458895 NBT458892:NBX458895 NLP458892:NLT458895 NVL458892:NVP458895 OFH458892:OFL458895 OPD458892:OPH458895 OYZ458892:OZD458895 PIV458892:PIZ458895 PSR458892:PSV458895 QCN458892:QCR458895 QMJ458892:QMN458895 QWF458892:QWJ458895 RGB458892:RGF458895 RPX458892:RQB458895 RZT458892:RZX458895 SJP458892:SJT458895 STL458892:STP458895 TDH458892:TDL458895 TND458892:TNH458895 TWZ458892:TXD458895 UGV458892:UGZ458895 UQR458892:UQV458895 VAN458892:VAR458895 VKJ458892:VKN458895 VUF458892:VUJ458895 WEB458892:WEF458895 WNX458892:WOB458895 WXT458892:WXX458895 BL524428:BP524431 LH524428:LL524431 VD524428:VH524431 AEZ524428:AFD524431 AOV524428:AOZ524431 AYR524428:AYV524431 BIN524428:BIR524431 BSJ524428:BSN524431 CCF524428:CCJ524431 CMB524428:CMF524431 CVX524428:CWB524431 DFT524428:DFX524431 DPP524428:DPT524431 DZL524428:DZP524431 EJH524428:EJL524431 ETD524428:ETH524431 FCZ524428:FDD524431 FMV524428:FMZ524431 FWR524428:FWV524431 GGN524428:GGR524431 GQJ524428:GQN524431 HAF524428:HAJ524431 HKB524428:HKF524431 HTX524428:HUB524431 IDT524428:IDX524431 INP524428:INT524431 IXL524428:IXP524431 JHH524428:JHL524431 JRD524428:JRH524431 KAZ524428:KBD524431 KKV524428:KKZ524431 KUR524428:KUV524431 LEN524428:LER524431 LOJ524428:LON524431 LYF524428:LYJ524431 MIB524428:MIF524431 MRX524428:MSB524431 NBT524428:NBX524431 NLP524428:NLT524431 NVL524428:NVP524431 OFH524428:OFL524431 OPD524428:OPH524431 OYZ524428:OZD524431 PIV524428:PIZ524431 PSR524428:PSV524431 QCN524428:QCR524431 QMJ524428:QMN524431 QWF524428:QWJ524431 RGB524428:RGF524431 RPX524428:RQB524431 RZT524428:RZX524431 SJP524428:SJT524431 STL524428:STP524431 TDH524428:TDL524431 TND524428:TNH524431 TWZ524428:TXD524431 UGV524428:UGZ524431 UQR524428:UQV524431 VAN524428:VAR524431 VKJ524428:VKN524431 VUF524428:VUJ524431 WEB524428:WEF524431 WNX524428:WOB524431 WXT524428:WXX524431 BL589964:BP589967 LH589964:LL589967 VD589964:VH589967 AEZ589964:AFD589967 AOV589964:AOZ589967 AYR589964:AYV589967 BIN589964:BIR589967 BSJ589964:BSN589967 CCF589964:CCJ589967 CMB589964:CMF589967 CVX589964:CWB589967 DFT589964:DFX589967 DPP589964:DPT589967 DZL589964:DZP589967 EJH589964:EJL589967 ETD589964:ETH589967 FCZ589964:FDD589967 FMV589964:FMZ589967 FWR589964:FWV589967 GGN589964:GGR589967 GQJ589964:GQN589967 HAF589964:HAJ589967 HKB589964:HKF589967 HTX589964:HUB589967 IDT589964:IDX589967 INP589964:INT589967 IXL589964:IXP589967 JHH589964:JHL589967 JRD589964:JRH589967 KAZ589964:KBD589967 KKV589964:KKZ589967 KUR589964:KUV589967 LEN589964:LER589967 LOJ589964:LON589967 LYF589964:LYJ589967 MIB589964:MIF589967 MRX589964:MSB589967 NBT589964:NBX589967 NLP589964:NLT589967 NVL589964:NVP589967 OFH589964:OFL589967 OPD589964:OPH589967 OYZ589964:OZD589967 PIV589964:PIZ589967 PSR589964:PSV589967 QCN589964:QCR589967 QMJ589964:QMN589967 QWF589964:QWJ589967 RGB589964:RGF589967 RPX589964:RQB589967 RZT589964:RZX589967 SJP589964:SJT589967 STL589964:STP589967 TDH589964:TDL589967 TND589964:TNH589967 TWZ589964:TXD589967 UGV589964:UGZ589967 UQR589964:UQV589967 VAN589964:VAR589967 VKJ589964:VKN589967 VUF589964:VUJ589967 WEB589964:WEF589967 WNX589964:WOB589967 WXT589964:WXX589967 BL655500:BP655503 LH655500:LL655503 VD655500:VH655503 AEZ655500:AFD655503 AOV655500:AOZ655503 AYR655500:AYV655503 BIN655500:BIR655503 BSJ655500:BSN655503 CCF655500:CCJ655503 CMB655500:CMF655503 CVX655500:CWB655503 DFT655500:DFX655503 DPP655500:DPT655503 DZL655500:DZP655503 EJH655500:EJL655503 ETD655500:ETH655503 FCZ655500:FDD655503 FMV655500:FMZ655503 FWR655500:FWV655503 GGN655500:GGR655503 GQJ655500:GQN655503 HAF655500:HAJ655503 HKB655500:HKF655503 HTX655500:HUB655503 IDT655500:IDX655503 INP655500:INT655503 IXL655500:IXP655503 JHH655500:JHL655503 JRD655500:JRH655503 KAZ655500:KBD655503 KKV655500:KKZ655503 KUR655500:KUV655503 LEN655500:LER655503 LOJ655500:LON655503 LYF655500:LYJ655503 MIB655500:MIF655503 MRX655500:MSB655503 NBT655500:NBX655503 NLP655500:NLT655503 NVL655500:NVP655503 OFH655500:OFL655503 OPD655500:OPH655503 OYZ655500:OZD655503 PIV655500:PIZ655503 PSR655500:PSV655503 QCN655500:QCR655503 QMJ655500:QMN655503 QWF655500:QWJ655503 RGB655500:RGF655503 RPX655500:RQB655503 RZT655500:RZX655503 SJP655500:SJT655503 STL655500:STP655503 TDH655500:TDL655503 TND655500:TNH655503 TWZ655500:TXD655503 UGV655500:UGZ655503 UQR655500:UQV655503 VAN655500:VAR655503 VKJ655500:VKN655503 VUF655500:VUJ655503 WEB655500:WEF655503 WNX655500:WOB655503 WXT655500:WXX655503 BL721036:BP721039 LH721036:LL721039 VD721036:VH721039 AEZ721036:AFD721039 AOV721036:AOZ721039 AYR721036:AYV721039 BIN721036:BIR721039 BSJ721036:BSN721039 CCF721036:CCJ721039 CMB721036:CMF721039 CVX721036:CWB721039 DFT721036:DFX721039 DPP721036:DPT721039 DZL721036:DZP721039 EJH721036:EJL721039 ETD721036:ETH721039 FCZ721036:FDD721039 FMV721036:FMZ721039 FWR721036:FWV721039 GGN721036:GGR721039 GQJ721036:GQN721039 HAF721036:HAJ721039 HKB721036:HKF721039 HTX721036:HUB721039 IDT721036:IDX721039 INP721036:INT721039 IXL721036:IXP721039 JHH721036:JHL721039 JRD721036:JRH721039 KAZ721036:KBD721039 KKV721036:KKZ721039 KUR721036:KUV721039 LEN721036:LER721039 LOJ721036:LON721039 LYF721036:LYJ721039 MIB721036:MIF721039 MRX721036:MSB721039 NBT721036:NBX721039 NLP721036:NLT721039 NVL721036:NVP721039 OFH721036:OFL721039 OPD721036:OPH721039 OYZ721036:OZD721039 PIV721036:PIZ721039 PSR721036:PSV721039 QCN721036:QCR721039 QMJ721036:QMN721039 QWF721036:QWJ721039 RGB721036:RGF721039 RPX721036:RQB721039 RZT721036:RZX721039 SJP721036:SJT721039 STL721036:STP721039 TDH721036:TDL721039 TND721036:TNH721039 TWZ721036:TXD721039 UGV721036:UGZ721039 UQR721036:UQV721039 VAN721036:VAR721039 VKJ721036:VKN721039 VUF721036:VUJ721039 WEB721036:WEF721039 WNX721036:WOB721039 WXT721036:WXX721039 BL786572:BP786575 LH786572:LL786575 VD786572:VH786575 AEZ786572:AFD786575 AOV786572:AOZ786575 AYR786572:AYV786575 BIN786572:BIR786575 BSJ786572:BSN786575 CCF786572:CCJ786575 CMB786572:CMF786575 CVX786572:CWB786575 DFT786572:DFX786575 DPP786572:DPT786575 DZL786572:DZP786575 EJH786572:EJL786575 ETD786572:ETH786575 FCZ786572:FDD786575 FMV786572:FMZ786575 FWR786572:FWV786575 GGN786572:GGR786575 GQJ786572:GQN786575 HAF786572:HAJ786575 HKB786572:HKF786575 HTX786572:HUB786575 IDT786572:IDX786575 INP786572:INT786575 IXL786572:IXP786575 JHH786572:JHL786575 JRD786572:JRH786575 KAZ786572:KBD786575 KKV786572:KKZ786575 KUR786572:KUV786575 LEN786572:LER786575 LOJ786572:LON786575 LYF786572:LYJ786575 MIB786572:MIF786575 MRX786572:MSB786575 NBT786572:NBX786575 NLP786572:NLT786575 NVL786572:NVP786575 OFH786572:OFL786575 OPD786572:OPH786575 OYZ786572:OZD786575 PIV786572:PIZ786575 PSR786572:PSV786575 QCN786572:QCR786575 QMJ786572:QMN786575 QWF786572:QWJ786575 RGB786572:RGF786575 RPX786572:RQB786575 RZT786572:RZX786575 SJP786572:SJT786575 STL786572:STP786575 TDH786572:TDL786575 TND786572:TNH786575 TWZ786572:TXD786575 UGV786572:UGZ786575 UQR786572:UQV786575 VAN786572:VAR786575 VKJ786572:VKN786575 VUF786572:VUJ786575 WEB786572:WEF786575 WNX786572:WOB786575 WXT786572:WXX786575 BL852108:BP852111 LH852108:LL852111 VD852108:VH852111 AEZ852108:AFD852111 AOV852108:AOZ852111 AYR852108:AYV852111 BIN852108:BIR852111 BSJ852108:BSN852111 CCF852108:CCJ852111 CMB852108:CMF852111 CVX852108:CWB852111 DFT852108:DFX852111 DPP852108:DPT852111 DZL852108:DZP852111 EJH852108:EJL852111 ETD852108:ETH852111 FCZ852108:FDD852111 FMV852108:FMZ852111 FWR852108:FWV852111 GGN852108:GGR852111 GQJ852108:GQN852111 HAF852108:HAJ852111 HKB852108:HKF852111 HTX852108:HUB852111 IDT852108:IDX852111 INP852108:INT852111 IXL852108:IXP852111 JHH852108:JHL852111 JRD852108:JRH852111 KAZ852108:KBD852111 KKV852108:KKZ852111 KUR852108:KUV852111 LEN852108:LER852111 LOJ852108:LON852111 LYF852108:LYJ852111 MIB852108:MIF852111 MRX852108:MSB852111 NBT852108:NBX852111 NLP852108:NLT852111 NVL852108:NVP852111 OFH852108:OFL852111 OPD852108:OPH852111 OYZ852108:OZD852111 PIV852108:PIZ852111 PSR852108:PSV852111 QCN852108:QCR852111 QMJ852108:QMN852111 QWF852108:QWJ852111 RGB852108:RGF852111 RPX852108:RQB852111 RZT852108:RZX852111 SJP852108:SJT852111 STL852108:STP852111 TDH852108:TDL852111 TND852108:TNH852111 TWZ852108:TXD852111 UGV852108:UGZ852111 UQR852108:UQV852111 VAN852108:VAR852111 VKJ852108:VKN852111 VUF852108:VUJ852111 WEB852108:WEF852111 WNX852108:WOB852111 WXT852108:WXX852111 BL917644:BP917647 LH917644:LL917647 VD917644:VH917647 AEZ917644:AFD917647 AOV917644:AOZ917647 AYR917644:AYV917647 BIN917644:BIR917647 BSJ917644:BSN917647 CCF917644:CCJ917647 CMB917644:CMF917647 CVX917644:CWB917647 DFT917644:DFX917647 DPP917644:DPT917647 DZL917644:DZP917647 EJH917644:EJL917647 ETD917644:ETH917647 FCZ917644:FDD917647 FMV917644:FMZ917647 FWR917644:FWV917647 GGN917644:GGR917647 GQJ917644:GQN917647 HAF917644:HAJ917647 HKB917644:HKF917647 HTX917644:HUB917647 IDT917644:IDX917647 INP917644:INT917647 IXL917644:IXP917647 JHH917644:JHL917647 JRD917644:JRH917647 KAZ917644:KBD917647 KKV917644:KKZ917647 KUR917644:KUV917647 LEN917644:LER917647 LOJ917644:LON917647 LYF917644:LYJ917647 MIB917644:MIF917647 MRX917644:MSB917647 NBT917644:NBX917647 NLP917644:NLT917647 NVL917644:NVP917647 OFH917644:OFL917647 OPD917644:OPH917647 OYZ917644:OZD917647 PIV917644:PIZ917647 PSR917644:PSV917647 QCN917644:QCR917647 QMJ917644:QMN917647 QWF917644:QWJ917647 RGB917644:RGF917647 RPX917644:RQB917647 RZT917644:RZX917647 SJP917644:SJT917647 STL917644:STP917647 TDH917644:TDL917647 TND917644:TNH917647 TWZ917644:TXD917647 UGV917644:UGZ917647 UQR917644:UQV917647 VAN917644:VAR917647 VKJ917644:VKN917647 VUF917644:VUJ917647 WEB917644:WEF917647 WNX917644:WOB917647 WXT917644:WXX917647 BL983180:BP983183 LH983180:LL983183 VD983180:VH983183 AEZ983180:AFD983183 AOV983180:AOZ983183 AYR983180:AYV983183 BIN983180:BIR983183 BSJ983180:BSN983183 CCF983180:CCJ983183 CMB983180:CMF983183 CVX983180:CWB983183 DFT983180:DFX983183 DPP983180:DPT983183 DZL983180:DZP983183 EJH983180:EJL983183 ETD983180:ETH983183 FCZ983180:FDD983183 FMV983180:FMZ983183 FWR983180:FWV983183 GGN983180:GGR983183 GQJ983180:GQN983183 HAF983180:HAJ983183 HKB983180:HKF983183 HTX983180:HUB983183 IDT983180:IDX983183 INP983180:INT983183 IXL983180:IXP983183 JHH983180:JHL983183 JRD983180:JRH983183 KAZ983180:KBD983183 KKV983180:KKZ983183 KUR983180:KUV983183 LEN983180:LER983183 LOJ983180:LON983183 LYF983180:LYJ983183 MIB983180:MIF983183 MRX983180:MSB983183 NBT983180:NBX983183 NLP983180:NLT983183 NVL983180:NVP983183 OFH983180:OFL983183 OPD983180:OPH983183 OYZ983180:OZD983183 PIV983180:PIZ983183 PSR983180:PSV983183 QCN983180:QCR983183 QMJ983180:QMN983183 QWF983180:QWJ983183 RGB983180:RGF983183 RPX983180:RQB983183 RZT983180:RZX983183 SJP983180:SJT983183 STL983180:STP983183 TDH983180:TDL983183 TND983180:TNH983183 TWZ983180:TXD983183 UGV983180:UGZ983183 UQR983180:UQV983183 VAN983180:VAR983183 VKJ983180:VKN983183 VUF983180:VUJ983183 WEB983180:WEF983183 WNX983180:WOB983183 WXT983180:WXX983183 CB140:IV65536 LX140:SR65536 VT140:ACN65536 AFP140:AMJ65536 APL140:AWF65536 AZH140:BGB65536 BJD140:BPX65536 BSZ140:BZT65536 CCV140:CJP65536 CMR140:CTL65536 CWN140:DDH65536 DGJ140:DND65536 DQF140:DWZ65536 EAB140:EGV65536 EJX140:EQR65536 ETT140:FAN65536 FDP140:FKJ65536 FNL140:FUF65536 FXH140:GEB65536 GHD140:GNX65536 GQZ140:GXT65536 HAV140:HHP65536 HKR140:HRL65536 HUN140:IBH65536 IEJ140:ILD65536 IOF140:IUZ65536 IYB140:JEV65536 JHX140:JOR65536 JRT140:JYN65536 KBP140:KIJ65536 KLL140:KSF65536 KVH140:LCB65536 LFD140:LLX65536 LOZ140:LVT65536 LYV140:MFP65536 MIR140:MPL65536 MSN140:MZH65536 NCJ140:NJD65536 NMF140:NSZ65536 NWB140:OCV65536 OFX140:OMR65536 OPT140:OWN65536 OZP140:PGJ65536 PJL140:PQF65536 PTH140:QAB65536 QDD140:QJX65536 QMZ140:QTT65536 QWV140:RDP65536 RGR140:RNL65536 RQN140:RXH65536 SAJ140:SHD65536 SKF140:SQZ65536 SUB140:TAV65536 TDX140:TKR65536 TNT140:TUN65536 TXP140:UEJ65536 UHL140:UOF65536 URH140:UYB65536 VBD140:VHX65536 VKZ140:VRT65536 VUV140:WBP65536 WER140:WLL65536 WON140:WVH65536 WYJ140:XFD65536 CB65676:IV131072 LX65676:SR131072 VT65676:ACN131072 AFP65676:AMJ131072 APL65676:AWF131072 AZH65676:BGB131072 BJD65676:BPX131072 BSZ65676:BZT131072 CCV65676:CJP131072 CMR65676:CTL131072 CWN65676:DDH131072 DGJ65676:DND131072 DQF65676:DWZ131072 EAB65676:EGV131072 EJX65676:EQR131072 ETT65676:FAN131072 FDP65676:FKJ131072 FNL65676:FUF131072 FXH65676:GEB131072 GHD65676:GNX131072 GQZ65676:GXT131072 HAV65676:HHP131072 HKR65676:HRL131072 HUN65676:IBH131072 IEJ65676:ILD131072 IOF65676:IUZ131072 IYB65676:JEV131072 JHX65676:JOR131072 JRT65676:JYN131072 KBP65676:KIJ131072 KLL65676:KSF131072 KVH65676:LCB131072 LFD65676:LLX131072 LOZ65676:LVT131072 LYV65676:MFP131072 MIR65676:MPL131072 MSN65676:MZH131072 NCJ65676:NJD131072 NMF65676:NSZ131072 NWB65676:OCV131072 OFX65676:OMR131072 OPT65676:OWN131072 OZP65676:PGJ131072 PJL65676:PQF131072 PTH65676:QAB131072 QDD65676:QJX131072 QMZ65676:QTT131072 QWV65676:RDP131072 RGR65676:RNL131072 RQN65676:RXH131072 SAJ65676:SHD131072 SKF65676:SQZ131072 SUB65676:TAV131072 TDX65676:TKR131072 TNT65676:TUN131072 TXP65676:UEJ131072 UHL65676:UOF131072 URH65676:UYB131072 VBD65676:VHX131072 VKZ65676:VRT131072 VUV65676:WBP131072 WER65676:WLL131072 WON65676:WVH131072 WYJ65676:XFD131072 CB131212:IV196608 LX131212:SR196608 VT131212:ACN196608 AFP131212:AMJ196608 APL131212:AWF196608 AZH131212:BGB196608 BJD131212:BPX196608 BSZ131212:BZT196608 CCV131212:CJP196608 CMR131212:CTL196608 CWN131212:DDH196608 DGJ131212:DND196608 DQF131212:DWZ196608 EAB131212:EGV196608 EJX131212:EQR196608 ETT131212:FAN196608 FDP131212:FKJ196608 FNL131212:FUF196608 FXH131212:GEB196608 GHD131212:GNX196608 GQZ131212:GXT196608 HAV131212:HHP196608 HKR131212:HRL196608 HUN131212:IBH196608 IEJ131212:ILD196608 IOF131212:IUZ196608 IYB131212:JEV196608 JHX131212:JOR196608 JRT131212:JYN196608 KBP131212:KIJ196608 KLL131212:KSF196608 KVH131212:LCB196608 LFD131212:LLX196608 LOZ131212:LVT196608 LYV131212:MFP196608 MIR131212:MPL196608 MSN131212:MZH196608 NCJ131212:NJD196608 NMF131212:NSZ196608 NWB131212:OCV196608 OFX131212:OMR196608 OPT131212:OWN196608 OZP131212:PGJ196608 PJL131212:PQF196608 PTH131212:QAB196608 QDD131212:QJX196608 QMZ131212:QTT196608 QWV131212:RDP196608 RGR131212:RNL196608 RQN131212:RXH196608 SAJ131212:SHD196608 SKF131212:SQZ196608 SUB131212:TAV196608 TDX131212:TKR196608 TNT131212:TUN196608 TXP131212:UEJ196608 UHL131212:UOF196608 URH131212:UYB196608 VBD131212:VHX196608 VKZ131212:VRT196608 VUV131212:WBP196608 WER131212:WLL196608 WON131212:WVH196608 WYJ131212:XFD196608 CB196748:IV262144 LX196748:SR262144 VT196748:ACN262144 AFP196748:AMJ262144 APL196748:AWF262144 AZH196748:BGB262144 BJD196748:BPX262144 BSZ196748:BZT262144 CCV196748:CJP262144 CMR196748:CTL262144 CWN196748:DDH262144 DGJ196748:DND262144 DQF196748:DWZ262144 EAB196748:EGV262144 EJX196748:EQR262144 ETT196748:FAN262144 FDP196748:FKJ262144 FNL196748:FUF262144 FXH196748:GEB262144 GHD196748:GNX262144 GQZ196748:GXT262144 HAV196748:HHP262144 HKR196748:HRL262144 HUN196748:IBH262144 IEJ196748:ILD262144 IOF196748:IUZ262144 IYB196748:JEV262144 JHX196748:JOR262144 JRT196748:JYN262144 KBP196748:KIJ262144 KLL196748:KSF262144 KVH196748:LCB262144 LFD196748:LLX262144 LOZ196748:LVT262144 LYV196748:MFP262144 MIR196748:MPL262144 MSN196748:MZH262144 NCJ196748:NJD262144 NMF196748:NSZ262144 NWB196748:OCV262144 OFX196748:OMR262144 OPT196748:OWN262144 OZP196748:PGJ262144 PJL196748:PQF262144 PTH196748:QAB262144 QDD196748:QJX262144 QMZ196748:QTT262144 QWV196748:RDP262144 RGR196748:RNL262144 RQN196748:RXH262144 SAJ196748:SHD262144 SKF196748:SQZ262144 SUB196748:TAV262144 TDX196748:TKR262144 TNT196748:TUN262144 TXP196748:UEJ262144 UHL196748:UOF262144 URH196748:UYB262144 VBD196748:VHX262144 VKZ196748:VRT262144 VUV196748:WBP262144 WER196748:WLL262144 WON196748:WVH262144 WYJ196748:XFD262144 CB262284:IV327680 LX262284:SR327680 VT262284:ACN327680 AFP262284:AMJ327680 APL262284:AWF327680 AZH262284:BGB327680 BJD262284:BPX327680 BSZ262284:BZT327680 CCV262284:CJP327680 CMR262284:CTL327680 CWN262284:DDH327680 DGJ262284:DND327680 DQF262284:DWZ327680 EAB262284:EGV327680 EJX262284:EQR327680 ETT262284:FAN327680 FDP262284:FKJ327680 FNL262284:FUF327680 FXH262284:GEB327680 GHD262284:GNX327680 GQZ262284:GXT327680 HAV262284:HHP327680 HKR262284:HRL327680 HUN262284:IBH327680 IEJ262284:ILD327680 IOF262284:IUZ327680 IYB262284:JEV327680 JHX262284:JOR327680 JRT262284:JYN327680 KBP262284:KIJ327680 KLL262284:KSF327680 KVH262284:LCB327680 LFD262284:LLX327680 LOZ262284:LVT327680 LYV262284:MFP327680 MIR262284:MPL327680 MSN262284:MZH327680 NCJ262284:NJD327680 NMF262284:NSZ327680 NWB262284:OCV327680 OFX262284:OMR327680 OPT262284:OWN327680 OZP262284:PGJ327680 PJL262284:PQF327680 PTH262284:QAB327680 QDD262284:QJX327680 QMZ262284:QTT327680 QWV262284:RDP327680 RGR262284:RNL327680 RQN262284:RXH327680 SAJ262284:SHD327680 SKF262284:SQZ327680 SUB262284:TAV327680 TDX262284:TKR327680 TNT262284:TUN327680 TXP262284:UEJ327680 UHL262284:UOF327680 URH262284:UYB327680 VBD262284:VHX327680 VKZ262284:VRT327680 VUV262284:WBP327680 WER262284:WLL327680 WON262284:WVH327680 WYJ262284:XFD327680 CB327820:IV393216 LX327820:SR393216 VT327820:ACN393216 AFP327820:AMJ393216 APL327820:AWF393216 AZH327820:BGB393216 BJD327820:BPX393216 BSZ327820:BZT393216 CCV327820:CJP393216 CMR327820:CTL393216 CWN327820:DDH393216 DGJ327820:DND393216 DQF327820:DWZ393216 EAB327820:EGV393216 EJX327820:EQR393216 ETT327820:FAN393216 FDP327820:FKJ393216 FNL327820:FUF393216 FXH327820:GEB393216 GHD327820:GNX393216 GQZ327820:GXT393216 HAV327820:HHP393216 HKR327820:HRL393216 HUN327820:IBH393216 IEJ327820:ILD393216 IOF327820:IUZ393216 IYB327820:JEV393216 JHX327820:JOR393216 JRT327820:JYN393216 KBP327820:KIJ393216 KLL327820:KSF393216 KVH327820:LCB393216 LFD327820:LLX393216 LOZ327820:LVT393216 LYV327820:MFP393216 MIR327820:MPL393216 MSN327820:MZH393216 NCJ327820:NJD393216 NMF327820:NSZ393216 NWB327820:OCV393216 OFX327820:OMR393216 OPT327820:OWN393216 OZP327820:PGJ393216 PJL327820:PQF393216 PTH327820:QAB393216 QDD327820:QJX393216 QMZ327820:QTT393216 QWV327820:RDP393216 RGR327820:RNL393216 RQN327820:RXH393216 SAJ327820:SHD393216 SKF327820:SQZ393216 SUB327820:TAV393216 TDX327820:TKR393216 TNT327820:TUN393216 TXP327820:UEJ393216 UHL327820:UOF393216 URH327820:UYB393216 VBD327820:VHX393216 VKZ327820:VRT393216 VUV327820:WBP393216 WER327820:WLL393216 WON327820:WVH393216 WYJ327820:XFD393216 CB393356:IV458752 LX393356:SR458752 VT393356:ACN458752 AFP393356:AMJ458752 APL393356:AWF458752 AZH393356:BGB458752 BJD393356:BPX458752 BSZ393356:BZT458752 CCV393356:CJP458752 CMR393356:CTL458752 CWN393356:DDH458752 DGJ393356:DND458752 DQF393356:DWZ458752 EAB393356:EGV458752 EJX393356:EQR458752 ETT393356:FAN458752 FDP393356:FKJ458752 FNL393356:FUF458752 FXH393356:GEB458752 GHD393356:GNX458752 GQZ393356:GXT458752 HAV393356:HHP458752 HKR393356:HRL458752 HUN393356:IBH458752 IEJ393356:ILD458752 IOF393356:IUZ458752 IYB393356:JEV458752 JHX393356:JOR458752 JRT393356:JYN458752 KBP393356:KIJ458752 KLL393356:KSF458752 KVH393356:LCB458752 LFD393356:LLX458752 LOZ393356:LVT458752 LYV393356:MFP458752 MIR393356:MPL458752 MSN393356:MZH458752 NCJ393356:NJD458752 NMF393356:NSZ458752 NWB393356:OCV458752 OFX393356:OMR458752 OPT393356:OWN458752 OZP393356:PGJ458752 PJL393356:PQF458752 PTH393356:QAB458752 QDD393356:QJX458752 QMZ393356:QTT458752 QWV393356:RDP458752 RGR393356:RNL458752 RQN393356:RXH458752 SAJ393356:SHD458752 SKF393356:SQZ458752 SUB393356:TAV458752 TDX393356:TKR458752 TNT393356:TUN458752 TXP393356:UEJ458752 UHL393356:UOF458752 URH393356:UYB458752 VBD393356:VHX458752 VKZ393356:VRT458752 VUV393356:WBP458752 WER393356:WLL458752 WON393356:WVH458752 WYJ393356:XFD458752 CB458892:IV524288 LX458892:SR524288 VT458892:ACN524288 AFP458892:AMJ524288 APL458892:AWF524288 AZH458892:BGB524288 BJD458892:BPX524288 BSZ458892:BZT524288 CCV458892:CJP524288 CMR458892:CTL524288 CWN458892:DDH524288 DGJ458892:DND524288 DQF458892:DWZ524288 EAB458892:EGV524288 EJX458892:EQR524288 ETT458892:FAN524288 FDP458892:FKJ524288 FNL458892:FUF524288 FXH458892:GEB524288 GHD458892:GNX524288 GQZ458892:GXT524288 HAV458892:HHP524288 HKR458892:HRL524288 HUN458892:IBH524288 IEJ458892:ILD524288 IOF458892:IUZ524288 IYB458892:JEV524288 JHX458892:JOR524288 JRT458892:JYN524288 KBP458892:KIJ524288 KLL458892:KSF524288 KVH458892:LCB524288 LFD458892:LLX524288 LOZ458892:LVT524288 LYV458892:MFP524288 MIR458892:MPL524288 MSN458892:MZH524288 NCJ458892:NJD524288 NMF458892:NSZ524288 NWB458892:OCV524288 OFX458892:OMR524288 OPT458892:OWN524288 OZP458892:PGJ524288 PJL458892:PQF524288 PTH458892:QAB524288 QDD458892:QJX524288 QMZ458892:QTT524288 QWV458892:RDP524288 RGR458892:RNL524288 RQN458892:RXH524288 SAJ458892:SHD524288 SKF458892:SQZ524288 SUB458892:TAV524288 TDX458892:TKR524288 TNT458892:TUN524288 TXP458892:UEJ524288 UHL458892:UOF524288 URH458892:UYB524288 VBD458892:VHX524288 VKZ458892:VRT524288 VUV458892:WBP524288 WER458892:WLL524288 WON458892:WVH524288 WYJ458892:XFD524288 CB524428:IV589824 LX524428:SR589824 VT524428:ACN589824 AFP524428:AMJ589824 APL524428:AWF589824 AZH524428:BGB589824 BJD524428:BPX589824 BSZ524428:BZT589824 CCV524428:CJP589824 CMR524428:CTL589824 CWN524428:DDH589824 DGJ524428:DND589824 DQF524428:DWZ589824 EAB524428:EGV589824 EJX524428:EQR589824 ETT524428:FAN589824 FDP524428:FKJ589824 FNL524428:FUF589824 FXH524428:GEB589824 GHD524428:GNX589824 GQZ524428:GXT589824 HAV524428:HHP589824 HKR524428:HRL589824 HUN524428:IBH589824 IEJ524428:ILD589824 IOF524428:IUZ589824 IYB524428:JEV589824 JHX524428:JOR589824 JRT524428:JYN589824 KBP524428:KIJ589824 KLL524428:KSF589824 KVH524428:LCB589824 LFD524428:LLX589824 LOZ524428:LVT589824 LYV524428:MFP589824 MIR524428:MPL589824 MSN524428:MZH589824 NCJ524428:NJD589824 NMF524428:NSZ589824 NWB524428:OCV589824 OFX524428:OMR589824 OPT524428:OWN589824 OZP524428:PGJ589824 PJL524428:PQF589824 PTH524428:QAB589824 QDD524428:QJX589824 QMZ524428:QTT589824 QWV524428:RDP589824 RGR524428:RNL589824 RQN524428:RXH589824 SAJ524428:SHD589824 SKF524428:SQZ589824 SUB524428:TAV589824 TDX524428:TKR589824 TNT524428:TUN589824 TXP524428:UEJ589824 UHL524428:UOF589824 URH524428:UYB589824 VBD524428:VHX589824 VKZ524428:VRT589824 VUV524428:WBP589824 WER524428:WLL589824 WON524428:WVH589824 WYJ524428:XFD589824 CB589964:IV655360 LX589964:SR655360 VT589964:ACN655360 AFP589964:AMJ655360 APL589964:AWF655360 AZH589964:BGB655360 BJD589964:BPX655360 BSZ589964:BZT655360 CCV589964:CJP655360 CMR589964:CTL655360 CWN589964:DDH655360 DGJ589964:DND655360 DQF589964:DWZ655360 EAB589964:EGV655360 EJX589964:EQR655360 ETT589964:FAN655360 FDP589964:FKJ655360 FNL589964:FUF655360 FXH589964:GEB655360 GHD589964:GNX655360 GQZ589964:GXT655360 HAV589964:HHP655360 HKR589964:HRL655360 HUN589964:IBH655360 IEJ589964:ILD655360 IOF589964:IUZ655360 IYB589964:JEV655360 JHX589964:JOR655360 JRT589964:JYN655360 KBP589964:KIJ655360 KLL589964:KSF655360 KVH589964:LCB655360 LFD589964:LLX655360 LOZ589964:LVT655360 LYV589964:MFP655360 MIR589964:MPL655360 MSN589964:MZH655360 NCJ589964:NJD655360 NMF589964:NSZ655360 NWB589964:OCV655360 OFX589964:OMR655360 OPT589964:OWN655360 OZP589964:PGJ655360 PJL589964:PQF655360 PTH589964:QAB655360 QDD589964:QJX655360 QMZ589964:QTT655360 QWV589964:RDP655360 RGR589964:RNL655360 RQN589964:RXH655360 SAJ589964:SHD655360 SKF589964:SQZ655360 SUB589964:TAV655360 TDX589964:TKR655360 TNT589964:TUN655360 TXP589964:UEJ655360 UHL589964:UOF655360 URH589964:UYB655360 VBD589964:VHX655360 VKZ589964:VRT655360 VUV589964:WBP655360 WER589964:WLL655360 WON589964:WVH655360 WYJ589964:XFD655360 CB655500:IV720896 LX655500:SR720896 VT655500:ACN720896 AFP655500:AMJ720896 APL655500:AWF720896 AZH655500:BGB720896 BJD655500:BPX720896 BSZ655500:BZT720896 CCV655500:CJP720896 CMR655500:CTL720896 CWN655500:DDH720896 DGJ655500:DND720896 DQF655500:DWZ720896 EAB655500:EGV720896 EJX655500:EQR720896 ETT655500:FAN720896 FDP655500:FKJ720896 FNL655500:FUF720896 FXH655500:GEB720896 GHD655500:GNX720896 GQZ655500:GXT720896 HAV655500:HHP720896 HKR655500:HRL720896 HUN655500:IBH720896 IEJ655500:ILD720896 IOF655500:IUZ720896 IYB655500:JEV720896 JHX655500:JOR720896 JRT655500:JYN720896 KBP655500:KIJ720896 KLL655500:KSF720896 KVH655500:LCB720896 LFD655500:LLX720896 LOZ655500:LVT720896 LYV655500:MFP720896 MIR655500:MPL720896 MSN655500:MZH720896 NCJ655500:NJD720896 NMF655500:NSZ720896 NWB655500:OCV720896 OFX655500:OMR720896 OPT655500:OWN720896 OZP655500:PGJ720896 PJL655500:PQF720896 PTH655500:QAB720896 QDD655500:QJX720896 QMZ655500:QTT720896 QWV655500:RDP720896 RGR655500:RNL720896 RQN655500:RXH720896 SAJ655500:SHD720896 SKF655500:SQZ720896 SUB655500:TAV720896 TDX655500:TKR720896 TNT655500:TUN720896 TXP655500:UEJ720896 UHL655500:UOF720896 URH655500:UYB720896 VBD655500:VHX720896 VKZ655500:VRT720896 VUV655500:WBP720896 WER655500:WLL720896 WON655500:WVH720896 WYJ655500:XFD720896 CB721036:IV786432 LX721036:SR786432 VT721036:ACN786432 AFP721036:AMJ786432 APL721036:AWF786432 AZH721036:BGB786432 BJD721036:BPX786432 BSZ721036:BZT786432 CCV721036:CJP786432 CMR721036:CTL786432 CWN721036:DDH786432 DGJ721036:DND786432 DQF721036:DWZ786432 EAB721036:EGV786432 EJX721036:EQR786432 ETT721036:FAN786432 FDP721036:FKJ786432 FNL721036:FUF786432 FXH721036:GEB786432 GHD721036:GNX786432 GQZ721036:GXT786432 HAV721036:HHP786432 HKR721036:HRL786432 HUN721036:IBH786432 IEJ721036:ILD786432 IOF721036:IUZ786432 IYB721036:JEV786432 JHX721036:JOR786432 JRT721036:JYN786432 KBP721036:KIJ786432 KLL721036:KSF786432 KVH721036:LCB786432 LFD721036:LLX786432 LOZ721036:LVT786432 LYV721036:MFP786432 MIR721036:MPL786432 MSN721036:MZH786432 NCJ721036:NJD786432 NMF721036:NSZ786432 NWB721036:OCV786432 OFX721036:OMR786432 OPT721036:OWN786432 OZP721036:PGJ786432 PJL721036:PQF786432 PTH721036:QAB786432 QDD721036:QJX786432 QMZ721036:QTT786432 QWV721036:RDP786432 RGR721036:RNL786432 RQN721036:RXH786432 SAJ721036:SHD786432 SKF721036:SQZ786432 SUB721036:TAV786432 TDX721036:TKR786432 TNT721036:TUN786432 TXP721036:UEJ786432 UHL721036:UOF786432 URH721036:UYB786432 VBD721036:VHX786432 VKZ721036:VRT786432 VUV721036:WBP786432 WER721036:WLL786432 WON721036:WVH786432 WYJ721036:XFD786432 CB786572:IV851968 LX786572:SR851968 VT786572:ACN851968 AFP786572:AMJ851968 APL786572:AWF851968 AZH786572:BGB851968 BJD786572:BPX851968 BSZ786572:BZT851968 CCV786572:CJP851968 CMR786572:CTL851968 CWN786572:DDH851968 DGJ786572:DND851968 DQF786572:DWZ851968 EAB786572:EGV851968 EJX786572:EQR851968 ETT786572:FAN851968 FDP786572:FKJ851968 FNL786572:FUF851968 FXH786572:GEB851968 GHD786572:GNX851968 GQZ786572:GXT851968 HAV786572:HHP851968 HKR786572:HRL851968 HUN786572:IBH851968 IEJ786572:ILD851968 IOF786572:IUZ851968 IYB786572:JEV851968 JHX786572:JOR851968 JRT786572:JYN851968 KBP786572:KIJ851968 KLL786572:KSF851968 KVH786572:LCB851968 LFD786572:LLX851968 LOZ786572:LVT851968 LYV786572:MFP851968 MIR786572:MPL851968 MSN786572:MZH851968 NCJ786572:NJD851968 NMF786572:NSZ851968 NWB786572:OCV851968 OFX786572:OMR851968 OPT786572:OWN851968 OZP786572:PGJ851968 PJL786572:PQF851968 PTH786572:QAB851968 QDD786572:QJX851968 QMZ786572:QTT851968 QWV786572:RDP851968 RGR786572:RNL851968 RQN786572:RXH851968 SAJ786572:SHD851968 SKF786572:SQZ851968 SUB786572:TAV851968 TDX786572:TKR851968 TNT786572:TUN851968 TXP786572:UEJ851968 UHL786572:UOF851968 URH786572:UYB851968 VBD786572:VHX851968 VKZ786572:VRT851968 VUV786572:WBP851968 WER786572:WLL851968 WON786572:WVH851968 WYJ786572:XFD851968 CB852108:IV917504 LX852108:SR917504 VT852108:ACN917504 AFP852108:AMJ917504 APL852108:AWF917504 AZH852108:BGB917504 BJD852108:BPX917504 BSZ852108:BZT917504 CCV852108:CJP917504 CMR852108:CTL917504 CWN852108:DDH917504 DGJ852108:DND917504 DQF852108:DWZ917504 EAB852108:EGV917504 EJX852108:EQR917504 ETT852108:FAN917504 FDP852108:FKJ917504 FNL852108:FUF917504 FXH852108:GEB917504 GHD852108:GNX917504 GQZ852108:GXT917504 HAV852108:HHP917504 HKR852108:HRL917504 HUN852108:IBH917504 IEJ852108:ILD917504 IOF852108:IUZ917504 IYB852108:JEV917504 JHX852108:JOR917504 JRT852108:JYN917504 KBP852108:KIJ917504 KLL852108:KSF917504 KVH852108:LCB917504 LFD852108:LLX917504 LOZ852108:LVT917504 LYV852108:MFP917504 MIR852108:MPL917504 MSN852108:MZH917504 NCJ852108:NJD917504 NMF852108:NSZ917504 NWB852108:OCV917504 OFX852108:OMR917504 OPT852108:OWN917504 OZP852108:PGJ917504 PJL852108:PQF917504 PTH852108:QAB917504 QDD852108:QJX917504 QMZ852108:QTT917504 QWV852108:RDP917504 RGR852108:RNL917504 RQN852108:RXH917504 SAJ852108:SHD917504 SKF852108:SQZ917504 SUB852108:TAV917504 TDX852108:TKR917504 TNT852108:TUN917504 TXP852108:UEJ917504 UHL852108:UOF917504 URH852108:UYB917504 VBD852108:VHX917504 VKZ852108:VRT917504 VUV852108:WBP917504 WER852108:WLL917504 WON852108:WVH917504 WYJ852108:XFD917504 CB917644:IV983040 LX917644:SR983040 VT917644:ACN983040 AFP917644:AMJ983040 APL917644:AWF983040 AZH917644:BGB983040 BJD917644:BPX983040 BSZ917644:BZT983040 CCV917644:CJP983040 CMR917644:CTL983040 CWN917644:DDH983040 DGJ917644:DND983040 DQF917644:DWZ983040 EAB917644:EGV983040 EJX917644:EQR983040 ETT917644:FAN983040 FDP917644:FKJ983040 FNL917644:FUF983040 FXH917644:GEB983040 GHD917644:GNX983040 GQZ917644:GXT983040 HAV917644:HHP983040 HKR917644:HRL983040 HUN917644:IBH983040 IEJ917644:ILD983040 IOF917644:IUZ983040 IYB917644:JEV983040 JHX917644:JOR983040 JRT917644:JYN983040 KBP917644:KIJ983040 KLL917644:KSF983040 KVH917644:LCB983040 LFD917644:LLX983040 LOZ917644:LVT983040 LYV917644:MFP983040 MIR917644:MPL983040 MSN917644:MZH983040 NCJ917644:NJD983040 NMF917644:NSZ983040 NWB917644:OCV983040 OFX917644:OMR983040 OPT917644:OWN983040 OZP917644:PGJ983040 PJL917644:PQF983040 PTH917644:QAB983040 QDD917644:QJX983040 QMZ917644:QTT983040 QWV917644:RDP983040 RGR917644:RNL983040 RQN917644:RXH983040 SAJ917644:SHD983040 SKF917644:SQZ983040 SUB917644:TAV983040 TDX917644:TKR983040 TNT917644:TUN983040 TXP917644:UEJ983040 UHL917644:UOF983040 URH917644:UYB983040 VBD917644:VHX983040 VKZ917644:VRT983040 VUV917644:WBP983040 WER917644:WLL983040 WON917644:WVH983040 WYJ917644:XFD983040 CB983180:IV1048576 LX983180:SR1048576 VT983180:ACN1048576 AFP983180:AMJ1048576 APL983180:AWF1048576 AZH983180:BGB1048576 BJD983180:BPX1048576 BSZ983180:BZT1048576 CCV983180:CJP1048576 CMR983180:CTL1048576 CWN983180:DDH1048576 DGJ983180:DND1048576 DQF983180:DWZ1048576 EAB983180:EGV1048576 EJX983180:EQR1048576 ETT983180:FAN1048576 FDP983180:FKJ1048576 FNL983180:FUF1048576 FXH983180:GEB1048576 GHD983180:GNX1048576 GQZ983180:GXT1048576 HAV983180:HHP1048576 HKR983180:HRL1048576 HUN983180:IBH1048576 IEJ983180:ILD1048576 IOF983180:IUZ1048576 IYB983180:JEV1048576 JHX983180:JOR1048576 JRT983180:JYN1048576 KBP983180:KIJ1048576 KLL983180:KSF1048576 KVH983180:LCB1048576 LFD983180:LLX1048576 LOZ983180:LVT1048576 LYV983180:MFP1048576 MIR983180:MPL1048576 MSN983180:MZH1048576 NCJ983180:NJD1048576 NMF983180:NSZ1048576 NWB983180:OCV1048576 OFX983180:OMR1048576 OPT983180:OWN1048576 OZP983180:PGJ1048576 PJL983180:PQF1048576 PTH983180:QAB1048576 QDD983180:QJX1048576 QMZ983180:QTT1048576 QWV983180:RDP1048576 RGR983180:RNL1048576 RQN983180:RXH1048576 SAJ983180:SHD1048576 SKF983180:SQZ1048576 SUB983180:TAV1048576 TDX983180:TKR1048576 TNT983180:TUN1048576 TXP983180:UEJ1048576 UHL983180:UOF1048576 URH983180:UYB1048576 VBD983180:VHX1048576 VKZ983180:VRT1048576 VUV983180:WBP1048576 WER983180:WLL1048576 WON983180:WVH1048576 WYJ983180:XFD1048576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G20" sqref="G20"/>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",[4]NOMBRE!B2," - ","( ",[4]NOMBRE!C2,[4]NOMBRE!D2,[4]NOMBRE!E2,[4]NOMBRE!F2,[4]NOMBRE!G2,"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",[4]NOMBRE!B3," - ","( ",[4]NOMBRE!C3,[4]NOMBRE!D3,[4]NOMBRE!E3,[4]NOMBRE!F3,[4]NOMBRE!G3,[4]NOMBRE!H3,"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",[4]NOMBRE!B6," - ","( ",[4]NOMBRE!C6,[4]NOMBRE!D6," )")</f>
        <v>MES: MARZO - ( 03 )</v>
      </c>
      <c r="B4" s="5"/>
      <c r="C4" s="5"/>
      <c r="D4" s="5"/>
      <c r="E4" s="5"/>
      <c r="F4" s="5"/>
      <c r="G4" s="5"/>
      <c r="H4" s="5"/>
      <c r="I4" s="5"/>
      <c r="J4" s="5"/>
      <c r="K4" s="5"/>
      <c r="O4" s="10"/>
      <c r="BL4" s="212"/>
      <c r="CA4" s="212"/>
    </row>
    <row r="5" spans="1:79" s="6" customFormat="1" ht="12.75" customHeight="1" x14ac:dyDescent="0.2">
      <c r="A5" s="4" t="str">
        <f>CONCATENATE("AÑO: ",[4]NOMBRE!B7)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5420</v>
      </c>
      <c r="C10" s="130">
        <v>1097</v>
      </c>
      <c r="D10" s="130">
        <v>473</v>
      </c>
      <c r="E10" s="108">
        <v>433</v>
      </c>
      <c r="F10" s="108">
        <v>305</v>
      </c>
      <c r="G10" s="108">
        <v>268</v>
      </c>
      <c r="H10" s="108">
        <v>263</v>
      </c>
      <c r="I10" s="108">
        <v>245</v>
      </c>
      <c r="J10" s="108">
        <v>242</v>
      </c>
      <c r="K10" s="108">
        <v>232</v>
      </c>
      <c r="L10" s="108">
        <v>237</v>
      </c>
      <c r="M10" s="108">
        <v>259</v>
      </c>
      <c r="N10" s="108">
        <v>212</v>
      </c>
      <c r="O10" s="108">
        <v>221</v>
      </c>
      <c r="P10" s="108">
        <v>236</v>
      </c>
      <c r="Q10" s="108">
        <v>194</v>
      </c>
      <c r="R10" s="108">
        <v>200</v>
      </c>
      <c r="S10" s="116">
        <v>303</v>
      </c>
      <c r="T10" s="107">
        <v>2765</v>
      </c>
      <c r="U10" s="125">
        <v>2655</v>
      </c>
      <c r="V10" s="139">
        <v>5120</v>
      </c>
      <c r="W10" s="107">
        <v>213</v>
      </c>
      <c r="X10" s="108">
        <v>88</v>
      </c>
      <c r="Y10" s="108">
        <v>144</v>
      </c>
      <c r="Z10" s="125">
        <v>762</v>
      </c>
      <c r="AA10" s="125">
        <v>7</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582</v>
      </c>
      <c r="C11" s="150"/>
      <c r="D11" s="150"/>
      <c r="E11" s="145">
        <v>9</v>
      </c>
      <c r="F11" s="145">
        <v>73</v>
      </c>
      <c r="G11" s="145">
        <v>129</v>
      </c>
      <c r="H11" s="145">
        <v>134</v>
      </c>
      <c r="I11" s="145">
        <v>84</v>
      </c>
      <c r="J11" s="145">
        <v>64</v>
      </c>
      <c r="K11" s="145">
        <v>42</v>
      </c>
      <c r="L11" s="145">
        <v>22</v>
      </c>
      <c r="M11" s="145">
        <v>13</v>
      </c>
      <c r="N11" s="145">
        <v>5</v>
      </c>
      <c r="O11" s="145">
        <v>1</v>
      </c>
      <c r="P11" s="145">
        <v>3</v>
      </c>
      <c r="Q11" s="145">
        <v>1</v>
      </c>
      <c r="R11" s="145">
        <v>1</v>
      </c>
      <c r="S11" s="133">
        <v>1</v>
      </c>
      <c r="T11" s="105"/>
      <c r="U11" s="134">
        <v>582</v>
      </c>
      <c r="V11" s="148">
        <v>567</v>
      </c>
      <c r="W11" s="144">
        <v>7</v>
      </c>
      <c r="X11" s="145">
        <v>5</v>
      </c>
      <c r="Y11" s="145">
        <v>5</v>
      </c>
      <c r="Z11" s="134">
        <v>54</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263</v>
      </c>
      <c r="C12" s="132"/>
      <c r="D12" s="132"/>
      <c r="E12" s="99"/>
      <c r="F12" s="99">
        <v>27</v>
      </c>
      <c r="G12" s="99">
        <v>78</v>
      </c>
      <c r="H12" s="99">
        <v>53</v>
      </c>
      <c r="I12" s="99">
        <v>45</v>
      </c>
      <c r="J12" s="99">
        <v>30</v>
      </c>
      <c r="K12" s="99">
        <v>14</v>
      </c>
      <c r="L12" s="99">
        <v>9</v>
      </c>
      <c r="M12" s="99">
        <v>1</v>
      </c>
      <c r="N12" s="99">
        <v>2</v>
      </c>
      <c r="O12" s="99">
        <v>1</v>
      </c>
      <c r="P12" s="99">
        <v>1</v>
      </c>
      <c r="Q12" s="99">
        <v>1</v>
      </c>
      <c r="R12" s="99"/>
      <c r="S12" s="100">
        <v>1</v>
      </c>
      <c r="T12" s="117"/>
      <c r="U12" s="101">
        <v>263</v>
      </c>
      <c r="V12" s="147">
        <v>260</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283"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9</v>
      </c>
      <c r="C15" s="107"/>
      <c r="D15" s="108"/>
      <c r="E15" s="108">
        <v>1</v>
      </c>
      <c r="F15" s="108">
        <v>1</v>
      </c>
      <c r="G15" s="108"/>
      <c r="H15" s="108"/>
      <c r="I15" s="108"/>
      <c r="J15" s="108"/>
      <c r="K15" s="108"/>
      <c r="L15" s="108"/>
      <c r="M15" s="108">
        <v>3</v>
      </c>
      <c r="N15" s="108"/>
      <c r="O15" s="108">
        <v>1</v>
      </c>
      <c r="P15" s="108"/>
      <c r="Q15" s="108"/>
      <c r="R15" s="108"/>
      <c r="S15" s="125">
        <v>3</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95</v>
      </c>
      <c r="C16" s="95">
        <v>5</v>
      </c>
      <c r="D16" s="96"/>
      <c r="E16" s="96"/>
      <c r="F16" s="96"/>
      <c r="G16" s="96">
        <v>5</v>
      </c>
      <c r="H16" s="96">
        <v>2</v>
      </c>
      <c r="I16" s="96">
        <v>1</v>
      </c>
      <c r="J16" s="96">
        <v>3</v>
      </c>
      <c r="K16" s="96">
        <v>4</v>
      </c>
      <c r="L16" s="96">
        <v>4</v>
      </c>
      <c r="M16" s="96">
        <v>4</v>
      </c>
      <c r="N16" s="96">
        <v>5</v>
      </c>
      <c r="O16" s="96">
        <v>9</v>
      </c>
      <c r="P16" s="96">
        <v>5</v>
      </c>
      <c r="Q16" s="96">
        <v>11</v>
      </c>
      <c r="R16" s="96">
        <v>13</v>
      </c>
      <c r="S16" s="91">
        <v>24</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3435</v>
      </c>
      <c r="C17" s="95">
        <v>578</v>
      </c>
      <c r="D17" s="96">
        <v>187</v>
      </c>
      <c r="E17" s="96">
        <v>147</v>
      </c>
      <c r="F17" s="96">
        <v>198</v>
      </c>
      <c r="G17" s="96">
        <v>173</v>
      </c>
      <c r="H17" s="96">
        <v>178</v>
      </c>
      <c r="I17" s="96">
        <v>180</v>
      </c>
      <c r="J17" s="96">
        <v>164</v>
      </c>
      <c r="K17" s="96">
        <v>166</v>
      </c>
      <c r="L17" s="96">
        <v>166</v>
      </c>
      <c r="M17" s="96">
        <v>181</v>
      </c>
      <c r="N17" s="96">
        <v>159</v>
      </c>
      <c r="O17" s="96">
        <v>173</v>
      </c>
      <c r="P17" s="96">
        <v>198</v>
      </c>
      <c r="Q17" s="96">
        <v>160</v>
      </c>
      <c r="R17" s="96">
        <v>161</v>
      </c>
      <c r="S17" s="91">
        <v>266</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1749</v>
      </c>
      <c r="C18" s="95">
        <v>495</v>
      </c>
      <c r="D18" s="96">
        <v>273</v>
      </c>
      <c r="E18" s="96">
        <v>272</v>
      </c>
      <c r="F18" s="96">
        <v>93</v>
      </c>
      <c r="G18" s="96">
        <v>80</v>
      </c>
      <c r="H18" s="96">
        <v>75</v>
      </c>
      <c r="I18" s="96">
        <v>56</v>
      </c>
      <c r="J18" s="96">
        <v>66</v>
      </c>
      <c r="K18" s="96">
        <v>57</v>
      </c>
      <c r="L18" s="96">
        <v>57</v>
      </c>
      <c r="M18" s="96">
        <v>64</v>
      </c>
      <c r="N18" s="96">
        <v>41</v>
      </c>
      <c r="O18" s="96">
        <v>33</v>
      </c>
      <c r="P18" s="96">
        <v>29</v>
      </c>
      <c r="Q18" s="96">
        <v>23</v>
      </c>
      <c r="R18" s="96">
        <v>26</v>
      </c>
      <c r="S18" s="91">
        <v>9</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132</v>
      </c>
      <c r="C19" s="112">
        <v>19</v>
      </c>
      <c r="D19" s="113">
        <v>13</v>
      </c>
      <c r="E19" s="113">
        <v>13</v>
      </c>
      <c r="F19" s="113">
        <v>13</v>
      </c>
      <c r="G19" s="113">
        <v>10</v>
      </c>
      <c r="H19" s="113">
        <v>8</v>
      </c>
      <c r="I19" s="113">
        <v>8</v>
      </c>
      <c r="J19" s="113">
        <v>9</v>
      </c>
      <c r="K19" s="113">
        <v>5</v>
      </c>
      <c r="L19" s="113">
        <v>10</v>
      </c>
      <c r="M19" s="113">
        <v>7</v>
      </c>
      <c r="N19" s="113">
        <v>7</v>
      </c>
      <c r="O19" s="113">
        <v>5</v>
      </c>
      <c r="P19" s="113">
        <v>4</v>
      </c>
      <c r="Q19" s="113"/>
      <c r="R19" s="113"/>
      <c r="S19" s="92">
        <v>1</v>
      </c>
      <c r="T19" s="2"/>
      <c r="U19" s="2"/>
      <c r="V19" s="2"/>
      <c r="W19" s="2"/>
      <c r="X19" s="2"/>
      <c r="Y19" s="2"/>
      <c r="Z19" s="1"/>
      <c r="AA19" s="1"/>
      <c r="AB19" s="1"/>
      <c r="AC19" s="1"/>
      <c r="AD19" s="1"/>
      <c r="AE19" s="1"/>
      <c r="AL19" s="1"/>
      <c r="BL19" s="213"/>
      <c r="BP19" s="1"/>
      <c r="BQ19" s="74" t="str">
        <f>IF(AND([4]NOMBRE!$B$4="Establecimiento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5420</v>
      </c>
      <c r="C21" s="121">
        <f>SUM(C15:C20)</f>
        <v>1097</v>
      </c>
      <c r="D21" s="122">
        <f>SUM(D15:D20)</f>
        <v>473</v>
      </c>
      <c r="E21" s="122">
        <f>SUM(E15:E20)</f>
        <v>433</v>
      </c>
      <c r="F21" s="122">
        <f t="shared" ref="F21:S21" si="1">SUM(F15:F20)</f>
        <v>305</v>
      </c>
      <c r="G21" s="122">
        <f t="shared" si="1"/>
        <v>268</v>
      </c>
      <c r="H21" s="122">
        <f t="shared" si="1"/>
        <v>263</v>
      </c>
      <c r="I21" s="122">
        <f t="shared" si="1"/>
        <v>245</v>
      </c>
      <c r="J21" s="122">
        <f t="shared" si="1"/>
        <v>242</v>
      </c>
      <c r="K21" s="122">
        <f t="shared" si="1"/>
        <v>232</v>
      </c>
      <c r="L21" s="122">
        <f t="shared" si="1"/>
        <v>237</v>
      </c>
      <c r="M21" s="122">
        <f t="shared" si="1"/>
        <v>259</v>
      </c>
      <c r="N21" s="122">
        <f t="shared" si="1"/>
        <v>212</v>
      </c>
      <c r="O21" s="122">
        <f t="shared" si="1"/>
        <v>221</v>
      </c>
      <c r="P21" s="122">
        <f t="shared" si="1"/>
        <v>236</v>
      </c>
      <c r="Q21" s="122">
        <f t="shared" si="1"/>
        <v>194</v>
      </c>
      <c r="R21" s="122">
        <f t="shared" si="1"/>
        <v>200</v>
      </c>
      <c r="S21" s="123">
        <f t="shared" si="1"/>
        <v>303</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284"/>
      <c r="J27" s="284"/>
      <c r="K27" s="284"/>
      <c r="L27" s="284"/>
      <c r="M27" s="284"/>
      <c r="N27" s="284"/>
      <c r="O27" s="284"/>
      <c r="P27" s="42"/>
      <c r="Q27" s="42"/>
      <c r="R27" s="42"/>
      <c r="S27" s="42"/>
      <c r="T27" s="2"/>
      <c r="U27" s="2"/>
      <c r="V27" s="2"/>
      <c r="W27" s="2"/>
      <c r="X27" s="2"/>
      <c r="Y27" s="2"/>
      <c r="BL27" s="213"/>
      <c r="CA27" s="213"/>
    </row>
    <row r="28" spans="1:79" s="3" customFormat="1" ht="33" customHeight="1" x14ac:dyDescent="0.15">
      <c r="A28" s="44" t="s">
        <v>55</v>
      </c>
      <c r="B28" s="283" t="s">
        <v>4</v>
      </c>
      <c r="C28" s="283" t="s">
        <v>56</v>
      </c>
      <c r="D28" s="283" t="s">
        <v>57</v>
      </c>
      <c r="E28" s="283"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1487</v>
      </c>
      <c r="C29" s="87">
        <v>1487</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582</v>
      </c>
      <c r="C32" s="88">
        <v>582</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175</v>
      </c>
      <c r="C35" s="88">
        <v>175</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143</v>
      </c>
      <c r="C40" s="89">
        <v>143</v>
      </c>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15</v>
      </c>
      <c r="C41" s="138">
        <v>15</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2402</v>
      </c>
      <c r="C42" s="120">
        <f>+SUM(C29:C41)</f>
        <v>2402</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286"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283"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1001</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935</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289" t="s">
        <v>85</v>
      </c>
      <c r="C70" s="85">
        <v>31</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291" t="s">
        <v>86</v>
      </c>
      <c r="C71" s="149">
        <v>9</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11</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1</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13</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1</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285" t="s">
        <v>179</v>
      </c>
      <c r="Z79" s="219" t="s">
        <v>180</v>
      </c>
      <c r="AA79" s="220" t="s">
        <v>181</v>
      </c>
      <c r="AB79" s="218" t="s">
        <v>182</v>
      </c>
      <c r="AC79" s="285" t="s">
        <v>183</v>
      </c>
      <c r="AD79" s="285"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3</v>
      </c>
      <c r="D80" s="186">
        <v>1</v>
      </c>
      <c r="E80" s="178"/>
      <c r="F80" s="175"/>
      <c r="G80" s="177"/>
      <c r="H80" s="186"/>
      <c r="I80" s="178"/>
      <c r="J80" s="175"/>
      <c r="K80" s="177">
        <v>2</v>
      </c>
      <c r="L80" s="186"/>
      <c r="M80" s="178"/>
      <c r="N80" s="175"/>
      <c r="O80" s="177"/>
      <c r="P80" s="186"/>
      <c r="Q80" s="178"/>
      <c r="R80" s="175"/>
      <c r="S80" s="177"/>
      <c r="T80" s="186"/>
      <c r="U80" s="221"/>
      <c r="V80" s="222"/>
      <c r="W80" s="223"/>
      <c r="X80" s="176">
        <v>3</v>
      </c>
      <c r="Y80" s="178"/>
      <c r="Z80" s="115"/>
      <c r="AA80" s="223">
        <v>1</v>
      </c>
      <c r="AB80" s="176">
        <v>2</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41</v>
      </c>
      <c r="D81" s="191">
        <v>1</v>
      </c>
      <c r="E81" s="192"/>
      <c r="F81" s="182"/>
      <c r="G81" s="184">
        <v>2</v>
      </c>
      <c r="H81" s="191">
        <v>8</v>
      </c>
      <c r="I81" s="192">
        <v>1</v>
      </c>
      <c r="J81" s="182">
        <v>11</v>
      </c>
      <c r="K81" s="184">
        <v>4</v>
      </c>
      <c r="L81" s="191">
        <v>4</v>
      </c>
      <c r="M81" s="192">
        <v>5</v>
      </c>
      <c r="N81" s="182">
        <v>1</v>
      </c>
      <c r="O81" s="184"/>
      <c r="P81" s="191">
        <v>1</v>
      </c>
      <c r="Q81" s="192">
        <v>2</v>
      </c>
      <c r="R81" s="182"/>
      <c r="S81" s="184"/>
      <c r="T81" s="191">
        <v>1</v>
      </c>
      <c r="U81" s="224"/>
      <c r="V81" s="225"/>
      <c r="W81" s="226"/>
      <c r="X81" s="227"/>
      <c r="Y81" s="228">
        <v>4</v>
      </c>
      <c r="Z81" s="229">
        <v>37</v>
      </c>
      <c r="AA81" s="258">
        <v>1</v>
      </c>
      <c r="AB81" s="183">
        <v>28</v>
      </c>
      <c r="AC81" s="183"/>
      <c r="AD81" s="184">
        <v>12</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293"/>
      <c r="B84" s="294"/>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v>1</v>
      </c>
      <c r="G85" s="108"/>
      <c r="H85" s="108"/>
      <c r="I85" s="108"/>
      <c r="J85" s="108"/>
      <c r="K85" s="108"/>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0</v>
      </c>
      <c r="D86" s="118"/>
      <c r="E86" s="118"/>
      <c r="F86" s="132"/>
      <c r="G86" s="99"/>
      <c r="H86" s="99"/>
      <c r="I86" s="99"/>
      <c r="J86" s="99"/>
      <c r="K86" s="99"/>
      <c r="L86" s="118"/>
      <c r="M86" s="119"/>
      <c r="N86" s="118"/>
      <c r="O86" s="101"/>
      <c r="P86" s="90"/>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t="str">
        <f>IF($C86=0,"",IF($P86="",IF($C86="","",1),0))</f>
        <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1</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12</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4</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2</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3</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1</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10</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68</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33</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134</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287"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283"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287" t="s">
        <v>45</v>
      </c>
      <c r="F107" s="283" t="s">
        <v>7</v>
      </c>
      <c r="G107" s="283"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214</v>
      </c>
      <c r="F112" s="88">
        <v>214</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161</v>
      </c>
      <c r="F115" s="88">
        <v>161</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284"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283" t="s">
        <v>4</v>
      </c>
      <c r="D119" s="283" t="s">
        <v>7</v>
      </c>
      <c r="E119" s="283"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292" t="s">
        <v>136</v>
      </c>
      <c r="C120" s="138">
        <v>214</v>
      </c>
      <c r="D120" s="152">
        <v>214</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161</v>
      </c>
      <c r="D121" s="109">
        <v>161</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292"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283"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288"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289" t="s">
        <v>154</v>
      </c>
      <c r="D137" s="232"/>
      <c r="E137" s="39"/>
      <c r="F137" s="39"/>
      <c r="G137" s="39"/>
      <c r="H137" s="39"/>
      <c r="M137" s="39"/>
      <c r="N137" s="39"/>
      <c r="O137" s="158"/>
      <c r="BL137" s="172"/>
      <c r="CA137" s="172"/>
    </row>
    <row r="138" spans="1:79" s="35" customFormat="1" ht="21" x14ac:dyDescent="0.2">
      <c r="A138" s="417"/>
      <c r="B138" s="418"/>
      <c r="C138" s="290"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4</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v>
      </c>
      <c r="E148" s="175"/>
      <c r="F148" s="176"/>
      <c r="G148" s="176"/>
      <c r="H148" s="176"/>
      <c r="I148" s="176"/>
      <c r="J148" s="176"/>
      <c r="K148" s="176"/>
      <c r="L148" s="176">
        <v>1</v>
      </c>
      <c r="M148" s="176"/>
      <c r="N148" s="176"/>
      <c r="O148" s="176"/>
      <c r="P148" s="176"/>
      <c r="Q148" s="176"/>
      <c r="R148" s="176"/>
      <c r="S148" s="176"/>
      <c r="T148" s="178"/>
      <c r="U148" s="234"/>
      <c r="V148" s="175"/>
      <c r="W148" s="176">
        <v>1</v>
      </c>
      <c r="X148" s="176">
        <v>1</v>
      </c>
      <c r="Y148" s="177">
        <v>1</v>
      </c>
      <c r="Z148" s="175"/>
      <c r="AA148" s="177"/>
      <c r="AB148" s="178"/>
      <c r="AC148" s="177">
        <v>1</v>
      </c>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3</v>
      </c>
      <c r="E151" s="175"/>
      <c r="F151" s="176">
        <v>1</v>
      </c>
      <c r="G151" s="176"/>
      <c r="H151" s="176"/>
      <c r="I151" s="176"/>
      <c r="J151" s="176">
        <v>1</v>
      </c>
      <c r="K151" s="176"/>
      <c r="L151" s="176"/>
      <c r="M151" s="176"/>
      <c r="N151" s="176"/>
      <c r="O151" s="176"/>
      <c r="P151" s="176"/>
      <c r="Q151" s="176"/>
      <c r="R151" s="176"/>
      <c r="S151" s="176"/>
      <c r="T151" s="178">
        <v>1</v>
      </c>
      <c r="U151" s="234"/>
      <c r="V151" s="175"/>
      <c r="W151" s="176">
        <v>3</v>
      </c>
      <c r="X151" s="176"/>
      <c r="Y151" s="177"/>
      <c r="Z151" s="175"/>
      <c r="AA151" s="177">
        <v>1</v>
      </c>
      <c r="AB151" s="178"/>
      <c r="AC151" s="177">
        <v>2</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8</v>
      </c>
      <c r="C158" s="182"/>
      <c r="D158" s="183"/>
      <c r="E158" s="183">
        <v>1</v>
      </c>
      <c r="F158" s="183">
        <v>3</v>
      </c>
      <c r="G158" s="183"/>
      <c r="H158" s="183">
        <v>2</v>
      </c>
      <c r="I158" s="183"/>
      <c r="J158" s="183">
        <v>2</v>
      </c>
      <c r="K158" s="183"/>
      <c r="L158" s="183"/>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61291</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I19" sqref="I19"/>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",[5]NOMBRE!B2," - ","( ",[5]NOMBRE!C2,[5]NOMBRE!D2,[5]NOMBRE!E2,[5]NOMBRE!F2,[5]NOMBRE!G2,"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",[5]NOMBRE!B3," - ","( ",[5]NOMBRE!C3,[5]NOMBRE!D3,[5]NOMBRE!E3,[5]NOMBRE!F3,[5]NOMBRE!G3,[5]NOMBRE!H3,"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",[5]NOMBRE!B6," - ","( ",[5]NOMBRE!C6,[5]NOMBRE!D6," )")</f>
        <v>MES: ABRIL - ( 04 )</v>
      </c>
      <c r="B4" s="5"/>
      <c r="C4" s="5"/>
      <c r="D4" s="5"/>
      <c r="E4" s="5"/>
      <c r="F4" s="5"/>
      <c r="G4" s="5"/>
      <c r="H4" s="5"/>
      <c r="I4" s="5"/>
      <c r="J4" s="5"/>
      <c r="K4" s="5"/>
      <c r="O4" s="10"/>
      <c r="BL4" s="212"/>
      <c r="CA4" s="212"/>
    </row>
    <row r="5" spans="1:79" s="6" customFormat="1" ht="12.75" customHeight="1" x14ac:dyDescent="0.2">
      <c r="A5" s="4" t="str">
        <f>CONCATENATE("AÑO: ",[5]NOMBRE!B7)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5134</v>
      </c>
      <c r="C10" s="130">
        <v>1111</v>
      </c>
      <c r="D10" s="130">
        <v>503</v>
      </c>
      <c r="E10" s="108">
        <v>429</v>
      </c>
      <c r="F10" s="108">
        <v>322</v>
      </c>
      <c r="G10" s="108">
        <v>262</v>
      </c>
      <c r="H10" s="108">
        <v>219</v>
      </c>
      <c r="I10" s="108">
        <v>203</v>
      </c>
      <c r="J10" s="108">
        <v>188</v>
      </c>
      <c r="K10" s="108">
        <v>172</v>
      </c>
      <c r="L10" s="108">
        <v>239</v>
      </c>
      <c r="M10" s="108">
        <v>233</v>
      </c>
      <c r="N10" s="108">
        <v>212</v>
      </c>
      <c r="O10" s="108">
        <v>177</v>
      </c>
      <c r="P10" s="108">
        <v>215</v>
      </c>
      <c r="Q10" s="108">
        <v>180</v>
      </c>
      <c r="R10" s="108">
        <v>171</v>
      </c>
      <c r="S10" s="116">
        <v>298</v>
      </c>
      <c r="T10" s="107">
        <v>2550</v>
      </c>
      <c r="U10" s="125">
        <v>2584</v>
      </c>
      <c r="V10" s="139">
        <v>4888</v>
      </c>
      <c r="W10" s="107">
        <v>182</v>
      </c>
      <c r="X10" s="108">
        <v>99</v>
      </c>
      <c r="Y10" s="108">
        <v>148</v>
      </c>
      <c r="Z10" s="125">
        <v>701</v>
      </c>
      <c r="AA10" s="125">
        <v>2</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482</v>
      </c>
      <c r="C11" s="150"/>
      <c r="D11" s="150"/>
      <c r="E11" s="145">
        <v>6</v>
      </c>
      <c r="F11" s="145">
        <v>71</v>
      </c>
      <c r="G11" s="145">
        <v>93</v>
      </c>
      <c r="H11" s="145">
        <v>101</v>
      </c>
      <c r="I11" s="145">
        <v>84</v>
      </c>
      <c r="J11" s="145">
        <v>68</v>
      </c>
      <c r="K11" s="145">
        <v>30</v>
      </c>
      <c r="L11" s="145">
        <v>14</v>
      </c>
      <c r="M11" s="145">
        <v>8</v>
      </c>
      <c r="N11" s="145">
        <v>2</v>
      </c>
      <c r="O11" s="145"/>
      <c r="P11" s="145">
        <v>1</v>
      </c>
      <c r="Q11" s="145">
        <v>2</v>
      </c>
      <c r="R11" s="145"/>
      <c r="S11" s="133">
        <v>2</v>
      </c>
      <c r="T11" s="105"/>
      <c r="U11" s="134">
        <v>482</v>
      </c>
      <c r="V11" s="148">
        <v>476</v>
      </c>
      <c r="W11" s="144">
        <v>10</v>
      </c>
      <c r="X11" s="145">
        <v>3</v>
      </c>
      <c r="Y11" s="145">
        <v>6</v>
      </c>
      <c r="Z11" s="134">
        <v>67</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247</v>
      </c>
      <c r="C12" s="132"/>
      <c r="D12" s="132"/>
      <c r="E12" s="99">
        <v>3</v>
      </c>
      <c r="F12" s="99">
        <v>37</v>
      </c>
      <c r="G12" s="99">
        <v>57</v>
      </c>
      <c r="H12" s="99">
        <v>55</v>
      </c>
      <c r="I12" s="99">
        <v>36</v>
      </c>
      <c r="J12" s="99">
        <v>24</v>
      </c>
      <c r="K12" s="99">
        <v>14</v>
      </c>
      <c r="L12" s="99">
        <v>5</v>
      </c>
      <c r="M12" s="99">
        <v>2</v>
      </c>
      <c r="N12" s="99">
        <v>2</v>
      </c>
      <c r="O12" s="99">
        <v>3</v>
      </c>
      <c r="P12" s="99">
        <v>4</v>
      </c>
      <c r="Q12" s="99">
        <v>1</v>
      </c>
      <c r="R12" s="99"/>
      <c r="S12" s="100">
        <v>4</v>
      </c>
      <c r="T12" s="117"/>
      <c r="U12" s="101">
        <v>247</v>
      </c>
      <c r="V12" s="147">
        <v>246</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299"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9</v>
      </c>
      <c r="C15" s="107">
        <v>1</v>
      </c>
      <c r="D15" s="108"/>
      <c r="E15" s="108"/>
      <c r="F15" s="108">
        <v>1</v>
      </c>
      <c r="G15" s="108"/>
      <c r="H15" s="108"/>
      <c r="I15" s="108"/>
      <c r="J15" s="108">
        <v>1</v>
      </c>
      <c r="K15" s="108"/>
      <c r="L15" s="108"/>
      <c r="M15" s="108"/>
      <c r="N15" s="108">
        <v>1</v>
      </c>
      <c r="O15" s="108"/>
      <c r="P15" s="108">
        <v>1</v>
      </c>
      <c r="Q15" s="108"/>
      <c r="R15" s="108"/>
      <c r="S15" s="125">
        <v>4</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85</v>
      </c>
      <c r="C16" s="95">
        <v>11</v>
      </c>
      <c r="D16" s="96">
        <v>2</v>
      </c>
      <c r="E16" s="96">
        <v>2</v>
      </c>
      <c r="F16" s="96"/>
      <c r="G16" s="96"/>
      <c r="H16" s="96"/>
      <c r="I16" s="96">
        <v>1</v>
      </c>
      <c r="J16" s="96"/>
      <c r="K16" s="96">
        <v>4</v>
      </c>
      <c r="L16" s="96">
        <v>2</v>
      </c>
      <c r="M16" s="96">
        <v>4</v>
      </c>
      <c r="N16" s="96">
        <v>7</v>
      </c>
      <c r="O16" s="96">
        <v>9</v>
      </c>
      <c r="P16" s="96">
        <v>7</v>
      </c>
      <c r="Q16" s="96">
        <v>8</v>
      </c>
      <c r="R16" s="96">
        <v>6</v>
      </c>
      <c r="S16" s="91">
        <v>22</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3223</v>
      </c>
      <c r="C17" s="95">
        <v>585</v>
      </c>
      <c r="D17" s="96">
        <v>212</v>
      </c>
      <c r="E17" s="96">
        <v>150</v>
      </c>
      <c r="F17" s="96">
        <v>196</v>
      </c>
      <c r="G17" s="96">
        <v>171</v>
      </c>
      <c r="H17" s="96">
        <v>146</v>
      </c>
      <c r="I17" s="96">
        <v>146</v>
      </c>
      <c r="J17" s="96">
        <v>130</v>
      </c>
      <c r="K17" s="96">
        <v>118</v>
      </c>
      <c r="L17" s="96">
        <v>175</v>
      </c>
      <c r="M17" s="96">
        <v>168</v>
      </c>
      <c r="N17" s="96">
        <v>149</v>
      </c>
      <c r="O17" s="96">
        <v>139</v>
      </c>
      <c r="P17" s="96">
        <v>181</v>
      </c>
      <c r="Q17" s="96">
        <v>144</v>
      </c>
      <c r="R17" s="96">
        <v>148</v>
      </c>
      <c r="S17" s="91">
        <v>265</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1710</v>
      </c>
      <c r="C18" s="95">
        <v>491</v>
      </c>
      <c r="D18" s="96">
        <v>272</v>
      </c>
      <c r="E18" s="96">
        <v>266</v>
      </c>
      <c r="F18" s="96">
        <v>121</v>
      </c>
      <c r="G18" s="96">
        <v>82</v>
      </c>
      <c r="H18" s="96">
        <v>68</v>
      </c>
      <c r="I18" s="96">
        <v>52</v>
      </c>
      <c r="J18" s="96">
        <v>56</v>
      </c>
      <c r="K18" s="96">
        <v>45</v>
      </c>
      <c r="L18" s="96">
        <v>52</v>
      </c>
      <c r="M18" s="96">
        <v>52</v>
      </c>
      <c r="N18" s="96">
        <v>50</v>
      </c>
      <c r="O18" s="96">
        <v>28</v>
      </c>
      <c r="P18" s="96">
        <v>25</v>
      </c>
      <c r="Q18" s="96">
        <v>26</v>
      </c>
      <c r="R18" s="96">
        <v>17</v>
      </c>
      <c r="S18" s="91">
        <v>7</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107</v>
      </c>
      <c r="C19" s="112">
        <v>23</v>
      </c>
      <c r="D19" s="113">
        <v>17</v>
      </c>
      <c r="E19" s="113">
        <v>11</v>
      </c>
      <c r="F19" s="113">
        <v>4</v>
      </c>
      <c r="G19" s="113">
        <v>9</v>
      </c>
      <c r="H19" s="113">
        <v>5</v>
      </c>
      <c r="I19" s="113">
        <v>4</v>
      </c>
      <c r="J19" s="113">
        <v>1</v>
      </c>
      <c r="K19" s="113">
        <v>5</v>
      </c>
      <c r="L19" s="113">
        <v>10</v>
      </c>
      <c r="M19" s="113">
        <v>9</v>
      </c>
      <c r="N19" s="113">
        <v>5</v>
      </c>
      <c r="O19" s="113">
        <v>1</v>
      </c>
      <c r="P19" s="113">
        <v>1</v>
      </c>
      <c r="Q19" s="113">
        <v>2</v>
      </c>
      <c r="R19" s="113"/>
      <c r="S19" s="92"/>
      <c r="T19" s="2"/>
      <c r="U19" s="2"/>
      <c r="V19" s="2"/>
      <c r="W19" s="2"/>
      <c r="X19" s="2"/>
      <c r="Y19" s="2"/>
      <c r="Z19" s="1"/>
      <c r="AA19" s="1"/>
      <c r="AB19" s="1"/>
      <c r="AC19" s="1"/>
      <c r="AD19" s="1"/>
      <c r="AE19" s="1"/>
      <c r="AL19" s="1"/>
      <c r="BL19" s="213"/>
      <c r="BP19" s="1"/>
      <c r="BQ19" s="74" t="str">
        <f>IF(AND([5]NOMBRE!$B$4="Establecimiento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5134</v>
      </c>
      <c r="C21" s="121">
        <f>SUM(C15:C20)</f>
        <v>1111</v>
      </c>
      <c r="D21" s="122">
        <f>SUM(D15:D20)</f>
        <v>503</v>
      </c>
      <c r="E21" s="122">
        <f>SUM(E15:E20)</f>
        <v>429</v>
      </c>
      <c r="F21" s="122">
        <f t="shared" ref="F21:S21" si="1">SUM(F15:F20)</f>
        <v>322</v>
      </c>
      <c r="G21" s="122">
        <f t="shared" si="1"/>
        <v>262</v>
      </c>
      <c r="H21" s="122">
        <f t="shared" si="1"/>
        <v>219</v>
      </c>
      <c r="I21" s="122">
        <f t="shared" si="1"/>
        <v>203</v>
      </c>
      <c r="J21" s="122">
        <f t="shared" si="1"/>
        <v>188</v>
      </c>
      <c r="K21" s="122">
        <f t="shared" si="1"/>
        <v>172</v>
      </c>
      <c r="L21" s="122">
        <f t="shared" si="1"/>
        <v>239</v>
      </c>
      <c r="M21" s="122">
        <f t="shared" si="1"/>
        <v>233</v>
      </c>
      <c r="N21" s="122">
        <f t="shared" si="1"/>
        <v>212</v>
      </c>
      <c r="O21" s="122">
        <f t="shared" si="1"/>
        <v>177</v>
      </c>
      <c r="P21" s="122">
        <f t="shared" si="1"/>
        <v>215</v>
      </c>
      <c r="Q21" s="122">
        <f t="shared" si="1"/>
        <v>180</v>
      </c>
      <c r="R21" s="122">
        <f t="shared" si="1"/>
        <v>171</v>
      </c>
      <c r="S21" s="123">
        <f t="shared" si="1"/>
        <v>298</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05"/>
      <c r="J27" s="305"/>
      <c r="K27" s="305"/>
      <c r="L27" s="305"/>
      <c r="M27" s="305"/>
      <c r="N27" s="305"/>
      <c r="O27" s="305"/>
      <c r="P27" s="42"/>
      <c r="Q27" s="42"/>
      <c r="R27" s="42"/>
      <c r="S27" s="42"/>
      <c r="T27" s="2"/>
      <c r="U27" s="2"/>
      <c r="V27" s="2"/>
      <c r="W27" s="2"/>
      <c r="X27" s="2"/>
      <c r="Y27" s="2"/>
      <c r="BL27" s="213"/>
      <c r="CA27" s="213"/>
    </row>
    <row r="28" spans="1:79" s="3" customFormat="1" ht="33" customHeight="1" x14ac:dyDescent="0.15">
      <c r="A28" s="44" t="s">
        <v>55</v>
      </c>
      <c r="B28" s="299" t="s">
        <v>4</v>
      </c>
      <c r="C28" s="299" t="s">
        <v>56</v>
      </c>
      <c r="D28" s="299" t="s">
        <v>57</v>
      </c>
      <c r="E28" s="299"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2</v>
      </c>
      <c r="C29" s="87">
        <v>2</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496</v>
      </c>
      <c r="C32" s="88">
        <v>496</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148</v>
      </c>
      <c r="C35" s="88">
        <v>148</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126</v>
      </c>
      <c r="C40" s="89">
        <v>126</v>
      </c>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12</v>
      </c>
      <c r="C41" s="138">
        <v>12</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784</v>
      </c>
      <c r="C42" s="120">
        <f>+SUM(C29:C41)</f>
        <v>784</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06"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299"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907</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831</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02" t="s">
        <v>85</v>
      </c>
      <c r="C70" s="85">
        <v>35</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04" t="s">
        <v>86</v>
      </c>
      <c r="C71" s="149">
        <v>1</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20</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5</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13</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2</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295" t="s">
        <v>179</v>
      </c>
      <c r="Z79" s="219" t="s">
        <v>180</v>
      </c>
      <c r="AA79" s="220" t="s">
        <v>181</v>
      </c>
      <c r="AB79" s="218" t="s">
        <v>182</v>
      </c>
      <c r="AC79" s="295" t="s">
        <v>183</v>
      </c>
      <c r="AD79" s="295"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7</v>
      </c>
      <c r="D80" s="186">
        <v>1</v>
      </c>
      <c r="E80" s="178"/>
      <c r="F80" s="175"/>
      <c r="G80" s="177"/>
      <c r="H80" s="186"/>
      <c r="I80" s="178">
        <v>1</v>
      </c>
      <c r="J80" s="175"/>
      <c r="K80" s="177">
        <v>2</v>
      </c>
      <c r="L80" s="186"/>
      <c r="M80" s="178"/>
      <c r="N80" s="175"/>
      <c r="O80" s="177">
        <v>3</v>
      </c>
      <c r="P80" s="186"/>
      <c r="Q80" s="178"/>
      <c r="R80" s="175"/>
      <c r="S80" s="177"/>
      <c r="T80" s="186"/>
      <c r="U80" s="221"/>
      <c r="V80" s="222"/>
      <c r="W80" s="223"/>
      <c r="X80" s="176">
        <v>7</v>
      </c>
      <c r="Y80" s="178"/>
      <c r="Z80" s="115"/>
      <c r="AA80" s="223"/>
      <c r="AB80" s="176">
        <v>7</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31</v>
      </c>
      <c r="D81" s="191"/>
      <c r="E81" s="192">
        <v>1</v>
      </c>
      <c r="F81" s="182">
        <v>3</v>
      </c>
      <c r="G81" s="184"/>
      <c r="H81" s="191">
        <v>4</v>
      </c>
      <c r="I81" s="192">
        <v>3</v>
      </c>
      <c r="J81" s="182">
        <v>3</v>
      </c>
      <c r="K81" s="184">
        <v>4</v>
      </c>
      <c r="L81" s="191">
        <v>3</v>
      </c>
      <c r="M81" s="192">
        <v>2</v>
      </c>
      <c r="N81" s="182">
        <v>3</v>
      </c>
      <c r="O81" s="184">
        <v>3</v>
      </c>
      <c r="P81" s="191"/>
      <c r="Q81" s="192"/>
      <c r="R81" s="182">
        <v>1</v>
      </c>
      <c r="S81" s="184">
        <v>1</v>
      </c>
      <c r="T81" s="191"/>
      <c r="U81" s="224"/>
      <c r="V81" s="225"/>
      <c r="W81" s="226"/>
      <c r="X81" s="227"/>
      <c r="Y81" s="228"/>
      <c r="Z81" s="229">
        <v>31</v>
      </c>
      <c r="AA81" s="258"/>
      <c r="AB81" s="183">
        <v>27</v>
      </c>
      <c r="AC81" s="183"/>
      <c r="AD81" s="184">
        <v>4</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297"/>
      <c r="B84" s="298"/>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v>1</v>
      </c>
      <c r="I85" s="108"/>
      <c r="J85" s="108"/>
      <c r="K85" s="108"/>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1</v>
      </c>
      <c r="D86" s="118"/>
      <c r="E86" s="118"/>
      <c r="F86" s="132">
        <v>1</v>
      </c>
      <c r="G86" s="99"/>
      <c r="H86" s="99"/>
      <c r="I86" s="99"/>
      <c r="J86" s="99"/>
      <c r="K86" s="99"/>
      <c r="L86" s="118"/>
      <c r="M86" s="119"/>
      <c r="N86" s="118"/>
      <c r="O86" s="101">
        <v>1</v>
      </c>
      <c r="P86" s="90">
        <v>1</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13</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6</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1</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2</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1</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1</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79</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26</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144</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296"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299"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296" t="s">
        <v>45</v>
      </c>
      <c r="F107" s="299" t="s">
        <v>7</v>
      </c>
      <c r="G107" s="299"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152</v>
      </c>
      <c r="F112" s="88">
        <v>152</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183</v>
      </c>
      <c r="F115" s="88">
        <v>183</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05"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299" t="s">
        <v>4</v>
      </c>
      <c r="D119" s="299" t="s">
        <v>7</v>
      </c>
      <c r="E119" s="299"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00" t="s">
        <v>136</v>
      </c>
      <c r="C120" s="138">
        <v>183</v>
      </c>
      <c r="D120" s="152">
        <v>183</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152</v>
      </c>
      <c r="D121" s="109">
        <v>152</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00"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299"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01"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02" t="s">
        <v>154</v>
      </c>
      <c r="D137" s="232"/>
      <c r="E137" s="39"/>
      <c r="F137" s="39"/>
      <c r="G137" s="39"/>
      <c r="H137" s="39"/>
      <c r="M137" s="39"/>
      <c r="N137" s="39"/>
      <c r="O137" s="158"/>
      <c r="BL137" s="172"/>
      <c r="CA137" s="172"/>
    </row>
    <row r="138" spans="1:79" s="35" customFormat="1" ht="21" x14ac:dyDescent="0.2">
      <c r="A138" s="417"/>
      <c r="B138" s="418"/>
      <c r="C138" s="303"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4</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v>
      </c>
      <c r="E148" s="175"/>
      <c r="F148" s="176"/>
      <c r="G148" s="176"/>
      <c r="H148" s="176"/>
      <c r="I148" s="176"/>
      <c r="J148" s="176"/>
      <c r="K148" s="176"/>
      <c r="L148" s="176">
        <v>1</v>
      </c>
      <c r="M148" s="176"/>
      <c r="N148" s="176"/>
      <c r="O148" s="176"/>
      <c r="P148" s="176"/>
      <c r="Q148" s="176"/>
      <c r="R148" s="176"/>
      <c r="S148" s="176"/>
      <c r="T148" s="178"/>
      <c r="U148" s="234"/>
      <c r="V148" s="175"/>
      <c r="W148" s="176">
        <v>1</v>
      </c>
      <c r="X148" s="176">
        <v>1</v>
      </c>
      <c r="Y148" s="177">
        <v>1</v>
      </c>
      <c r="Z148" s="175"/>
      <c r="AA148" s="177"/>
      <c r="AB148" s="178"/>
      <c r="AC148" s="177">
        <v>1</v>
      </c>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3</v>
      </c>
      <c r="E151" s="175"/>
      <c r="F151" s="176">
        <v>1</v>
      </c>
      <c r="G151" s="176"/>
      <c r="H151" s="176"/>
      <c r="I151" s="176"/>
      <c r="J151" s="176">
        <v>1</v>
      </c>
      <c r="K151" s="176"/>
      <c r="L151" s="176"/>
      <c r="M151" s="176"/>
      <c r="N151" s="176"/>
      <c r="O151" s="176"/>
      <c r="P151" s="176"/>
      <c r="Q151" s="176"/>
      <c r="R151" s="176"/>
      <c r="S151" s="176"/>
      <c r="T151" s="178">
        <v>1</v>
      </c>
      <c r="U151" s="234"/>
      <c r="V151" s="175"/>
      <c r="W151" s="176">
        <v>3</v>
      </c>
      <c r="X151" s="176"/>
      <c r="Y151" s="177"/>
      <c r="Z151" s="175"/>
      <c r="AA151" s="177">
        <v>1</v>
      </c>
      <c r="AB151" s="178"/>
      <c r="AC151" s="177">
        <v>2</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8</v>
      </c>
      <c r="C158" s="182"/>
      <c r="D158" s="183"/>
      <c r="E158" s="183">
        <v>1</v>
      </c>
      <c r="F158" s="183">
        <v>3</v>
      </c>
      <c r="G158" s="183"/>
      <c r="H158" s="183">
        <v>2</v>
      </c>
      <c r="I158" s="183"/>
      <c r="J158" s="183">
        <v>2</v>
      </c>
      <c r="K158" s="183"/>
      <c r="L158" s="183"/>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51725</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M146:N146"/>
    <mergeCell ref="O146:P146"/>
    <mergeCell ref="Q146:R146"/>
    <mergeCell ref="S146:T146"/>
    <mergeCell ref="U146:U147"/>
    <mergeCell ref="Z146:Z147"/>
    <mergeCell ref="AA146:AA147"/>
    <mergeCell ref="AB146:AB147"/>
    <mergeCell ref="AC146:AC147"/>
    <mergeCell ref="X145:X147"/>
    <mergeCell ref="Y145:Y147"/>
    <mergeCell ref="Z145:AC145"/>
    <mergeCell ref="A104:D104"/>
    <mergeCell ref="B105:D105"/>
    <mergeCell ref="A108:A110"/>
    <mergeCell ref="B109:D109"/>
    <mergeCell ref="B110:D110"/>
    <mergeCell ref="A111:A117"/>
    <mergeCell ref="B111:B113"/>
    <mergeCell ref="C111:D111"/>
    <mergeCell ref="C112:D112"/>
    <mergeCell ref="C113:D113"/>
    <mergeCell ref="B114:B117"/>
    <mergeCell ref="C116:D116"/>
    <mergeCell ref="C114:D114"/>
    <mergeCell ref="C117:D117"/>
    <mergeCell ref="A107:D107"/>
    <mergeCell ref="B108:D108"/>
    <mergeCell ref="C115:D115"/>
    <mergeCell ref="P78:Q78"/>
    <mergeCell ref="R78:S78"/>
    <mergeCell ref="T78:U78"/>
    <mergeCell ref="V78:V79"/>
    <mergeCell ref="W78:Z78"/>
    <mergeCell ref="AA78:AD78"/>
    <mergeCell ref="A80:B80"/>
    <mergeCell ref="A81:B81"/>
    <mergeCell ref="C83:C84"/>
    <mergeCell ref="D83:M83"/>
    <mergeCell ref="N83:O83"/>
    <mergeCell ref="P83:P84"/>
    <mergeCell ref="L78:M78"/>
    <mergeCell ref="N78:O78"/>
    <mergeCell ref="W8:Z8"/>
    <mergeCell ref="AA8:AA9"/>
    <mergeCell ref="T23:U23"/>
    <mergeCell ref="V23:V24"/>
    <mergeCell ref="W23:Y23"/>
    <mergeCell ref="T8:U8"/>
    <mergeCell ref="V8:V9"/>
    <mergeCell ref="W44:W45"/>
    <mergeCell ref="C44:C45"/>
    <mergeCell ref="D44:T44"/>
    <mergeCell ref="C8:S8"/>
    <mergeCell ref="C23:S23"/>
    <mergeCell ref="A8:A9"/>
    <mergeCell ref="B8:B9"/>
    <mergeCell ref="A23:A24"/>
    <mergeCell ref="B23:B24"/>
    <mergeCell ref="A6:O6"/>
    <mergeCell ref="U44:V44"/>
    <mergeCell ref="A73:B73"/>
    <mergeCell ref="A64:B64"/>
    <mergeCell ref="A61:B61"/>
    <mergeCell ref="A67:B67"/>
    <mergeCell ref="A68:B68"/>
    <mergeCell ref="A62:B62"/>
    <mergeCell ref="A48:B48"/>
    <mergeCell ref="A49:B49"/>
    <mergeCell ref="A44:B45"/>
    <mergeCell ref="A69:A71"/>
    <mergeCell ref="A72:B72"/>
    <mergeCell ref="A46:B46"/>
    <mergeCell ref="A47:B47"/>
    <mergeCell ref="W59:W60"/>
    <mergeCell ref="D59:T59"/>
    <mergeCell ref="D51:T51"/>
    <mergeCell ref="A54:B54"/>
    <mergeCell ref="A57:B57"/>
    <mergeCell ref="C59:C60"/>
    <mergeCell ref="W51:W52"/>
    <mergeCell ref="A59:B60"/>
    <mergeCell ref="A51:B52"/>
    <mergeCell ref="A53:B53"/>
    <mergeCell ref="A55:B55"/>
    <mergeCell ref="A56:B56"/>
    <mergeCell ref="C51:C52"/>
    <mergeCell ref="U59:V59"/>
    <mergeCell ref="U51:V51"/>
    <mergeCell ref="A74:B74"/>
    <mergeCell ref="A83:B83"/>
    <mergeCell ref="J78:K78"/>
    <mergeCell ref="A78:B79"/>
    <mergeCell ref="C78:C79"/>
    <mergeCell ref="D78:E78"/>
    <mergeCell ref="F78:G78"/>
    <mergeCell ref="H78:I78"/>
    <mergeCell ref="A88:A89"/>
    <mergeCell ref="A76:B76"/>
    <mergeCell ref="A75:B75"/>
    <mergeCell ref="A85:A86"/>
    <mergeCell ref="B88:B89"/>
    <mergeCell ref="A119:B119"/>
    <mergeCell ref="A120:A122"/>
    <mergeCell ref="A127:A128"/>
    <mergeCell ref="B127:B128"/>
    <mergeCell ref="C127:S127"/>
    <mergeCell ref="T127:U127"/>
    <mergeCell ref="V127:W127"/>
    <mergeCell ref="V145:V147"/>
    <mergeCell ref="W145:W147"/>
    <mergeCell ref="A123:A125"/>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A17" sqref="A17"/>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",[6]NOMBRE!B2," - ","( ",[6]NOMBRE!C2,[6]NOMBRE!D2,[6]NOMBRE!E2,[6]NOMBRE!F2,[6]NOMBRE!G2,"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",[6]NOMBRE!B3," - ","( ",[6]NOMBRE!C3,[6]NOMBRE!D3,[6]NOMBRE!E3,[6]NOMBRE!F3,[6]NOMBRE!G3,[6]NOMBRE!H3,"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",[6]NOMBRE!B6," - ","( ",[6]NOMBRE!C6,[6]NOMBRE!D6," )")</f>
        <v>MES: MAYO - ( 05 )</v>
      </c>
      <c r="B4" s="5"/>
      <c r="C4" s="5"/>
      <c r="D4" s="5"/>
      <c r="E4" s="5"/>
      <c r="F4" s="5"/>
      <c r="G4" s="5"/>
      <c r="H4" s="5"/>
      <c r="I4" s="5"/>
      <c r="J4" s="5"/>
      <c r="K4" s="5"/>
      <c r="O4" s="10"/>
      <c r="BL4" s="212"/>
      <c r="CA4" s="212"/>
    </row>
    <row r="5" spans="1:79" s="6" customFormat="1" ht="12.75" customHeight="1" x14ac:dyDescent="0.2">
      <c r="A5" s="4" t="str">
        <f>CONCATENATE("AÑO: ",[6]NOMBRE!B7)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5440</v>
      </c>
      <c r="C10" s="130">
        <v>1201</v>
      </c>
      <c r="D10" s="130">
        <v>528</v>
      </c>
      <c r="E10" s="108">
        <v>412</v>
      </c>
      <c r="F10" s="108">
        <v>353</v>
      </c>
      <c r="G10" s="108">
        <v>257</v>
      </c>
      <c r="H10" s="108">
        <v>231</v>
      </c>
      <c r="I10" s="108">
        <v>242</v>
      </c>
      <c r="J10" s="108">
        <v>207</v>
      </c>
      <c r="K10" s="108">
        <v>207</v>
      </c>
      <c r="L10" s="108">
        <v>250</v>
      </c>
      <c r="M10" s="108">
        <v>226</v>
      </c>
      <c r="N10" s="108">
        <v>209</v>
      </c>
      <c r="O10" s="108">
        <v>197</v>
      </c>
      <c r="P10" s="108">
        <v>221</v>
      </c>
      <c r="Q10" s="108">
        <v>197</v>
      </c>
      <c r="R10" s="108">
        <v>177</v>
      </c>
      <c r="S10" s="116">
        <v>325</v>
      </c>
      <c r="T10" s="107">
        <v>2831</v>
      </c>
      <c r="U10" s="125">
        <v>2609</v>
      </c>
      <c r="V10" s="139">
        <v>5150</v>
      </c>
      <c r="W10" s="107">
        <v>175</v>
      </c>
      <c r="X10" s="108">
        <v>118</v>
      </c>
      <c r="Y10" s="108">
        <v>138</v>
      </c>
      <c r="Z10" s="125">
        <v>715</v>
      </c>
      <c r="AA10" s="125">
        <v>2</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527</v>
      </c>
      <c r="C11" s="150"/>
      <c r="D11" s="150">
        <v>1</v>
      </c>
      <c r="E11" s="145">
        <v>9</v>
      </c>
      <c r="F11" s="145">
        <v>76</v>
      </c>
      <c r="G11" s="145">
        <v>113</v>
      </c>
      <c r="H11" s="145">
        <v>108</v>
      </c>
      <c r="I11" s="145">
        <v>89</v>
      </c>
      <c r="J11" s="145">
        <v>67</v>
      </c>
      <c r="K11" s="145">
        <v>32</v>
      </c>
      <c r="L11" s="145">
        <v>14</v>
      </c>
      <c r="M11" s="145">
        <v>8</v>
      </c>
      <c r="N11" s="145">
        <v>2</v>
      </c>
      <c r="O11" s="145">
        <v>1</v>
      </c>
      <c r="P11" s="145">
        <v>2</v>
      </c>
      <c r="Q11" s="145">
        <v>2</v>
      </c>
      <c r="R11" s="145">
        <v>1</v>
      </c>
      <c r="S11" s="133">
        <v>2</v>
      </c>
      <c r="T11" s="105"/>
      <c r="U11" s="134">
        <v>527</v>
      </c>
      <c r="V11" s="148">
        <v>520</v>
      </c>
      <c r="W11" s="144">
        <v>15</v>
      </c>
      <c r="X11" s="145">
        <v>5</v>
      </c>
      <c r="Y11" s="145">
        <v>5</v>
      </c>
      <c r="Z11" s="134">
        <v>63</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238</v>
      </c>
      <c r="C12" s="132"/>
      <c r="D12" s="132"/>
      <c r="E12" s="99"/>
      <c r="F12" s="99">
        <v>27</v>
      </c>
      <c r="G12" s="99">
        <v>41</v>
      </c>
      <c r="H12" s="99">
        <v>48</v>
      </c>
      <c r="I12" s="99">
        <v>37</v>
      </c>
      <c r="J12" s="99">
        <v>41</v>
      </c>
      <c r="K12" s="99">
        <v>19</v>
      </c>
      <c r="L12" s="99">
        <v>8</v>
      </c>
      <c r="M12" s="99">
        <v>3</v>
      </c>
      <c r="N12" s="99">
        <v>3</v>
      </c>
      <c r="O12" s="99">
        <v>3</v>
      </c>
      <c r="P12" s="99">
        <v>7</v>
      </c>
      <c r="Q12" s="99">
        <v>1</v>
      </c>
      <c r="R12" s="99"/>
      <c r="S12" s="100"/>
      <c r="T12" s="117"/>
      <c r="U12" s="101">
        <v>238</v>
      </c>
      <c r="V12" s="147">
        <v>234</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07"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16</v>
      </c>
      <c r="C15" s="107"/>
      <c r="D15" s="108"/>
      <c r="E15" s="108"/>
      <c r="F15" s="108">
        <v>2</v>
      </c>
      <c r="G15" s="108"/>
      <c r="H15" s="108">
        <v>1</v>
      </c>
      <c r="I15" s="108"/>
      <c r="J15" s="108"/>
      <c r="K15" s="108"/>
      <c r="L15" s="108">
        <v>1</v>
      </c>
      <c r="M15" s="108"/>
      <c r="N15" s="108">
        <v>1</v>
      </c>
      <c r="O15" s="108">
        <v>2</v>
      </c>
      <c r="P15" s="108">
        <v>1</v>
      </c>
      <c r="Q15" s="108">
        <v>3</v>
      </c>
      <c r="R15" s="108">
        <v>3</v>
      </c>
      <c r="S15" s="125">
        <v>2</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92</v>
      </c>
      <c r="C16" s="95">
        <v>5</v>
      </c>
      <c r="D16" s="96">
        <v>4</v>
      </c>
      <c r="E16" s="96">
        <v>3</v>
      </c>
      <c r="F16" s="96">
        <v>2</v>
      </c>
      <c r="G16" s="96">
        <v>4</v>
      </c>
      <c r="H16" s="96">
        <v>2</v>
      </c>
      <c r="I16" s="96">
        <v>3</v>
      </c>
      <c r="J16" s="96"/>
      <c r="K16" s="96">
        <v>2</v>
      </c>
      <c r="L16" s="96">
        <v>6</v>
      </c>
      <c r="M16" s="96">
        <v>5</v>
      </c>
      <c r="N16" s="96">
        <v>8</v>
      </c>
      <c r="O16" s="96">
        <v>8</v>
      </c>
      <c r="P16" s="96">
        <v>5</v>
      </c>
      <c r="Q16" s="96">
        <v>10</v>
      </c>
      <c r="R16" s="96">
        <v>9</v>
      </c>
      <c r="S16" s="91">
        <v>16</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3480</v>
      </c>
      <c r="C17" s="95">
        <v>697</v>
      </c>
      <c r="D17" s="96">
        <v>221</v>
      </c>
      <c r="E17" s="96">
        <v>147</v>
      </c>
      <c r="F17" s="96">
        <v>204</v>
      </c>
      <c r="G17" s="96">
        <v>173</v>
      </c>
      <c r="H17" s="96">
        <v>160</v>
      </c>
      <c r="I17" s="96">
        <v>161</v>
      </c>
      <c r="J17" s="96">
        <v>151</v>
      </c>
      <c r="K17" s="96">
        <v>148</v>
      </c>
      <c r="L17" s="96">
        <v>165</v>
      </c>
      <c r="M17" s="96">
        <v>156</v>
      </c>
      <c r="N17" s="96">
        <v>161</v>
      </c>
      <c r="O17" s="96">
        <v>143</v>
      </c>
      <c r="P17" s="96">
        <v>192</v>
      </c>
      <c r="Q17" s="96">
        <v>160</v>
      </c>
      <c r="R17" s="96">
        <v>151</v>
      </c>
      <c r="S17" s="91">
        <v>290</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1789</v>
      </c>
      <c r="C18" s="95">
        <v>485</v>
      </c>
      <c r="D18" s="96">
        <v>294</v>
      </c>
      <c r="E18" s="96">
        <v>252</v>
      </c>
      <c r="F18" s="96">
        <v>139</v>
      </c>
      <c r="G18" s="96">
        <v>76</v>
      </c>
      <c r="H18" s="96">
        <v>67</v>
      </c>
      <c r="I18" s="96">
        <v>74</v>
      </c>
      <c r="J18" s="96">
        <v>53</v>
      </c>
      <c r="K18" s="96">
        <v>54</v>
      </c>
      <c r="L18" s="96">
        <v>75</v>
      </c>
      <c r="M18" s="96">
        <v>65</v>
      </c>
      <c r="N18" s="96">
        <v>37</v>
      </c>
      <c r="O18" s="96">
        <v>42</v>
      </c>
      <c r="P18" s="96">
        <v>22</v>
      </c>
      <c r="Q18" s="96">
        <v>24</v>
      </c>
      <c r="R18" s="96">
        <v>14</v>
      </c>
      <c r="S18" s="91">
        <v>16</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63</v>
      </c>
      <c r="C19" s="112">
        <v>14</v>
      </c>
      <c r="D19" s="113">
        <v>9</v>
      </c>
      <c r="E19" s="113">
        <v>10</v>
      </c>
      <c r="F19" s="113">
        <v>6</v>
      </c>
      <c r="G19" s="113">
        <v>4</v>
      </c>
      <c r="H19" s="113">
        <v>1</v>
      </c>
      <c r="I19" s="113">
        <v>4</v>
      </c>
      <c r="J19" s="113">
        <v>3</v>
      </c>
      <c r="K19" s="113">
        <v>3</v>
      </c>
      <c r="L19" s="113">
        <v>3</v>
      </c>
      <c r="M19" s="113"/>
      <c r="N19" s="113">
        <v>2</v>
      </c>
      <c r="O19" s="113">
        <v>2</v>
      </c>
      <c r="P19" s="113">
        <v>1</v>
      </c>
      <c r="Q19" s="113"/>
      <c r="R19" s="113"/>
      <c r="S19" s="92">
        <v>1</v>
      </c>
      <c r="T19" s="2"/>
      <c r="U19" s="2"/>
      <c r="V19" s="2"/>
      <c r="W19" s="2"/>
      <c r="X19" s="2"/>
      <c r="Y19" s="2"/>
      <c r="Z19" s="1"/>
      <c r="AA19" s="1"/>
      <c r="AB19" s="1"/>
      <c r="AC19" s="1"/>
      <c r="AD19" s="1"/>
      <c r="AE19" s="1"/>
      <c r="AL19" s="1"/>
      <c r="BL19" s="213"/>
      <c r="BP19" s="1"/>
      <c r="BQ19" s="74" t="str">
        <f>IF(AND([6]NOMBRE!$B$4="Establecimiento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5440</v>
      </c>
      <c r="C21" s="121">
        <f>SUM(C15:C20)</f>
        <v>1201</v>
      </c>
      <c r="D21" s="122">
        <f>SUM(D15:D20)</f>
        <v>528</v>
      </c>
      <c r="E21" s="122">
        <f>SUM(E15:E20)</f>
        <v>412</v>
      </c>
      <c r="F21" s="122">
        <f t="shared" ref="F21:S21" si="1">SUM(F15:F20)</f>
        <v>353</v>
      </c>
      <c r="G21" s="122">
        <f t="shared" si="1"/>
        <v>257</v>
      </c>
      <c r="H21" s="122">
        <f t="shared" si="1"/>
        <v>231</v>
      </c>
      <c r="I21" s="122">
        <f t="shared" si="1"/>
        <v>242</v>
      </c>
      <c r="J21" s="122">
        <f t="shared" si="1"/>
        <v>207</v>
      </c>
      <c r="K21" s="122">
        <f t="shared" si="1"/>
        <v>207</v>
      </c>
      <c r="L21" s="122">
        <f t="shared" si="1"/>
        <v>250</v>
      </c>
      <c r="M21" s="122">
        <f t="shared" si="1"/>
        <v>226</v>
      </c>
      <c r="N21" s="122">
        <f t="shared" si="1"/>
        <v>209</v>
      </c>
      <c r="O21" s="122">
        <f t="shared" si="1"/>
        <v>197</v>
      </c>
      <c r="P21" s="122">
        <f t="shared" si="1"/>
        <v>221</v>
      </c>
      <c r="Q21" s="122">
        <f t="shared" si="1"/>
        <v>197</v>
      </c>
      <c r="R21" s="122">
        <f t="shared" si="1"/>
        <v>177</v>
      </c>
      <c r="S21" s="123">
        <f t="shared" si="1"/>
        <v>325</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08"/>
      <c r="J27" s="308"/>
      <c r="K27" s="308"/>
      <c r="L27" s="308"/>
      <c r="M27" s="308"/>
      <c r="N27" s="308"/>
      <c r="O27" s="308"/>
      <c r="P27" s="42"/>
      <c r="Q27" s="42"/>
      <c r="R27" s="42"/>
      <c r="S27" s="42"/>
      <c r="T27" s="2"/>
      <c r="U27" s="2"/>
      <c r="V27" s="2"/>
      <c r="W27" s="2"/>
      <c r="X27" s="2"/>
      <c r="Y27" s="2"/>
      <c r="BL27" s="213"/>
      <c r="CA27" s="213"/>
    </row>
    <row r="28" spans="1:79" s="3" customFormat="1" ht="33" customHeight="1" x14ac:dyDescent="0.15">
      <c r="A28" s="44" t="s">
        <v>55</v>
      </c>
      <c r="B28" s="307" t="s">
        <v>4</v>
      </c>
      <c r="C28" s="307" t="s">
        <v>56</v>
      </c>
      <c r="D28" s="307" t="s">
        <v>57</v>
      </c>
      <c r="E28" s="307"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479</v>
      </c>
      <c r="C29" s="87">
        <v>479</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506</v>
      </c>
      <c r="C32" s="88">
        <v>506</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234</v>
      </c>
      <c r="C35" s="88">
        <v>234</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125</v>
      </c>
      <c r="C40" s="89">
        <v>125</v>
      </c>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8</v>
      </c>
      <c r="C41" s="138">
        <v>8</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1352</v>
      </c>
      <c r="C42" s="120">
        <f>+SUM(C29:C41)</f>
        <v>1352</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10"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07"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944</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911</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13" t="s">
        <v>85</v>
      </c>
      <c r="C70" s="85">
        <v>7</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15" t="s">
        <v>86</v>
      </c>
      <c r="C71" s="149"/>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15</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2</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7</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2</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09" t="s">
        <v>179</v>
      </c>
      <c r="Z79" s="219" t="s">
        <v>180</v>
      </c>
      <c r="AA79" s="220" t="s">
        <v>181</v>
      </c>
      <c r="AB79" s="218" t="s">
        <v>182</v>
      </c>
      <c r="AC79" s="309" t="s">
        <v>183</v>
      </c>
      <c r="AD79" s="309"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13</v>
      </c>
      <c r="D80" s="186"/>
      <c r="E80" s="178"/>
      <c r="F80" s="175"/>
      <c r="G80" s="177"/>
      <c r="H80" s="186">
        <v>2</v>
      </c>
      <c r="I80" s="178">
        <v>1</v>
      </c>
      <c r="J80" s="175">
        <v>1</v>
      </c>
      <c r="K80" s="177"/>
      <c r="L80" s="186">
        <v>1</v>
      </c>
      <c r="M80" s="178">
        <v>3</v>
      </c>
      <c r="N80" s="175"/>
      <c r="O80" s="177"/>
      <c r="P80" s="186"/>
      <c r="Q80" s="178">
        <v>1</v>
      </c>
      <c r="R80" s="175"/>
      <c r="S80" s="177"/>
      <c r="T80" s="186"/>
      <c r="U80" s="221"/>
      <c r="V80" s="222">
        <v>4</v>
      </c>
      <c r="W80" s="223"/>
      <c r="X80" s="176">
        <v>13</v>
      </c>
      <c r="Y80" s="178"/>
      <c r="Z80" s="115"/>
      <c r="AA80" s="223"/>
      <c r="AB80" s="176">
        <v>8</v>
      </c>
      <c r="AC80" s="176"/>
      <c r="AD80" s="177">
        <v>5</v>
      </c>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77</v>
      </c>
      <c r="D81" s="191">
        <v>1</v>
      </c>
      <c r="E81" s="192">
        <v>1</v>
      </c>
      <c r="F81" s="182">
        <v>3</v>
      </c>
      <c r="G81" s="184">
        <v>5</v>
      </c>
      <c r="H81" s="191">
        <v>11</v>
      </c>
      <c r="I81" s="192">
        <v>5</v>
      </c>
      <c r="J81" s="182">
        <v>14</v>
      </c>
      <c r="K81" s="184">
        <v>7</v>
      </c>
      <c r="L81" s="191">
        <v>9</v>
      </c>
      <c r="M81" s="192">
        <v>5</v>
      </c>
      <c r="N81" s="182">
        <v>7</v>
      </c>
      <c r="O81" s="184">
        <v>2</v>
      </c>
      <c r="P81" s="191">
        <v>3</v>
      </c>
      <c r="Q81" s="192">
        <v>1</v>
      </c>
      <c r="R81" s="182">
        <v>2</v>
      </c>
      <c r="S81" s="184"/>
      <c r="T81" s="191"/>
      <c r="U81" s="224">
        <v>1</v>
      </c>
      <c r="V81" s="225"/>
      <c r="W81" s="226">
        <v>12</v>
      </c>
      <c r="X81" s="227">
        <v>4</v>
      </c>
      <c r="Y81" s="228">
        <v>15</v>
      </c>
      <c r="Z81" s="229">
        <v>46</v>
      </c>
      <c r="AA81" s="258">
        <v>14</v>
      </c>
      <c r="AB81" s="183">
        <v>55</v>
      </c>
      <c r="AC81" s="183"/>
      <c r="AD81" s="184">
        <v>8</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17"/>
      <c r="B84" s="318"/>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2</v>
      </c>
      <c r="D85" s="106"/>
      <c r="E85" s="106"/>
      <c r="F85" s="108"/>
      <c r="G85" s="108">
        <v>1</v>
      </c>
      <c r="H85" s="108"/>
      <c r="I85" s="108">
        <v>1</v>
      </c>
      <c r="J85" s="108"/>
      <c r="K85" s="108"/>
      <c r="L85" s="106"/>
      <c r="M85" s="146"/>
      <c r="N85" s="115"/>
      <c r="O85" s="125">
        <v>2</v>
      </c>
      <c r="P85" s="87">
        <v>2</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2</v>
      </c>
      <c r="D86" s="118"/>
      <c r="E86" s="118"/>
      <c r="F86" s="132"/>
      <c r="G86" s="99"/>
      <c r="H86" s="99"/>
      <c r="I86" s="99"/>
      <c r="J86" s="99"/>
      <c r="K86" s="99">
        <v>2</v>
      </c>
      <c r="L86" s="118"/>
      <c r="M86" s="119"/>
      <c r="N86" s="118"/>
      <c r="O86" s="101">
        <v>2</v>
      </c>
      <c r="P86" s="90">
        <v>2</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1</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15</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6</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1</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3</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v>1</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2</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70</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26</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138</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11"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07"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11" t="s">
        <v>45</v>
      </c>
      <c r="F107" s="307" t="s">
        <v>7</v>
      </c>
      <c r="G107" s="307"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157</v>
      </c>
      <c r="F112" s="88">
        <v>157</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207</v>
      </c>
      <c r="F115" s="88">
        <v>207</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08"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07" t="s">
        <v>4</v>
      </c>
      <c r="D119" s="307" t="s">
        <v>7</v>
      </c>
      <c r="E119" s="307"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16" t="s">
        <v>136</v>
      </c>
      <c r="C120" s="138">
        <v>207</v>
      </c>
      <c r="D120" s="152">
        <v>207</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157</v>
      </c>
      <c r="D121" s="109">
        <v>157</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16"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07"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12"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13" t="s">
        <v>154</v>
      </c>
      <c r="D137" s="232"/>
      <c r="E137" s="39"/>
      <c r="F137" s="39"/>
      <c r="G137" s="39"/>
      <c r="H137" s="39"/>
      <c r="M137" s="39"/>
      <c r="N137" s="39"/>
      <c r="O137" s="158"/>
      <c r="BL137" s="172"/>
      <c r="CA137" s="172"/>
    </row>
    <row r="138" spans="1:79" s="35" customFormat="1" ht="21" x14ac:dyDescent="0.2">
      <c r="A138" s="417"/>
      <c r="B138" s="418"/>
      <c r="C138" s="314"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5</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1</v>
      </c>
      <c r="E148" s="175"/>
      <c r="F148" s="176"/>
      <c r="G148" s="176"/>
      <c r="H148" s="176"/>
      <c r="I148" s="176"/>
      <c r="J148" s="176"/>
      <c r="K148" s="176"/>
      <c r="L148" s="176"/>
      <c r="M148" s="176"/>
      <c r="N148" s="176"/>
      <c r="O148" s="176"/>
      <c r="P148" s="176">
        <v>1</v>
      </c>
      <c r="Q148" s="176"/>
      <c r="R148" s="176"/>
      <c r="S148" s="176"/>
      <c r="T148" s="178"/>
      <c r="U148" s="234"/>
      <c r="V148" s="175"/>
      <c r="W148" s="176">
        <v>1</v>
      </c>
      <c r="X148" s="176"/>
      <c r="Y148" s="177"/>
      <c r="Z148" s="175"/>
      <c r="AA148" s="177"/>
      <c r="AB148" s="178"/>
      <c r="AC148" s="177">
        <v>1</v>
      </c>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2</v>
      </c>
      <c r="E151" s="175"/>
      <c r="F151" s="176"/>
      <c r="G151" s="176"/>
      <c r="H151" s="176"/>
      <c r="I151" s="176"/>
      <c r="J151" s="176"/>
      <c r="K151" s="176"/>
      <c r="L151" s="176">
        <v>1</v>
      </c>
      <c r="M151" s="176"/>
      <c r="N151" s="176"/>
      <c r="O151" s="176"/>
      <c r="P151" s="176"/>
      <c r="Q151" s="176"/>
      <c r="R151" s="176"/>
      <c r="S151" s="176"/>
      <c r="T151" s="178">
        <v>1</v>
      </c>
      <c r="U151" s="234"/>
      <c r="V151" s="175"/>
      <c r="W151" s="176">
        <v>1</v>
      </c>
      <c r="X151" s="176"/>
      <c r="Y151" s="177"/>
      <c r="Z151" s="175"/>
      <c r="AA151" s="177"/>
      <c r="AB151" s="178"/>
      <c r="AC151" s="177">
        <v>2</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2</v>
      </c>
      <c r="E152" s="240"/>
      <c r="F152" s="241"/>
      <c r="G152" s="241"/>
      <c r="H152" s="241">
        <v>1</v>
      </c>
      <c r="I152" s="241"/>
      <c r="J152" s="241"/>
      <c r="K152" s="241"/>
      <c r="L152" s="241"/>
      <c r="M152" s="241"/>
      <c r="N152" s="241"/>
      <c r="O152" s="241"/>
      <c r="P152" s="241"/>
      <c r="Q152" s="241"/>
      <c r="R152" s="241"/>
      <c r="S152" s="241"/>
      <c r="T152" s="242">
        <v>1</v>
      </c>
      <c r="U152" s="243"/>
      <c r="V152" s="240"/>
      <c r="W152" s="241">
        <v>1</v>
      </c>
      <c r="X152" s="241"/>
      <c r="Y152" s="179"/>
      <c r="Z152" s="240"/>
      <c r="AA152" s="179"/>
      <c r="AB152" s="242"/>
      <c r="AC152" s="179">
        <v>2</v>
      </c>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10</v>
      </c>
      <c r="C158" s="182"/>
      <c r="D158" s="183"/>
      <c r="E158" s="183">
        <v>1</v>
      </c>
      <c r="F158" s="183">
        <v>3</v>
      </c>
      <c r="G158" s="183"/>
      <c r="H158" s="183"/>
      <c r="I158" s="183">
        <v>1</v>
      </c>
      <c r="J158" s="183">
        <v>4</v>
      </c>
      <c r="K158" s="183">
        <v>1</v>
      </c>
      <c r="L158" s="183"/>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56949</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",[7]NOMBRE!B2," - ","( ",[7]NOMBRE!C2,[7]NOMBRE!D2,[7]NOMBRE!E2,[7]NOMBRE!F2,[7]NOMBRE!G2,"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",[7]NOMBRE!B3," - ","( ",[7]NOMBRE!C3,[7]NOMBRE!D3,[7]NOMBRE!E3,[7]NOMBRE!F3,[7]NOMBRE!G3,[7]NOMBRE!H3,"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",[7]NOMBRE!B6," - ","( ",[7]NOMBRE!C6,[7]NOMBRE!D6," )")</f>
        <v>MES: JUNIO - ( 06 )</v>
      </c>
      <c r="B4" s="5"/>
      <c r="C4" s="5"/>
      <c r="D4" s="5"/>
      <c r="E4" s="5"/>
      <c r="F4" s="5"/>
      <c r="G4" s="5"/>
      <c r="H4" s="5"/>
      <c r="I4" s="5"/>
      <c r="J4" s="5"/>
      <c r="K4" s="5"/>
      <c r="O4" s="10"/>
      <c r="BL4" s="212"/>
      <c r="CA4" s="212"/>
    </row>
    <row r="5" spans="1:79" s="6" customFormat="1" ht="12.75" customHeight="1" x14ac:dyDescent="0.2">
      <c r="A5" s="4" t="str">
        <f>CONCATENATE("AÑO: ",[7]NOMBRE!B7)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4975</v>
      </c>
      <c r="C10" s="130">
        <v>1081</v>
      </c>
      <c r="D10" s="130">
        <v>519</v>
      </c>
      <c r="E10" s="108">
        <v>429</v>
      </c>
      <c r="F10" s="108">
        <v>324</v>
      </c>
      <c r="G10" s="108">
        <v>182</v>
      </c>
      <c r="H10" s="108">
        <v>216</v>
      </c>
      <c r="I10" s="108">
        <v>185</v>
      </c>
      <c r="J10" s="108">
        <v>184</v>
      </c>
      <c r="K10" s="108">
        <v>206</v>
      </c>
      <c r="L10" s="108">
        <v>203</v>
      </c>
      <c r="M10" s="108">
        <v>219</v>
      </c>
      <c r="N10" s="108">
        <v>190</v>
      </c>
      <c r="O10" s="108">
        <v>156</v>
      </c>
      <c r="P10" s="108">
        <v>215</v>
      </c>
      <c r="Q10" s="108">
        <v>193</v>
      </c>
      <c r="R10" s="108">
        <v>168</v>
      </c>
      <c r="S10" s="116">
        <v>305</v>
      </c>
      <c r="T10" s="107">
        <v>2487</v>
      </c>
      <c r="U10" s="125">
        <v>2488</v>
      </c>
      <c r="V10" s="139">
        <v>4708</v>
      </c>
      <c r="W10" s="107">
        <v>149</v>
      </c>
      <c r="X10" s="108">
        <v>81</v>
      </c>
      <c r="Y10" s="108">
        <v>163</v>
      </c>
      <c r="Z10" s="125">
        <v>645</v>
      </c>
      <c r="AA10" s="125">
        <v>1</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499</v>
      </c>
      <c r="C11" s="150"/>
      <c r="D11" s="150"/>
      <c r="E11" s="145">
        <v>8</v>
      </c>
      <c r="F11" s="145">
        <v>73</v>
      </c>
      <c r="G11" s="145">
        <v>111</v>
      </c>
      <c r="H11" s="145">
        <v>100</v>
      </c>
      <c r="I11" s="145">
        <v>93</v>
      </c>
      <c r="J11" s="145">
        <v>45</v>
      </c>
      <c r="K11" s="145">
        <v>35</v>
      </c>
      <c r="L11" s="145">
        <v>22</v>
      </c>
      <c r="M11" s="145">
        <v>4</v>
      </c>
      <c r="N11" s="145">
        <v>1</v>
      </c>
      <c r="O11" s="145"/>
      <c r="P11" s="145">
        <v>2</v>
      </c>
      <c r="Q11" s="145">
        <v>1</v>
      </c>
      <c r="R11" s="145">
        <v>2</v>
      </c>
      <c r="S11" s="133">
        <v>2</v>
      </c>
      <c r="T11" s="105"/>
      <c r="U11" s="134">
        <v>499</v>
      </c>
      <c r="V11" s="148">
        <v>494</v>
      </c>
      <c r="W11" s="144">
        <v>14</v>
      </c>
      <c r="X11" s="145">
        <v>7</v>
      </c>
      <c r="Y11" s="145">
        <v>4</v>
      </c>
      <c r="Z11" s="134">
        <v>76</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223</v>
      </c>
      <c r="C12" s="132"/>
      <c r="D12" s="132"/>
      <c r="E12" s="99"/>
      <c r="F12" s="99">
        <v>44</v>
      </c>
      <c r="G12" s="99">
        <v>43</v>
      </c>
      <c r="H12" s="99">
        <v>33</v>
      </c>
      <c r="I12" s="99">
        <v>34</v>
      </c>
      <c r="J12" s="99">
        <v>17</v>
      </c>
      <c r="K12" s="99">
        <v>24</v>
      </c>
      <c r="L12" s="99">
        <v>9</v>
      </c>
      <c r="M12" s="99">
        <v>6</v>
      </c>
      <c r="N12" s="99">
        <v>2</v>
      </c>
      <c r="O12" s="99">
        <v>1</v>
      </c>
      <c r="P12" s="99">
        <v>6</v>
      </c>
      <c r="Q12" s="99">
        <v>4</v>
      </c>
      <c r="R12" s="99"/>
      <c r="S12" s="100"/>
      <c r="T12" s="117"/>
      <c r="U12" s="101">
        <v>223</v>
      </c>
      <c r="V12" s="147">
        <v>221</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23"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15</v>
      </c>
      <c r="C15" s="107"/>
      <c r="D15" s="108"/>
      <c r="E15" s="108"/>
      <c r="F15" s="108"/>
      <c r="G15" s="108"/>
      <c r="H15" s="108">
        <v>1</v>
      </c>
      <c r="I15" s="108"/>
      <c r="J15" s="108"/>
      <c r="K15" s="108">
        <v>1</v>
      </c>
      <c r="L15" s="108"/>
      <c r="M15" s="108">
        <v>2</v>
      </c>
      <c r="N15" s="108">
        <v>2</v>
      </c>
      <c r="O15" s="108"/>
      <c r="P15" s="108">
        <v>3</v>
      </c>
      <c r="Q15" s="108">
        <v>1</v>
      </c>
      <c r="R15" s="108">
        <v>1</v>
      </c>
      <c r="S15" s="125">
        <v>4</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95</v>
      </c>
      <c r="C16" s="95">
        <v>9</v>
      </c>
      <c r="D16" s="96">
        <v>2</v>
      </c>
      <c r="E16" s="96">
        <v>1</v>
      </c>
      <c r="F16" s="96">
        <v>2</v>
      </c>
      <c r="G16" s="96">
        <v>2</v>
      </c>
      <c r="H16" s="96">
        <v>2</v>
      </c>
      <c r="I16" s="96">
        <v>2</v>
      </c>
      <c r="J16" s="96">
        <v>3</v>
      </c>
      <c r="K16" s="96">
        <v>4</v>
      </c>
      <c r="L16" s="96">
        <v>2</v>
      </c>
      <c r="M16" s="96">
        <v>8</v>
      </c>
      <c r="N16" s="96">
        <v>3</v>
      </c>
      <c r="O16" s="96">
        <v>10</v>
      </c>
      <c r="P16" s="96">
        <v>6</v>
      </c>
      <c r="Q16" s="96">
        <v>9</v>
      </c>
      <c r="R16" s="96">
        <v>12</v>
      </c>
      <c r="S16" s="91">
        <v>18</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3285</v>
      </c>
      <c r="C17" s="95">
        <v>682</v>
      </c>
      <c r="D17" s="96">
        <v>208</v>
      </c>
      <c r="E17" s="96">
        <v>156</v>
      </c>
      <c r="F17" s="96">
        <v>186</v>
      </c>
      <c r="G17" s="96">
        <v>136</v>
      </c>
      <c r="H17" s="96">
        <v>150</v>
      </c>
      <c r="I17" s="96">
        <v>133</v>
      </c>
      <c r="J17" s="96">
        <v>136</v>
      </c>
      <c r="K17" s="96">
        <v>153</v>
      </c>
      <c r="L17" s="96">
        <v>158</v>
      </c>
      <c r="M17" s="96">
        <v>157</v>
      </c>
      <c r="N17" s="96">
        <v>153</v>
      </c>
      <c r="O17" s="96">
        <v>122</v>
      </c>
      <c r="P17" s="96">
        <v>184</v>
      </c>
      <c r="Q17" s="96">
        <v>164</v>
      </c>
      <c r="R17" s="96">
        <v>138</v>
      </c>
      <c r="S17" s="91">
        <v>269</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1515</v>
      </c>
      <c r="C18" s="95">
        <v>382</v>
      </c>
      <c r="D18" s="96">
        <v>302</v>
      </c>
      <c r="E18" s="96">
        <v>262</v>
      </c>
      <c r="F18" s="96">
        <v>127</v>
      </c>
      <c r="G18" s="96">
        <v>39</v>
      </c>
      <c r="H18" s="96">
        <v>58</v>
      </c>
      <c r="I18" s="96">
        <v>47</v>
      </c>
      <c r="J18" s="96">
        <v>42</v>
      </c>
      <c r="K18" s="96">
        <v>47</v>
      </c>
      <c r="L18" s="96">
        <v>41</v>
      </c>
      <c r="M18" s="96">
        <v>47</v>
      </c>
      <c r="N18" s="96">
        <v>32</v>
      </c>
      <c r="O18" s="96">
        <v>22</v>
      </c>
      <c r="P18" s="96">
        <v>20</v>
      </c>
      <c r="Q18" s="96">
        <v>17</v>
      </c>
      <c r="R18" s="96">
        <v>16</v>
      </c>
      <c r="S18" s="91">
        <v>14</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65</v>
      </c>
      <c r="C19" s="112">
        <v>8</v>
      </c>
      <c r="D19" s="113">
        <v>7</v>
      </c>
      <c r="E19" s="113">
        <v>10</v>
      </c>
      <c r="F19" s="113">
        <v>9</v>
      </c>
      <c r="G19" s="113">
        <v>5</v>
      </c>
      <c r="H19" s="113">
        <v>5</v>
      </c>
      <c r="I19" s="113">
        <v>3</v>
      </c>
      <c r="J19" s="113">
        <v>3</v>
      </c>
      <c r="K19" s="113">
        <v>1</v>
      </c>
      <c r="L19" s="113">
        <v>2</v>
      </c>
      <c r="M19" s="113">
        <v>5</v>
      </c>
      <c r="N19" s="113"/>
      <c r="O19" s="113">
        <v>2</v>
      </c>
      <c r="P19" s="113">
        <v>2</v>
      </c>
      <c r="Q19" s="113">
        <v>2</v>
      </c>
      <c r="R19" s="113">
        <v>1</v>
      </c>
      <c r="S19" s="92"/>
      <c r="T19" s="2"/>
      <c r="U19" s="2"/>
      <c r="V19" s="2"/>
      <c r="W19" s="2"/>
      <c r="X19" s="2"/>
      <c r="Y19" s="2"/>
      <c r="Z19" s="1"/>
      <c r="AA19" s="1"/>
      <c r="AB19" s="1"/>
      <c r="AC19" s="1"/>
      <c r="AD19" s="1"/>
      <c r="AE19" s="1"/>
      <c r="AL19" s="1"/>
      <c r="BL19" s="213"/>
      <c r="BP19" s="1"/>
      <c r="BQ19" s="74" t="str">
        <f>IF(AND([7]NOMBRE!$B$4="Establecimiento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4975</v>
      </c>
      <c r="C21" s="121">
        <f>SUM(C15:C20)</f>
        <v>1081</v>
      </c>
      <c r="D21" s="122">
        <f>SUM(D15:D20)</f>
        <v>519</v>
      </c>
      <c r="E21" s="122">
        <f>SUM(E15:E20)</f>
        <v>429</v>
      </c>
      <c r="F21" s="122">
        <f t="shared" ref="F21:S21" si="1">SUM(F15:F20)</f>
        <v>324</v>
      </c>
      <c r="G21" s="122">
        <f t="shared" si="1"/>
        <v>182</v>
      </c>
      <c r="H21" s="122">
        <f t="shared" si="1"/>
        <v>216</v>
      </c>
      <c r="I21" s="122">
        <f t="shared" si="1"/>
        <v>185</v>
      </c>
      <c r="J21" s="122">
        <f t="shared" si="1"/>
        <v>184</v>
      </c>
      <c r="K21" s="122">
        <f t="shared" si="1"/>
        <v>206</v>
      </c>
      <c r="L21" s="122">
        <f t="shared" si="1"/>
        <v>203</v>
      </c>
      <c r="M21" s="122">
        <f t="shared" si="1"/>
        <v>219</v>
      </c>
      <c r="N21" s="122">
        <f t="shared" si="1"/>
        <v>190</v>
      </c>
      <c r="O21" s="122">
        <f t="shared" si="1"/>
        <v>156</v>
      </c>
      <c r="P21" s="122">
        <f t="shared" si="1"/>
        <v>215</v>
      </c>
      <c r="Q21" s="122">
        <f t="shared" si="1"/>
        <v>193</v>
      </c>
      <c r="R21" s="122">
        <f t="shared" si="1"/>
        <v>168</v>
      </c>
      <c r="S21" s="123">
        <f t="shared" si="1"/>
        <v>305</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29"/>
      <c r="J27" s="329"/>
      <c r="K27" s="329"/>
      <c r="L27" s="329"/>
      <c r="M27" s="329"/>
      <c r="N27" s="329"/>
      <c r="O27" s="329"/>
      <c r="P27" s="42"/>
      <c r="Q27" s="42"/>
      <c r="R27" s="42"/>
      <c r="S27" s="42"/>
      <c r="T27" s="2"/>
      <c r="U27" s="2"/>
      <c r="V27" s="2"/>
      <c r="W27" s="2"/>
      <c r="X27" s="2"/>
      <c r="Y27" s="2"/>
      <c r="BL27" s="213"/>
      <c r="CA27" s="213"/>
    </row>
    <row r="28" spans="1:79" s="3" customFormat="1" ht="33" customHeight="1" x14ac:dyDescent="0.15">
      <c r="A28" s="44" t="s">
        <v>55</v>
      </c>
      <c r="B28" s="323" t="s">
        <v>4</v>
      </c>
      <c r="C28" s="323" t="s">
        <v>56</v>
      </c>
      <c r="D28" s="323" t="s">
        <v>57</v>
      </c>
      <c r="E28" s="323"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1152</v>
      </c>
      <c r="C29" s="87">
        <v>1152</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489</v>
      </c>
      <c r="C32" s="88">
        <v>489</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1987</v>
      </c>
      <c r="C35" s="88">
        <v>1987</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0</v>
      </c>
      <c r="C36" s="88"/>
      <c r="D36" s="88"/>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70</v>
      </c>
      <c r="C40" s="89">
        <v>70</v>
      </c>
      <c r="D40" s="89"/>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20</v>
      </c>
      <c r="C41" s="138">
        <v>20</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3718</v>
      </c>
      <c r="C42" s="120">
        <f>+SUM(C29:C41)</f>
        <v>3718</v>
      </c>
      <c r="D42" s="120">
        <f>+SUM(D29:D41)</f>
        <v>0</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30"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23"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901</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846</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26" t="s">
        <v>85</v>
      </c>
      <c r="C70" s="85">
        <v>21</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28" t="s">
        <v>86</v>
      </c>
      <c r="C71" s="149"/>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17</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2</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14</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1</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19" t="s">
        <v>179</v>
      </c>
      <c r="Z79" s="219" t="s">
        <v>180</v>
      </c>
      <c r="AA79" s="220" t="s">
        <v>181</v>
      </c>
      <c r="AB79" s="218" t="s">
        <v>182</v>
      </c>
      <c r="AC79" s="319" t="s">
        <v>183</v>
      </c>
      <c r="AD79" s="319"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13</v>
      </c>
      <c r="D80" s="186"/>
      <c r="E80" s="178"/>
      <c r="F80" s="175">
        <v>1</v>
      </c>
      <c r="G80" s="177"/>
      <c r="H80" s="186"/>
      <c r="I80" s="178"/>
      <c r="J80" s="175">
        <v>2</v>
      </c>
      <c r="K80" s="177">
        <v>7</v>
      </c>
      <c r="L80" s="186">
        <v>1</v>
      </c>
      <c r="M80" s="178">
        <v>2</v>
      </c>
      <c r="N80" s="175"/>
      <c r="O80" s="177"/>
      <c r="P80" s="186"/>
      <c r="Q80" s="178"/>
      <c r="R80" s="175"/>
      <c r="S80" s="177"/>
      <c r="T80" s="186"/>
      <c r="U80" s="221"/>
      <c r="V80" s="222"/>
      <c r="W80" s="223">
        <v>11</v>
      </c>
      <c r="X80" s="176">
        <v>2</v>
      </c>
      <c r="Y80" s="178"/>
      <c r="Z80" s="115"/>
      <c r="AA80" s="223">
        <v>2</v>
      </c>
      <c r="AB80" s="176">
        <v>11</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72</v>
      </c>
      <c r="D81" s="191">
        <v>5</v>
      </c>
      <c r="E81" s="192">
        <v>1</v>
      </c>
      <c r="F81" s="182">
        <v>7</v>
      </c>
      <c r="G81" s="184">
        <v>6</v>
      </c>
      <c r="H81" s="191">
        <v>9</v>
      </c>
      <c r="I81" s="192">
        <v>4</v>
      </c>
      <c r="J81" s="182">
        <v>6</v>
      </c>
      <c r="K81" s="184">
        <v>5</v>
      </c>
      <c r="L81" s="191">
        <v>13</v>
      </c>
      <c r="M81" s="192">
        <v>1</v>
      </c>
      <c r="N81" s="182">
        <v>7</v>
      </c>
      <c r="O81" s="184">
        <v>2</v>
      </c>
      <c r="P81" s="191">
        <v>2</v>
      </c>
      <c r="Q81" s="192"/>
      <c r="R81" s="182">
        <v>2</v>
      </c>
      <c r="S81" s="184"/>
      <c r="T81" s="191"/>
      <c r="U81" s="224"/>
      <c r="V81" s="225">
        <v>2</v>
      </c>
      <c r="W81" s="226">
        <v>8</v>
      </c>
      <c r="X81" s="227">
        <v>6</v>
      </c>
      <c r="Y81" s="228">
        <v>15</v>
      </c>
      <c r="Z81" s="229">
        <v>43</v>
      </c>
      <c r="AA81" s="258">
        <v>17</v>
      </c>
      <c r="AB81" s="183">
        <v>51</v>
      </c>
      <c r="AC81" s="183"/>
      <c r="AD81" s="184">
        <v>4</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21"/>
      <c r="B84" s="322"/>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0</v>
      </c>
      <c r="D85" s="106"/>
      <c r="E85" s="106"/>
      <c r="F85" s="108"/>
      <c r="G85" s="108"/>
      <c r="H85" s="108"/>
      <c r="I85" s="108"/>
      <c r="J85" s="108"/>
      <c r="K85" s="108"/>
      <c r="L85" s="106"/>
      <c r="M85" s="146"/>
      <c r="N85" s="115"/>
      <c r="O85" s="125"/>
      <c r="P85" s="87"/>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t="str">
        <f>IF($C85=0,"",IF($P85="",IF($C85="","",1),0))</f>
        <v/>
      </c>
      <c r="BW85" s="156">
        <f>IF($C85&lt;&gt;SUM($F85:$K85),1,0)</f>
        <v>0</v>
      </c>
      <c r="CA85" s="213"/>
    </row>
    <row r="86" spans="1:88" s="3" customFormat="1" ht="24" customHeight="1" x14ac:dyDescent="0.15">
      <c r="A86" s="488"/>
      <c r="B86" s="82" t="s">
        <v>101</v>
      </c>
      <c r="C86" s="104">
        <f>SUM(F86:K86)</f>
        <v>2</v>
      </c>
      <c r="D86" s="118"/>
      <c r="E86" s="118"/>
      <c r="F86" s="132"/>
      <c r="G86" s="99"/>
      <c r="H86" s="99"/>
      <c r="I86" s="99">
        <v>1</v>
      </c>
      <c r="J86" s="99"/>
      <c r="K86" s="99">
        <v>1</v>
      </c>
      <c r="L86" s="118"/>
      <c r="M86" s="119"/>
      <c r="N86" s="118"/>
      <c r="O86" s="101">
        <v>2</v>
      </c>
      <c r="P86" s="90">
        <v>2</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3</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v>1</v>
      </c>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17</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5</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1</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v>1</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1</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10</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83</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27</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149</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20"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23"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20" t="s">
        <v>45</v>
      </c>
      <c r="F107" s="323" t="s">
        <v>7</v>
      </c>
      <c r="G107" s="323"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161</v>
      </c>
      <c r="F112" s="88">
        <v>161</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191</v>
      </c>
      <c r="F115" s="88">
        <v>191</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29"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23" t="s">
        <v>4</v>
      </c>
      <c r="D119" s="323" t="s">
        <v>7</v>
      </c>
      <c r="E119" s="323"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24" t="s">
        <v>136</v>
      </c>
      <c r="C120" s="138">
        <v>191</v>
      </c>
      <c r="D120" s="152">
        <v>191</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161</v>
      </c>
      <c r="D121" s="109">
        <v>161</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24"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23"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25"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26" t="s">
        <v>154</v>
      </c>
      <c r="D137" s="232"/>
      <c r="E137" s="39"/>
      <c r="F137" s="39"/>
      <c r="G137" s="39"/>
      <c r="H137" s="39"/>
      <c r="M137" s="39"/>
      <c r="N137" s="39"/>
      <c r="O137" s="158"/>
      <c r="BL137" s="172"/>
      <c r="CA137" s="172"/>
    </row>
    <row r="138" spans="1:79" s="35" customFormat="1" ht="21" x14ac:dyDescent="0.2">
      <c r="A138" s="417"/>
      <c r="B138" s="418"/>
      <c r="C138" s="327"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1</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0</v>
      </c>
      <c r="E148" s="175"/>
      <c r="F148" s="176"/>
      <c r="G148" s="176"/>
      <c r="H148" s="176"/>
      <c r="I148" s="176"/>
      <c r="J148" s="176"/>
      <c r="K148" s="176"/>
      <c r="L148" s="176"/>
      <c r="M148" s="176"/>
      <c r="N148" s="176"/>
      <c r="O148" s="176"/>
      <c r="P148" s="176"/>
      <c r="Q148" s="176"/>
      <c r="R148" s="176"/>
      <c r="S148" s="176"/>
      <c r="T148" s="178"/>
      <c r="U148" s="234"/>
      <c r="V148" s="175"/>
      <c r="W148" s="176"/>
      <c r="X148" s="176"/>
      <c r="Y148" s="177"/>
      <c r="Z148" s="175"/>
      <c r="AA148" s="177"/>
      <c r="AB148" s="178"/>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1</v>
      </c>
      <c r="E151" s="175"/>
      <c r="F151" s="176"/>
      <c r="G151" s="176"/>
      <c r="H151" s="176"/>
      <c r="I151" s="176"/>
      <c r="J151" s="176">
        <v>1</v>
      </c>
      <c r="K151" s="176"/>
      <c r="L151" s="176"/>
      <c r="M151" s="176"/>
      <c r="N151" s="176"/>
      <c r="O151" s="176"/>
      <c r="P151" s="176"/>
      <c r="Q151" s="176"/>
      <c r="R151" s="176"/>
      <c r="S151" s="176"/>
      <c r="T151" s="178"/>
      <c r="U151" s="234"/>
      <c r="V151" s="175"/>
      <c r="W151" s="176">
        <v>1</v>
      </c>
      <c r="X151" s="176"/>
      <c r="Y151" s="177"/>
      <c r="Z151" s="175"/>
      <c r="AA151" s="177"/>
      <c r="AB151" s="178"/>
      <c r="AC151" s="177">
        <v>1</v>
      </c>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9</v>
      </c>
      <c r="C158" s="182"/>
      <c r="D158" s="183"/>
      <c r="E158" s="183">
        <v>2</v>
      </c>
      <c r="F158" s="183">
        <v>2</v>
      </c>
      <c r="G158" s="183"/>
      <c r="H158" s="183"/>
      <c r="I158" s="183"/>
      <c r="J158" s="183">
        <v>3</v>
      </c>
      <c r="K158" s="183"/>
      <c r="L158" s="183">
        <v>2</v>
      </c>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62301</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activeCell="D11" sqref="D11"/>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",[8]NOMBRE!B2," - ","( ",[8]NOMBRE!C2,[8]NOMBRE!D2,[8]NOMBRE!E2,[8]NOMBRE!F2,[8]NOMBRE!G2,"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",[8]NOMBRE!B3," - ","( ",[8]NOMBRE!C3,[8]NOMBRE!D3,[8]NOMBRE!E3,[8]NOMBRE!F3,[8]NOMBRE!G3,[8]NOMBRE!H3,"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",[8]NOMBRE!B6," - ","( ",[8]NOMBRE!C6,[8]NOMBRE!D6," )")</f>
        <v>MES: JULIO - ( 07 )</v>
      </c>
      <c r="B4" s="5"/>
      <c r="C4" s="5"/>
      <c r="D4" s="5"/>
      <c r="E4" s="5"/>
      <c r="F4" s="5"/>
      <c r="G4" s="5"/>
      <c r="H4" s="5"/>
      <c r="I4" s="5"/>
      <c r="J4" s="5"/>
      <c r="K4" s="5"/>
      <c r="O4" s="10"/>
      <c r="BL4" s="212"/>
      <c r="CA4" s="212"/>
    </row>
    <row r="5" spans="1:79" s="6" customFormat="1" ht="12.75" customHeight="1" x14ac:dyDescent="0.2">
      <c r="A5" s="4" t="str">
        <f>CONCATENATE("AÑO: ",[8]NOMBRE!B7)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4600</v>
      </c>
      <c r="C10" s="130">
        <v>1221</v>
      </c>
      <c r="D10" s="130">
        <v>388</v>
      </c>
      <c r="E10" s="108">
        <v>280</v>
      </c>
      <c r="F10" s="108">
        <v>180</v>
      </c>
      <c r="G10" s="108">
        <v>200</v>
      </c>
      <c r="H10" s="108">
        <v>181</v>
      </c>
      <c r="I10" s="108">
        <v>175</v>
      </c>
      <c r="J10" s="108">
        <v>158</v>
      </c>
      <c r="K10" s="108">
        <v>183</v>
      </c>
      <c r="L10" s="108">
        <v>189</v>
      </c>
      <c r="M10" s="108">
        <v>187</v>
      </c>
      <c r="N10" s="108">
        <v>174</v>
      </c>
      <c r="O10" s="108">
        <v>185</v>
      </c>
      <c r="P10" s="108">
        <v>194</v>
      </c>
      <c r="Q10" s="108">
        <v>209</v>
      </c>
      <c r="R10" s="108">
        <v>170</v>
      </c>
      <c r="S10" s="116">
        <v>326</v>
      </c>
      <c r="T10" s="107">
        <v>2320</v>
      </c>
      <c r="U10" s="125">
        <v>2280</v>
      </c>
      <c r="V10" s="139">
        <v>4369</v>
      </c>
      <c r="W10" s="107">
        <v>130</v>
      </c>
      <c r="X10" s="108">
        <v>104</v>
      </c>
      <c r="Y10" s="108">
        <v>175</v>
      </c>
      <c r="Z10" s="125">
        <v>663</v>
      </c>
      <c r="AA10" s="125">
        <v>3</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531</v>
      </c>
      <c r="C11" s="150"/>
      <c r="D11" s="150"/>
      <c r="E11" s="145">
        <v>8</v>
      </c>
      <c r="F11" s="145">
        <v>55</v>
      </c>
      <c r="G11" s="145">
        <v>104</v>
      </c>
      <c r="H11" s="145">
        <v>124</v>
      </c>
      <c r="I11" s="145">
        <v>102</v>
      </c>
      <c r="J11" s="145">
        <v>68</v>
      </c>
      <c r="K11" s="145">
        <v>30</v>
      </c>
      <c r="L11" s="145">
        <v>11</v>
      </c>
      <c r="M11" s="145">
        <v>9</v>
      </c>
      <c r="N11" s="145">
        <v>7</v>
      </c>
      <c r="O11" s="145">
        <v>2</v>
      </c>
      <c r="P11" s="145"/>
      <c r="Q11" s="145">
        <v>1</v>
      </c>
      <c r="R11" s="145">
        <v>3</v>
      </c>
      <c r="S11" s="133">
        <v>7</v>
      </c>
      <c r="T11" s="105"/>
      <c r="U11" s="134">
        <v>531</v>
      </c>
      <c r="V11" s="148">
        <v>525</v>
      </c>
      <c r="W11" s="144">
        <v>3</v>
      </c>
      <c r="X11" s="145">
        <v>5</v>
      </c>
      <c r="Y11" s="145">
        <v>4</v>
      </c>
      <c r="Z11" s="134">
        <v>69</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213</v>
      </c>
      <c r="C12" s="132">
        <v>1</v>
      </c>
      <c r="D12" s="132"/>
      <c r="E12" s="99"/>
      <c r="F12" s="99">
        <v>32</v>
      </c>
      <c r="G12" s="99">
        <v>53</v>
      </c>
      <c r="H12" s="99">
        <v>37</v>
      </c>
      <c r="I12" s="99">
        <v>28</v>
      </c>
      <c r="J12" s="99">
        <v>23</v>
      </c>
      <c r="K12" s="99">
        <v>14</v>
      </c>
      <c r="L12" s="99">
        <v>10</v>
      </c>
      <c r="M12" s="99">
        <v>4</v>
      </c>
      <c r="N12" s="99">
        <v>5</v>
      </c>
      <c r="O12" s="99">
        <v>1</v>
      </c>
      <c r="P12" s="99">
        <v>2</v>
      </c>
      <c r="Q12" s="99">
        <v>3</v>
      </c>
      <c r="R12" s="99"/>
      <c r="S12" s="100"/>
      <c r="T12" s="117"/>
      <c r="U12" s="101">
        <v>213</v>
      </c>
      <c r="V12" s="147">
        <v>212</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31"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16</v>
      </c>
      <c r="C15" s="107">
        <v>1</v>
      </c>
      <c r="D15" s="108"/>
      <c r="E15" s="108"/>
      <c r="F15" s="108"/>
      <c r="G15" s="108"/>
      <c r="H15" s="108"/>
      <c r="I15" s="108">
        <v>1</v>
      </c>
      <c r="J15" s="108"/>
      <c r="K15" s="108"/>
      <c r="L15" s="108"/>
      <c r="M15" s="108"/>
      <c r="N15" s="108">
        <v>3</v>
      </c>
      <c r="O15" s="108">
        <v>1</v>
      </c>
      <c r="P15" s="108">
        <v>3</v>
      </c>
      <c r="Q15" s="108">
        <v>3</v>
      </c>
      <c r="R15" s="108">
        <v>2</v>
      </c>
      <c r="S15" s="125">
        <v>2</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152</v>
      </c>
      <c r="C16" s="95">
        <v>16</v>
      </c>
      <c r="D16" s="96"/>
      <c r="E16" s="96">
        <v>1</v>
      </c>
      <c r="F16" s="96">
        <v>1</v>
      </c>
      <c r="G16" s="96">
        <v>5</v>
      </c>
      <c r="H16" s="96">
        <v>6</v>
      </c>
      <c r="I16" s="96">
        <v>2</v>
      </c>
      <c r="J16" s="96">
        <v>5</v>
      </c>
      <c r="K16" s="96">
        <v>1</v>
      </c>
      <c r="L16" s="96">
        <v>6</v>
      </c>
      <c r="M16" s="96">
        <v>9</v>
      </c>
      <c r="N16" s="96">
        <v>10</v>
      </c>
      <c r="O16" s="96">
        <v>14</v>
      </c>
      <c r="P16" s="96">
        <v>14</v>
      </c>
      <c r="Q16" s="96">
        <v>18</v>
      </c>
      <c r="R16" s="96">
        <v>14</v>
      </c>
      <c r="S16" s="91">
        <v>30</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3205</v>
      </c>
      <c r="C17" s="95">
        <v>777</v>
      </c>
      <c r="D17" s="96">
        <v>165</v>
      </c>
      <c r="E17" s="96">
        <v>110</v>
      </c>
      <c r="F17" s="96">
        <v>128</v>
      </c>
      <c r="G17" s="96">
        <v>147</v>
      </c>
      <c r="H17" s="96">
        <v>133</v>
      </c>
      <c r="I17" s="96">
        <v>135</v>
      </c>
      <c r="J17" s="96">
        <v>123</v>
      </c>
      <c r="K17" s="96">
        <v>141</v>
      </c>
      <c r="L17" s="96">
        <v>155</v>
      </c>
      <c r="M17" s="96">
        <v>151</v>
      </c>
      <c r="N17" s="96">
        <v>147</v>
      </c>
      <c r="O17" s="96">
        <v>145</v>
      </c>
      <c r="P17" s="96">
        <v>153</v>
      </c>
      <c r="Q17" s="96">
        <v>171</v>
      </c>
      <c r="R17" s="96">
        <v>145</v>
      </c>
      <c r="S17" s="91">
        <v>279</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1151</v>
      </c>
      <c r="C18" s="95">
        <v>411</v>
      </c>
      <c r="D18" s="96">
        <v>212</v>
      </c>
      <c r="E18" s="96">
        <v>160</v>
      </c>
      <c r="F18" s="96">
        <v>41</v>
      </c>
      <c r="G18" s="96">
        <v>39</v>
      </c>
      <c r="H18" s="96">
        <v>40</v>
      </c>
      <c r="I18" s="96">
        <v>35</v>
      </c>
      <c r="J18" s="96">
        <v>26</v>
      </c>
      <c r="K18" s="96">
        <v>38</v>
      </c>
      <c r="L18" s="96">
        <v>25</v>
      </c>
      <c r="M18" s="96">
        <v>25</v>
      </c>
      <c r="N18" s="96">
        <v>13</v>
      </c>
      <c r="O18" s="96">
        <v>24</v>
      </c>
      <c r="P18" s="96">
        <v>23</v>
      </c>
      <c r="Q18" s="96">
        <v>17</v>
      </c>
      <c r="R18" s="96">
        <v>8</v>
      </c>
      <c r="S18" s="91">
        <v>14</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75</v>
      </c>
      <c r="C19" s="112">
        <v>16</v>
      </c>
      <c r="D19" s="113">
        <v>11</v>
      </c>
      <c r="E19" s="113">
        <v>9</v>
      </c>
      <c r="F19" s="113">
        <v>10</v>
      </c>
      <c r="G19" s="113">
        <v>9</v>
      </c>
      <c r="H19" s="113">
        <v>2</v>
      </c>
      <c r="I19" s="113">
        <v>2</v>
      </c>
      <c r="J19" s="113">
        <v>3</v>
      </c>
      <c r="K19" s="113">
        <v>3</v>
      </c>
      <c r="L19" s="113">
        <v>3</v>
      </c>
      <c r="M19" s="113">
        <v>2</v>
      </c>
      <c r="N19" s="113">
        <v>1</v>
      </c>
      <c r="O19" s="113">
        <v>1</v>
      </c>
      <c r="P19" s="113">
        <v>1</v>
      </c>
      <c r="Q19" s="113"/>
      <c r="R19" s="113">
        <v>1</v>
      </c>
      <c r="S19" s="92">
        <v>1</v>
      </c>
      <c r="T19" s="2"/>
      <c r="U19" s="2"/>
      <c r="V19" s="2"/>
      <c r="W19" s="2"/>
      <c r="X19" s="2"/>
      <c r="Y19" s="2"/>
      <c r="Z19" s="1"/>
      <c r="AA19" s="1"/>
      <c r="AB19" s="1"/>
      <c r="AC19" s="1"/>
      <c r="AD19" s="1"/>
      <c r="AE19" s="1"/>
      <c r="AL19" s="1"/>
      <c r="BL19" s="213"/>
      <c r="BP19" s="1"/>
      <c r="BQ19" s="74" t="str">
        <f>IF(AND([8]NOMBRE!$B$4="Establecimiento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1</v>
      </c>
      <c r="C20" s="98"/>
      <c r="D20" s="99"/>
      <c r="E20" s="99"/>
      <c r="F20" s="99"/>
      <c r="G20" s="99"/>
      <c r="H20" s="99"/>
      <c r="I20" s="99"/>
      <c r="J20" s="99">
        <v>1</v>
      </c>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4600</v>
      </c>
      <c r="C21" s="121">
        <f>SUM(C15:C20)</f>
        <v>1221</v>
      </c>
      <c r="D21" s="122">
        <f>SUM(D15:D20)</f>
        <v>388</v>
      </c>
      <c r="E21" s="122">
        <f>SUM(E15:E20)</f>
        <v>280</v>
      </c>
      <c r="F21" s="122">
        <f t="shared" ref="F21:S21" si="1">SUM(F15:F20)</f>
        <v>180</v>
      </c>
      <c r="G21" s="122">
        <f t="shared" si="1"/>
        <v>200</v>
      </c>
      <c r="H21" s="122">
        <f t="shared" si="1"/>
        <v>181</v>
      </c>
      <c r="I21" s="122">
        <f t="shared" si="1"/>
        <v>175</v>
      </c>
      <c r="J21" s="122">
        <f t="shared" si="1"/>
        <v>158</v>
      </c>
      <c r="K21" s="122">
        <f t="shared" si="1"/>
        <v>183</v>
      </c>
      <c r="L21" s="122">
        <f t="shared" si="1"/>
        <v>189</v>
      </c>
      <c r="M21" s="122">
        <f t="shared" si="1"/>
        <v>187</v>
      </c>
      <c r="N21" s="122">
        <f t="shared" si="1"/>
        <v>174</v>
      </c>
      <c r="O21" s="122">
        <f t="shared" si="1"/>
        <v>185</v>
      </c>
      <c r="P21" s="122">
        <f t="shared" si="1"/>
        <v>194</v>
      </c>
      <c r="Q21" s="122">
        <f t="shared" si="1"/>
        <v>209</v>
      </c>
      <c r="R21" s="122">
        <f t="shared" si="1"/>
        <v>170</v>
      </c>
      <c r="S21" s="123">
        <f t="shared" si="1"/>
        <v>326</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32"/>
      <c r="J27" s="332"/>
      <c r="K27" s="332"/>
      <c r="L27" s="332"/>
      <c r="M27" s="332"/>
      <c r="N27" s="332"/>
      <c r="O27" s="332"/>
      <c r="P27" s="42"/>
      <c r="Q27" s="42"/>
      <c r="R27" s="42"/>
      <c r="S27" s="42"/>
      <c r="T27" s="2"/>
      <c r="U27" s="2"/>
      <c r="V27" s="2"/>
      <c r="W27" s="2"/>
      <c r="X27" s="2"/>
      <c r="Y27" s="2"/>
      <c r="BL27" s="213"/>
      <c r="CA27" s="213"/>
    </row>
    <row r="28" spans="1:79" s="3" customFormat="1" ht="33" customHeight="1" x14ac:dyDescent="0.15">
      <c r="A28" s="44" t="s">
        <v>55</v>
      </c>
      <c r="B28" s="331" t="s">
        <v>4</v>
      </c>
      <c r="C28" s="331" t="s">
        <v>56</v>
      </c>
      <c r="D28" s="331" t="s">
        <v>57</v>
      </c>
      <c r="E28" s="331"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427</v>
      </c>
      <c r="C29" s="87">
        <v>427</v>
      </c>
      <c r="D29" s="87"/>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551</v>
      </c>
      <c r="C32" s="88">
        <v>551</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206</v>
      </c>
      <c r="C35" s="88">
        <v>206</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2</v>
      </c>
      <c r="C36" s="88"/>
      <c r="D36" s="88">
        <v>2</v>
      </c>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86</v>
      </c>
      <c r="C40" s="89">
        <v>85</v>
      </c>
      <c r="D40" s="89">
        <v>1</v>
      </c>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8</v>
      </c>
      <c r="C41" s="138">
        <v>8</v>
      </c>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1280</v>
      </c>
      <c r="C42" s="120">
        <f>+SUM(C29:C41)</f>
        <v>1277</v>
      </c>
      <c r="D42" s="120">
        <f>+SUM(D29:D41)</f>
        <v>3</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34"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31"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916</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762</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37" t="s">
        <v>85</v>
      </c>
      <c r="C70" s="85">
        <v>74</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39" t="s">
        <v>86</v>
      </c>
      <c r="C71" s="149">
        <v>23</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16</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11</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22</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6</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2</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33" t="s">
        <v>179</v>
      </c>
      <c r="Z79" s="219" t="s">
        <v>180</v>
      </c>
      <c r="AA79" s="220" t="s">
        <v>181</v>
      </c>
      <c r="AB79" s="218" t="s">
        <v>182</v>
      </c>
      <c r="AC79" s="333" t="s">
        <v>183</v>
      </c>
      <c r="AD79" s="333"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16</v>
      </c>
      <c r="D80" s="186">
        <v>1</v>
      </c>
      <c r="E80" s="178"/>
      <c r="F80" s="175"/>
      <c r="G80" s="177">
        <v>1</v>
      </c>
      <c r="H80" s="186">
        <v>2</v>
      </c>
      <c r="I80" s="178">
        <v>2</v>
      </c>
      <c r="J80" s="175"/>
      <c r="K80" s="177">
        <v>2</v>
      </c>
      <c r="L80" s="186">
        <v>4</v>
      </c>
      <c r="M80" s="178">
        <v>2</v>
      </c>
      <c r="N80" s="175">
        <v>1</v>
      </c>
      <c r="O80" s="177"/>
      <c r="P80" s="186"/>
      <c r="Q80" s="178"/>
      <c r="R80" s="175">
        <v>1</v>
      </c>
      <c r="S80" s="177"/>
      <c r="T80" s="186"/>
      <c r="U80" s="221"/>
      <c r="V80" s="222"/>
      <c r="W80" s="223">
        <v>10</v>
      </c>
      <c r="X80" s="176">
        <v>6</v>
      </c>
      <c r="Y80" s="178"/>
      <c r="Z80" s="115"/>
      <c r="AA80" s="223">
        <v>6</v>
      </c>
      <c r="AB80" s="176">
        <v>10</v>
      </c>
      <c r="AC80" s="176"/>
      <c r="AD80" s="177"/>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66</v>
      </c>
      <c r="D81" s="191">
        <v>4</v>
      </c>
      <c r="E81" s="192">
        <v>4</v>
      </c>
      <c r="F81" s="182">
        <v>5</v>
      </c>
      <c r="G81" s="184">
        <v>2</v>
      </c>
      <c r="H81" s="191">
        <v>10</v>
      </c>
      <c r="I81" s="192">
        <v>4</v>
      </c>
      <c r="J81" s="182">
        <v>12</v>
      </c>
      <c r="K81" s="184">
        <v>4</v>
      </c>
      <c r="L81" s="191">
        <v>6</v>
      </c>
      <c r="M81" s="192">
        <v>3</v>
      </c>
      <c r="N81" s="182">
        <v>4</v>
      </c>
      <c r="O81" s="184">
        <v>2</v>
      </c>
      <c r="P81" s="191">
        <v>4</v>
      </c>
      <c r="Q81" s="192">
        <v>1</v>
      </c>
      <c r="R81" s="182">
        <v>1</v>
      </c>
      <c r="S81" s="184"/>
      <c r="T81" s="191"/>
      <c r="U81" s="224"/>
      <c r="V81" s="225"/>
      <c r="W81" s="226">
        <v>6</v>
      </c>
      <c r="X81" s="227">
        <v>5</v>
      </c>
      <c r="Y81" s="228">
        <v>13</v>
      </c>
      <c r="Z81" s="229">
        <v>42</v>
      </c>
      <c r="AA81" s="258">
        <v>16</v>
      </c>
      <c r="AB81" s="183">
        <v>39</v>
      </c>
      <c r="AC81" s="183">
        <v>1</v>
      </c>
      <c r="AD81" s="184">
        <v>10</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41"/>
      <c r="B84" s="342"/>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c r="I85" s="108"/>
      <c r="J85" s="108"/>
      <c r="K85" s="108">
        <v>1</v>
      </c>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6</v>
      </c>
      <c r="D86" s="118"/>
      <c r="E86" s="118"/>
      <c r="F86" s="132"/>
      <c r="G86" s="99"/>
      <c r="H86" s="99">
        <v>1</v>
      </c>
      <c r="I86" s="99">
        <v>1</v>
      </c>
      <c r="J86" s="99">
        <v>3</v>
      </c>
      <c r="K86" s="99">
        <v>1</v>
      </c>
      <c r="L86" s="118"/>
      <c r="M86" s="119"/>
      <c r="N86" s="118"/>
      <c r="O86" s="101">
        <v>6</v>
      </c>
      <c r="P86" s="90">
        <v>6</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16</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5</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v>1</v>
      </c>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2</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17</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88</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27</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158</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35"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31"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35" t="s">
        <v>45</v>
      </c>
      <c r="F107" s="331" t="s">
        <v>7</v>
      </c>
      <c r="G107" s="331"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96</v>
      </c>
      <c r="F112" s="88">
        <v>96</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185</v>
      </c>
      <c r="F115" s="88">
        <v>185</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32"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31" t="s">
        <v>4</v>
      </c>
      <c r="D119" s="331" t="s">
        <v>7</v>
      </c>
      <c r="E119" s="331"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40" t="s">
        <v>136</v>
      </c>
      <c r="C120" s="138">
        <v>185</v>
      </c>
      <c r="D120" s="152">
        <v>185</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96</v>
      </c>
      <c r="D121" s="109">
        <v>96</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40"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31"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36"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37" t="s">
        <v>154</v>
      </c>
      <c r="D137" s="232"/>
      <c r="E137" s="39"/>
      <c r="F137" s="39"/>
      <c r="G137" s="39"/>
      <c r="H137" s="39"/>
      <c r="M137" s="39"/>
      <c r="N137" s="39"/>
      <c r="O137" s="158"/>
      <c r="BL137" s="172"/>
      <c r="CA137" s="172"/>
    </row>
    <row r="138" spans="1:79" s="35" customFormat="1" ht="21" x14ac:dyDescent="0.2">
      <c r="A138" s="417"/>
      <c r="B138" s="418"/>
      <c r="C138" s="338"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0</v>
      </c>
      <c r="E148" s="175"/>
      <c r="F148" s="176"/>
      <c r="G148" s="176"/>
      <c r="H148" s="176"/>
      <c r="I148" s="176"/>
      <c r="J148" s="176"/>
      <c r="K148" s="176"/>
      <c r="L148" s="176"/>
      <c r="M148" s="176"/>
      <c r="N148" s="176"/>
      <c r="O148" s="176"/>
      <c r="P148" s="176"/>
      <c r="Q148" s="176"/>
      <c r="R148" s="176"/>
      <c r="S148" s="176"/>
      <c r="T148" s="178"/>
      <c r="U148" s="234"/>
      <c r="V148" s="175"/>
      <c r="W148" s="176"/>
      <c r="X148" s="176"/>
      <c r="Y148" s="177"/>
      <c r="Z148" s="175"/>
      <c r="AA148" s="177"/>
      <c r="AB148" s="178"/>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15</v>
      </c>
      <c r="C158" s="182"/>
      <c r="D158" s="183"/>
      <c r="E158" s="183">
        <v>1</v>
      </c>
      <c r="F158" s="183">
        <v>3</v>
      </c>
      <c r="G158" s="183">
        <v>1</v>
      </c>
      <c r="H158" s="183">
        <v>1</v>
      </c>
      <c r="I158" s="183">
        <v>4</v>
      </c>
      <c r="J158" s="183">
        <v>2</v>
      </c>
      <c r="K158" s="183"/>
      <c r="L158" s="183">
        <v>1</v>
      </c>
      <c r="M158" s="183">
        <v>2</v>
      </c>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49462</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zoomScaleNormal="100" workbookViewId="0">
      <selection activeCell="A6" sqref="A6:O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9"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57" hidden="1" customWidth="1"/>
    <col min="65" max="78" width="12.7109375" style="40" hidden="1" customWidth="1"/>
    <col min="79" max="79" width="12.7109375" style="257"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3" t="s">
        <v>0</v>
      </c>
      <c r="B1" s="5"/>
      <c r="C1" s="5"/>
      <c r="D1" s="5"/>
      <c r="E1" s="5"/>
      <c r="F1" s="5"/>
      <c r="G1" s="5"/>
      <c r="H1" s="5"/>
      <c r="I1" s="5"/>
      <c r="J1" s="5"/>
      <c r="K1" s="5"/>
      <c r="O1" s="10"/>
      <c r="BL1" s="212"/>
      <c r="CA1" s="212"/>
    </row>
    <row r="2" spans="1:79" s="6" customFormat="1" ht="12.75" customHeight="1" x14ac:dyDescent="0.2">
      <c r="A2" s="153" t="str">
        <f>CONCATENATE("COMUNA: ",[9]NOMBRE!B2," - ","( ",[9]NOMBRE!C2,[9]NOMBRE!D2,[9]NOMBRE!E2,[9]NOMBRE!F2,[9]NOMBRE!G2," )")</f>
        <v>COMUNA: Linares - ( 07401 )</v>
      </c>
      <c r="B2" s="5"/>
      <c r="C2" s="5"/>
      <c r="D2" s="5"/>
      <c r="E2" s="5"/>
      <c r="F2" s="5"/>
      <c r="G2" s="5"/>
      <c r="H2" s="5"/>
      <c r="I2" s="5"/>
      <c r="J2" s="5"/>
      <c r="K2" s="5"/>
      <c r="O2" s="10"/>
      <c r="BL2" s="212"/>
      <c r="CA2" s="212"/>
    </row>
    <row r="3" spans="1:79" s="6" customFormat="1" ht="12.75" customHeight="1" x14ac:dyDescent="0.2">
      <c r="A3" s="153" t="str">
        <f>CONCATENATE("ESTABLECIMIENTO/ESTRATEGIA: ",[9]NOMBRE!B3," - ","( ",[9]NOMBRE!C3,[9]NOMBRE!D3,[9]NOMBRE!E3,[9]NOMBRE!F3,[9]NOMBRE!G3,[9]NOMBRE!H3," )")</f>
        <v>ESTABLECIMIENTO/ESTRATEGIA: Hospital Presidente Carlos Ibáñez del Campo - ( 116108 )</v>
      </c>
      <c r="B3" s="5"/>
      <c r="C3" s="5"/>
      <c r="D3" s="7"/>
      <c r="E3" s="5"/>
      <c r="F3" s="5"/>
      <c r="G3" s="5"/>
      <c r="H3" s="5"/>
      <c r="I3" s="5"/>
      <c r="J3" s="5"/>
      <c r="K3" s="5"/>
      <c r="O3" s="10"/>
      <c r="BL3" s="212"/>
      <c r="CA3" s="212"/>
    </row>
    <row r="4" spans="1:79" s="6" customFormat="1" ht="12.75" customHeight="1" x14ac:dyDescent="0.2">
      <c r="A4" s="153" t="str">
        <f>CONCATENATE("MES: ",[9]NOMBRE!B6," - ","( ",[9]NOMBRE!C6,[9]NOMBRE!D6," )")</f>
        <v>MES: AGOSTO - ( 08 )</v>
      </c>
      <c r="B4" s="5"/>
      <c r="C4" s="5"/>
      <c r="D4" s="5"/>
      <c r="E4" s="5"/>
      <c r="F4" s="5"/>
      <c r="G4" s="5"/>
      <c r="H4" s="5"/>
      <c r="I4" s="5"/>
      <c r="J4" s="5"/>
      <c r="K4" s="5"/>
      <c r="O4" s="10"/>
      <c r="BL4" s="212"/>
      <c r="CA4" s="212"/>
    </row>
    <row r="5" spans="1:79" s="6" customFormat="1" ht="12.75" customHeight="1" x14ac:dyDescent="0.2">
      <c r="A5" s="4" t="str">
        <f>CONCATENATE("AÑO: ",[9]NOMBRE!B7)</f>
        <v>AÑO: 2016</v>
      </c>
      <c r="B5" s="5"/>
      <c r="C5" s="5"/>
      <c r="D5" s="5"/>
      <c r="E5" s="5"/>
      <c r="F5" s="5"/>
      <c r="G5" s="5"/>
      <c r="H5" s="5"/>
      <c r="I5" s="5"/>
      <c r="J5" s="5"/>
      <c r="K5" s="5"/>
      <c r="O5" s="10"/>
      <c r="BL5" s="212"/>
      <c r="CA5" s="212"/>
    </row>
    <row r="6" spans="1:79" s="1" customFormat="1" ht="39.75" customHeight="1" x14ac:dyDescent="0.15">
      <c r="A6" s="476" t="s">
        <v>1</v>
      </c>
      <c r="B6" s="476"/>
      <c r="C6" s="476"/>
      <c r="D6" s="476"/>
      <c r="E6" s="476"/>
      <c r="F6" s="476"/>
      <c r="G6" s="476"/>
      <c r="H6" s="476"/>
      <c r="I6" s="476"/>
      <c r="J6" s="476"/>
      <c r="K6" s="476"/>
      <c r="L6" s="476"/>
      <c r="M6" s="476"/>
      <c r="N6" s="476"/>
      <c r="O6" s="476"/>
      <c r="P6" s="33"/>
      <c r="Q6" s="33"/>
      <c r="R6" s="33"/>
      <c r="S6" s="33"/>
      <c r="T6" s="2"/>
      <c r="U6" s="2"/>
      <c r="V6" s="2"/>
      <c r="W6" s="2"/>
      <c r="X6" s="2"/>
      <c r="Y6" s="2"/>
      <c r="BL6" s="213"/>
      <c r="CA6" s="213"/>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13"/>
      <c r="CA7" s="213"/>
    </row>
    <row r="8" spans="1:79" s="3" customFormat="1" ht="47.25" customHeight="1" x14ac:dyDescent="0.15">
      <c r="A8" s="403" t="s">
        <v>3</v>
      </c>
      <c r="B8" s="421" t="s">
        <v>4</v>
      </c>
      <c r="C8" s="434" t="s">
        <v>5</v>
      </c>
      <c r="D8" s="435"/>
      <c r="E8" s="435"/>
      <c r="F8" s="435"/>
      <c r="G8" s="435"/>
      <c r="H8" s="435"/>
      <c r="I8" s="435"/>
      <c r="J8" s="435"/>
      <c r="K8" s="435"/>
      <c r="L8" s="435"/>
      <c r="M8" s="435"/>
      <c r="N8" s="435"/>
      <c r="O8" s="435"/>
      <c r="P8" s="435"/>
      <c r="Q8" s="435"/>
      <c r="R8" s="435"/>
      <c r="S8" s="436"/>
      <c r="T8" s="434" t="s">
        <v>6</v>
      </c>
      <c r="U8" s="436"/>
      <c r="V8" s="421" t="s">
        <v>7</v>
      </c>
      <c r="W8" s="434" t="s">
        <v>8</v>
      </c>
      <c r="X8" s="435"/>
      <c r="Y8" s="435"/>
      <c r="Z8" s="436"/>
      <c r="AA8" s="421" t="s">
        <v>9</v>
      </c>
      <c r="AB8" s="1"/>
      <c r="AC8" s="1"/>
      <c r="AD8" s="1"/>
      <c r="AE8" s="1"/>
      <c r="AF8" s="1"/>
      <c r="AG8" s="1"/>
      <c r="AH8" s="1"/>
      <c r="AI8" s="1"/>
      <c r="AJ8" s="1"/>
      <c r="AK8" s="1"/>
      <c r="AL8" s="1"/>
      <c r="AM8" s="1"/>
      <c r="BL8" s="213"/>
      <c r="CA8" s="213"/>
    </row>
    <row r="9" spans="1:79" s="3" customFormat="1" ht="53.25" customHeight="1" x14ac:dyDescent="0.15">
      <c r="A9" s="405"/>
      <c r="B9" s="422"/>
      <c r="C9" s="49" t="s">
        <v>10</v>
      </c>
      <c r="D9" s="167"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422"/>
      <c r="W9" s="17" t="s">
        <v>29</v>
      </c>
      <c r="X9" s="51" t="s">
        <v>30</v>
      </c>
      <c r="Y9" s="51" t="s">
        <v>31</v>
      </c>
      <c r="Z9" s="18" t="s">
        <v>32</v>
      </c>
      <c r="AA9" s="422"/>
      <c r="AB9" s="1"/>
      <c r="AC9" s="1"/>
      <c r="AD9" s="1"/>
      <c r="AE9" s="1"/>
      <c r="AF9" s="1"/>
      <c r="AG9" s="1"/>
      <c r="AH9" s="1"/>
      <c r="AI9" s="1"/>
      <c r="AJ9" s="1"/>
      <c r="AK9" s="1"/>
      <c r="AL9" s="1"/>
      <c r="AM9" s="1"/>
      <c r="BL9" s="213"/>
      <c r="CA9" s="213"/>
    </row>
    <row r="10" spans="1:79" s="3" customFormat="1" ht="15.75" customHeight="1" x14ac:dyDescent="0.15">
      <c r="A10" s="52" t="s">
        <v>33</v>
      </c>
      <c r="B10" s="102">
        <f>SUM(C10:S10)</f>
        <v>5243</v>
      </c>
      <c r="C10" s="130">
        <v>1307</v>
      </c>
      <c r="D10" s="130">
        <v>565</v>
      </c>
      <c r="E10" s="108">
        <v>421</v>
      </c>
      <c r="F10" s="108">
        <v>268</v>
      </c>
      <c r="G10" s="108">
        <v>212</v>
      </c>
      <c r="H10" s="108">
        <v>169</v>
      </c>
      <c r="I10" s="108">
        <v>187</v>
      </c>
      <c r="J10" s="108">
        <v>157</v>
      </c>
      <c r="K10" s="108">
        <v>193</v>
      </c>
      <c r="L10" s="108">
        <v>200</v>
      </c>
      <c r="M10" s="108">
        <v>225</v>
      </c>
      <c r="N10" s="108">
        <v>237</v>
      </c>
      <c r="O10" s="108">
        <v>199</v>
      </c>
      <c r="P10" s="108">
        <v>201</v>
      </c>
      <c r="Q10" s="108">
        <v>188</v>
      </c>
      <c r="R10" s="108">
        <v>174</v>
      </c>
      <c r="S10" s="116">
        <v>340</v>
      </c>
      <c r="T10" s="107">
        <v>2670</v>
      </c>
      <c r="U10" s="125">
        <v>2573</v>
      </c>
      <c r="V10" s="139">
        <v>5034</v>
      </c>
      <c r="W10" s="107">
        <v>171</v>
      </c>
      <c r="X10" s="108">
        <v>97</v>
      </c>
      <c r="Y10" s="108">
        <v>206</v>
      </c>
      <c r="Z10" s="125">
        <v>740</v>
      </c>
      <c r="AA10" s="125">
        <v>3</v>
      </c>
      <c r="AB10" s="171" t="str">
        <f>+BP10&amp;BQ10&amp;BR10&amp;BS10</f>
        <v/>
      </c>
      <c r="AE10" s="1"/>
      <c r="AF10" s="1"/>
      <c r="AM10" s="1"/>
      <c r="BL10" s="213"/>
      <c r="BP10" s="74"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5" t="s">
        <v>34</v>
      </c>
      <c r="BT10" s="156">
        <f>IF($B10&lt;&gt;($T10+$U10),1,0)</f>
        <v>0</v>
      </c>
      <c r="BU10" s="156">
        <f>IF($B10&lt;$V10,1,0)</f>
        <v>0</v>
      </c>
      <c r="BV10" s="156">
        <f>IF($B10=0,"",IF($V10="",IF($B10="","",1),0))</f>
        <v>0</v>
      </c>
      <c r="BW10" s="156">
        <f>IF(B10=0,"",IF(AND(B10&lt;&gt;0,W10="",X10="",Y10="",Z10=""),1,0))</f>
        <v>0</v>
      </c>
      <c r="BX10" s="19"/>
      <c r="CA10" s="213"/>
    </row>
    <row r="11" spans="1:79" s="3" customFormat="1" ht="21.75" customHeight="1" x14ac:dyDescent="0.15">
      <c r="A11" s="31" t="s">
        <v>35</v>
      </c>
      <c r="B11" s="110">
        <f>SUM(C11:S11)</f>
        <v>501</v>
      </c>
      <c r="C11" s="150"/>
      <c r="D11" s="150">
        <v>1</v>
      </c>
      <c r="E11" s="145">
        <v>5</v>
      </c>
      <c r="F11" s="145">
        <v>72</v>
      </c>
      <c r="G11" s="145">
        <v>115</v>
      </c>
      <c r="H11" s="145">
        <v>105</v>
      </c>
      <c r="I11" s="145">
        <v>81</v>
      </c>
      <c r="J11" s="145">
        <v>57</v>
      </c>
      <c r="K11" s="145">
        <v>33</v>
      </c>
      <c r="L11" s="145">
        <v>13</v>
      </c>
      <c r="M11" s="145">
        <v>10</v>
      </c>
      <c r="N11" s="145">
        <v>5</v>
      </c>
      <c r="O11" s="145">
        <v>1</v>
      </c>
      <c r="P11" s="145">
        <v>1</v>
      </c>
      <c r="Q11" s="145">
        <v>1</v>
      </c>
      <c r="R11" s="145">
        <v>1</v>
      </c>
      <c r="S11" s="133"/>
      <c r="T11" s="105"/>
      <c r="U11" s="134">
        <v>501</v>
      </c>
      <c r="V11" s="148">
        <v>494</v>
      </c>
      <c r="W11" s="144">
        <v>12</v>
      </c>
      <c r="X11" s="145">
        <v>8</v>
      </c>
      <c r="Y11" s="145">
        <v>3</v>
      </c>
      <c r="Z11" s="134">
        <v>62</v>
      </c>
      <c r="AA11" s="134"/>
      <c r="AB11" s="171" t="str">
        <f>+BP11&amp;BQ11&amp;BR11&amp;BS11</f>
        <v/>
      </c>
      <c r="AC11" s="6"/>
      <c r="AD11" s="6"/>
      <c r="AE11" s="1"/>
      <c r="AF11" s="1"/>
      <c r="AM11" s="1"/>
      <c r="BL11" s="213"/>
      <c r="BP11" s="74"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5" t="s">
        <v>34</v>
      </c>
      <c r="BT11" s="156">
        <f>IF($B11&lt;&gt;($T11+$U11),1,0)</f>
        <v>0</v>
      </c>
      <c r="BU11" s="156">
        <f>IF($B11&lt;$V11,1,0)</f>
        <v>0</v>
      </c>
      <c r="BV11" s="156">
        <f>IF($B11=0,"",IF($V11="",IF($B11="","",1),0))</f>
        <v>0</v>
      </c>
      <c r="BW11" s="156">
        <f>IF(B11=0,"",IF(AND(B11&lt;&gt;0,W11="",X11="",Y11="",Z11=""),1,0))</f>
        <v>0</v>
      </c>
      <c r="BX11" s="19"/>
      <c r="CA11" s="213"/>
    </row>
    <row r="12" spans="1:79" s="3" customFormat="1" ht="15.75" customHeight="1" x14ac:dyDescent="0.15">
      <c r="A12" s="23" t="s">
        <v>36</v>
      </c>
      <c r="B12" s="104">
        <f>SUM(C12:S12)</f>
        <v>216</v>
      </c>
      <c r="C12" s="132"/>
      <c r="D12" s="132"/>
      <c r="E12" s="99">
        <v>6</v>
      </c>
      <c r="F12" s="99">
        <v>15</v>
      </c>
      <c r="G12" s="99">
        <v>45</v>
      </c>
      <c r="H12" s="99">
        <v>41</v>
      </c>
      <c r="I12" s="99">
        <v>39</v>
      </c>
      <c r="J12" s="99">
        <v>29</v>
      </c>
      <c r="K12" s="99">
        <v>14</v>
      </c>
      <c r="L12" s="99">
        <v>10</v>
      </c>
      <c r="M12" s="99">
        <v>5</v>
      </c>
      <c r="N12" s="99">
        <v>2</v>
      </c>
      <c r="O12" s="99">
        <v>6</v>
      </c>
      <c r="P12" s="99">
        <v>2</v>
      </c>
      <c r="Q12" s="99">
        <v>1</v>
      </c>
      <c r="R12" s="99"/>
      <c r="S12" s="100">
        <v>1</v>
      </c>
      <c r="T12" s="117"/>
      <c r="U12" s="101">
        <v>216</v>
      </c>
      <c r="V12" s="147">
        <v>213</v>
      </c>
      <c r="W12" s="117"/>
      <c r="X12" s="118"/>
      <c r="Y12" s="118"/>
      <c r="Z12" s="119"/>
      <c r="AA12" s="119"/>
      <c r="AB12" s="171" t="str">
        <f>+BP12&amp;BQ12&amp;BR12&amp;BS12</f>
        <v/>
      </c>
      <c r="AC12" s="6"/>
      <c r="AD12" s="6"/>
      <c r="AE12" s="1"/>
      <c r="AF12" s="1"/>
      <c r="AM12" s="1"/>
      <c r="BL12" s="213"/>
      <c r="BP12" s="74"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5"/>
      <c r="BT12" s="156">
        <f>IF($B12&lt;&gt;($T12+$U12),1,0)</f>
        <v>0</v>
      </c>
      <c r="BU12" s="156">
        <f>IF($B12&lt;$V12,1,0)</f>
        <v>0</v>
      </c>
      <c r="BV12" s="156">
        <f>IF($B12=0,"",IF($V12="",IF($B12="","",1),0))</f>
        <v>0</v>
      </c>
      <c r="BW12" s="156"/>
      <c r="BX12" s="19"/>
      <c r="CA12" s="213"/>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13"/>
      <c r="CA13" s="213"/>
    </row>
    <row r="14" spans="1:79" s="3" customFormat="1" ht="24" customHeight="1" x14ac:dyDescent="0.15">
      <c r="A14" s="44" t="s">
        <v>38</v>
      </c>
      <c r="B14" s="347" t="s">
        <v>4</v>
      </c>
      <c r="C14" s="49" t="s">
        <v>10</v>
      </c>
      <c r="D14" s="167"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13"/>
      <c r="BP14" s="1"/>
      <c r="BQ14" s="1"/>
      <c r="BR14" s="1"/>
      <c r="BS14" s="1"/>
      <c r="BT14" s="1"/>
      <c r="BU14" s="1"/>
      <c r="CA14" s="213"/>
    </row>
    <row r="15" spans="1:79" s="3" customFormat="1" ht="15.75" customHeight="1" x14ac:dyDescent="0.15">
      <c r="A15" s="75" t="s">
        <v>39</v>
      </c>
      <c r="B15" s="102">
        <f t="shared" ref="B15:B21" si="0">SUM(C15:S15)</f>
        <v>20</v>
      </c>
      <c r="C15" s="107"/>
      <c r="D15" s="108">
        <v>1</v>
      </c>
      <c r="E15" s="108">
        <v>1</v>
      </c>
      <c r="F15" s="108"/>
      <c r="G15" s="108">
        <v>1</v>
      </c>
      <c r="H15" s="108"/>
      <c r="I15" s="108"/>
      <c r="J15" s="108">
        <v>1</v>
      </c>
      <c r="K15" s="108">
        <v>2</v>
      </c>
      <c r="L15" s="108"/>
      <c r="M15" s="108"/>
      <c r="N15" s="108"/>
      <c r="O15" s="108">
        <v>4</v>
      </c>
      <c r="P15" s="108">
        <v>2</v>
      </c>
      <c r="Q15" s="108">
        <v>1</v>
      </c>
      <c r="R15" s="108">
        <v>4</v>
      </c>
      <c r="S15" s="125">
        <v>3</v>
      </c>
      <c r="U15" s="2"/>
      <c r="V15" s="2"/>
      <c r="W15" s="2"/>
      <c r="X15" s="2"/>
      <c r="Y15" s="2"/>
      <c r="Z15" s="1"/>
      <c r="AA15" s="1"/>
      <c r="AB15" s="1"/>
      <c r="AC15" s="1"/>
      <c r="AD15" s="1"/>
      <c r="AE15" s="1"/>
      <c r="AL15" s="1"/>
      <c r="BL15" s="213"/>
      <c r="BP15" s="1"/>
      <c r="BQ15" s="19"/>
      <c r="BR15" s="1"/>
      <c r="BS15" s="1"/>
      <c r="BT15" s="19"/>
      <c r="BU15" s="1"/>
      <c r="CA15" s="213"/>
    </row>
    <row r="16" spans="1:79" s="3" customFormat="1" ht="15.75" customHeight="1" x14ac:dyDescent="0.15">
      <c r="A16" s="76" t="s">
        <v>40</v>
      </c>
      <c r="B16" s="103">
        <f t="shared" si="0"/>
        <v>120</v>
      </c>
      <c r="C16" s="95">
        <v>10</v>
      </c>
      <c r="D16" s="96">
        <v>2</v>
      </c>
      <c r="E16" s="96">
        <v>2</v>
      </c>
      <c r="F16" s="96">
        <v>4</v>
      </c>
      <c r="G16" s="96"/>
      <c r="H16" s="96">
        <v>2</v>
      </c>
      <c r="I16" s="96">
        <v>3</v>
      </c>
      <c r="J16" s="96">
        <v>2</v>
      </c>
      <c r="K16" s="96">
        <v>3</v>
      </c>
      <c r="L16" s="96">
        <v>6</v>
      </c>
      <c r="M16" s="96">
        <v>5</v>
      </c>
      <c r="N16" s="96">
        <v>11</v>
      </c>
      <c r="O16" s="96">
        <v>9</v>
      </c>
      <c r="P16" s="96">
        <v>10</v>
      </c>
      <c r="Q16" s="96">
        <v>11</v>
      </c>
      <c r="R16" s="96">
        <v>11</v>
      </c>
      <c r="S16" s="91">
        <v>29</v>
      </c>
      <c r="T16" s="171" t="str">
        <f>+BQ16</f>
        <v xml:space="preserve"> </v>
      </c>
      <c r="U16" s="2"/>
      <c r="V16" s="2"/>
      <c r="W16" s="2"/>
      <c r="X16" s="2"/>
      <c r="Y16" s="2"/>
      <c r="Z16" s="1"/>
      <c r="AA16" s="1"/>
      <c r="AB16" s="1"/>
      <c r="AC16" s="1"/>
      <c r="AD16" s="1"/>
      <c r="AE16" s="1"/>
      <c r="AL16" s="1"/>
      <c r="BL16" s="213"/>
      <c r="BP16" s="1"/>
      <c r="BQ16" s="74" t="str">
        <f>IF(SUM($B$10)=0," ",(IF(AND((SUM($B$10)=$B$21))," ","El nº de atenciones Sección A.1 debe ser igual al nº de categorizaciones ")))</f>
        <v xml:space="preserve"> </v>
      </c>
      <c r="BR16" s="1"/>
      <c r="BS16" s="1"/>
      <c r="BT16" s="19"/>
      <c r="BU16" s="1"/>
      <c r="CA16" s="213"/>
    </row>
    <row r="17" spans="1:79" s="3" customFormat="1" ht="15.75" customHeight="1" x14ac:dyDescent="0.15">
      <c r="A17" s="76" t="s">
        <v>41</v>
      </c>
      <c r="B17" s="103">
        <f t="shared" si="0"/>
        <v>3509</v>
      </c>
      <c r="C17" s="95">
        <v>798</v>
      </c>
      <c r="D17" s="96">
        <v>223</v>
      </c>
      <c r="E17" s="96">
        <v>152</v>
      </c>
      <c r="F17" s="96">
        <v>166</v>
      </c>
      <c r="G17" s="96">
        <v>172</v>
      </c>
      <c r="H17" s="96">
        <v>118</v>
      </c>
      <c r="I17" s="96">
        <v>137</v>
      </c>
      <c r="J17" s="96">
        <v>124</v>
      </c>
      <c r="K17" s="96">
        <v>149</v>
      </c>
      <c r="L17" s="96">
        <v>159</v>
      </c>
      <c r="M17" s="96">
        <v>186</v>
      </c>
      <c r="N17" s="96">
        <v>191</v>
      </c>
      <c r="O17" s="96">
        <v>163</v>
      </c>
      <c r="P17" s="96">
        <v>169</v>
      </c>
      <c r="Q17" s="96">
        <v>162</v>
      </c>
      <c r="R17" s="96">
        <v>150</v>
      </c>
      <c r="S17" s="91">
        <v>290</v>
      </c>
      <c r="T17" s="174" t="str">
        <f>+BQ17</f>
        <v xml:space="preserve"> </v>
      </c>
      <c r="U17" s="2"/>
      <c r="V17" s="2"/>
      <c r="W17" s="2"/>
      <c r="X17" s="2"/>
      <c r="Y17" s="2"/>
      <c r="Z17" s="1"/>
      <c r="AA17" s="1"/>
      <c r="AB17" s="1"/>
      <c r="AC17" s="1"/>
      <c r="AD17" s="1"/>
      <c r="AE17" s="1"/>
      <c r="AL17" s="1"/>
      <c r="BL17" s="213"/>
      <c r="BP17" s="1"/>
      <c r="BQ17" s="74" t="str">
        <f>IF($B$25=0," ",(IF(AND((($B$25)=$B$21))," ","El nº de atenciones Sección B debe ser igual al nº de categorizaciones ")))</f>
        <v xml:space="preserve"> </v>
      </c>
      <c r="BR17" s="1"/>
      <c r="BS17" s="1"/>
      <c r="BT17" s="19"/>
      <c r="BU17" s="1"/>
      <c r="CA17" s="213"/>
    </row>
    <row r="18" spans="1:79" s="3" customFormat="1" ht="15.75" customHeight="1" x14ac:dyDescent="0.15">
      <c r="A18" s="76" t="s">
        <v>42</v>
      </c>
      <c r="B18" s="103">
        <f t="shared" si="0"/>
        <v>1491</v>
      </c>
      <c r="C18" s="95">
        <v>465</v>
      </c>
      <c r="D18" s="96">
        <v>318</v>
      </c>
      <c r="E18" s="96">
        <v>253</v>
      </c>
      <c r="F18" s="96">
        <v>93</v>
      </c>
      <c r="G18" s="96">
        <v>34</v>
      </c>
      <c r="H18" s="96">
        <v>46</v>
      </c>
      <c r="I18" s="96">
        <v>39</v>
      </c>
      <c r="J18" s="96">
        <v>26</v>
      </c>
      <c r="K18" s="96">
        <v>36</v>
      </c>
      <c r="L18" s="96">
        <v>35</v>
      </c>
      <c r="M18" s="96">
        <v>30</v>
      </c>
      <c r="N18" s="96">
        <v>33</v>
      </c>
      <c r="O18" s="96">
        <v>23</v>
      </c>
      <c r="P18" s="96">
        <v>20</v>
      </c>
      <c r="Q18" s="96">
        <v>14</v>
      </c>
      <c r="R18" s="96">
        <v>9</v>
      </c>
      <c r="S18" s="91">
        <v>17</v>
      </c>
      <c r="T18" s="174"/>
      <c r="U18" s="2"/>
      <c r="V18" s="2"/>
      <c r="W18" s="2"/>
      <c r="X18" s="2"/>
      <c r="Y18" s="2"/>
      <c r="Z18" s="1"/>
      <c r="AA18" s="1"/>
      <c r="AB18" s="1"/>
      <c r="AC18" s="1"/>
      <c r="AD18" s="1"/>
      <c r="AE18" s="1"/>
      <c r="AL18" s="1"/>
      <c r="BL18" s="213"/>
      <c r="BP18" s="1"/>
      <c r="BQ18" s="19"/>
      <c r="BR18" s="1"/>
      <c r="BS18" s="1"/>
      <c r="BT18" s="19"/>
      <c r="BU18" s="1"/>
      <c r="CA18" s="213"/>
    </row>
    <row r="19" spans="1:79" s="3" customFormat="1" ht="15.75" customHeight="1" x14ac:dyDescent="0.15">
      <c r="A19" s="77" t="s">
        <v>43</v>
      </c>
      <c r="B19" s="111">
        <f t="shared" si="0"/>
        <v>103</v>
      </c>
      <c r="C19" s="112">
        <v>34</v>
      </c>
      <c r="D19" s="113">
        <v>21</v>
      </c>
      <c r="E19" s="113">
        <v>13</v>
      </c>
      <c r="F19" s="113">
        <v>5</v>
      </c>
      <c r="G19" s="113">
        <v>5</v>
      </c>
      <c r="H19" s="113">
        <v>3</v>
      </c>
      <c r="I19" s="113">
        <v>8</v>
      </c>
      <c r="J19" s="113">
        <v>4</v>
      </c>
      <c r="K19" s="113">
        <v>3</v>
      </c>
      <c r="L19" s="113"/>
      <c r="M19" s="113">
        <v>4</v>
      </c>
      <c r="N19" s="113">
        <v>2</v>
      </c>
      <c r="O19" s="113"/>
      <c r="P19" s="113"/>
      <c r="Q19" s="113"/>
      <c r="R19" s="113"/>
      <c r="S19" s="92">
        <v>1</v>
      </c>
      <c r="T19" s="2"/>
      <c r="U19" s="2"/>
      <c r="V19" s="2"/>
      <c r="W19" s="2"/>
      <c r="X19" s="2"/>
      <c r="Y19" s="2"/>
      <c r="Z19" s="1"/>
      <c r="AA19" s="1"/>
      <c r="AB19" s="1"/>
      <c r="AC19" s="1"/>
      <c r="AD19" s="1"/>
      <c r="AE19" s="1"/>
      <c r="AL19" s="1"/>
      <c r="BL19" s="213"/>
      <c r="BP19" s="1"/>
      <c r="BQ19" s="74" t="str">
        <f>IF(AND([9]NOMBRE!$B$4="Establecimiento de Menor Complejidad (EMENC)",(SUM($C$53:$C$57)&lt;&gt;0),($B$21&lt;&gt;SUM($C$53:$C$57))),"No olvide registrar el nº de categorizaciones en la seccion A.2","")</f>
        <v/>
      </c>
      <c r="BR19" s="1"/>
      <c r="BS19" s="1"/>
      <c r="BT19" s="19"/>
      <c r="BU19" s="1"/>
      <c r="CA19" s="213"/>
    </row>
    <row r="20" spans="1:79" s="3" customFormat="1" ht="15.75" customHeight="1" x14ac:dyDescent="0.15">
      <c r="A20" s="78" t="s">
        <v>44</v>
      </c>
      <c r="B20" s="104">
        <f t="shared" si="0"/>
        <v>0</v>
      </c>
      <c r="C20" s="98"/>
      <c r="D20" s="99"/>
      <c r="E20" s="99"/>
      <c r="F20" s="99"/>
      <c r="G20" s="99"/>
      <c r="H20" s="99"/>
      <c r="I20" s="99"/>
      <c r="J20" s="99"/>
      <c r="K20" s="99"/>
      <c r="L20" s="99"/>
      <c r="M20" s="99"/>
      <c r="N20" s="99"/>
      <c r="O20" s="99"/>
      <c r="P20" s="99"/>
      <c r="Q20" s="99"/>
      <c r="R20" s="99"/>
      <c r="S20" s="101"/>
      <c r="T20" s="2"/>
      <c r="U20" s="2"/>
      <c r="V20" s="2"/>
      <c r="W20" s="2"/>
      <c r="X20" s="2"/>
      <c r="Y20" s="2"/>
      <c r="Z20" s="1"/>
      <c r="AA20" s="1"/>
      <c r="AB20" s="1"/>
      <c r="AC20" s="1"/>
      <c r="AD20" s="1"/>
      <c r="AE20" s="1"/>
      <c r="AL20" s="1"/>
      <c r="BL20" s="213"/>
      <c r="BP20" s="1"/>
      <c r="BQ20" s="19"/>
      <c r="BR20" s="1"/>
      <c r="BS20" s="1"/>
      <c r="BT20" s="19"/>
      <c r="BU20" s="1"/>
      <c r="CA20" s="213"/>
    </row>
    <row r="21" spans="1:79" s="3" customFormat="1" ht="15.75" customHeight="1" x14ac:dyDescent="0.15">
      <c r="A21" s="22" t="s">
        <v>45</v>
      </c>
      <c r="B21" s="120">
        <f t="shared" si="0"/>
        <v>5243</v>
      </c>
      <c r="C21" s="121">
        <f>SUM(C15:C20)</f>
        <v>1307</v>
      </c>
      <c r="D21" s="122">
        <f>SUM(D15:D20)</f>
        <v>565</v>
      </c>
      <c r="E21" s="122">
        <f>SUM(E15:E20)</f>
        <v>421</v>
      </c>
      <c r="F21" s="122">
        <f t="shared" ref="F21:S21" si="1">SUM(F15:F20)</f>
        <v>268</v>
      </c>
      <c r="G21" s="122">
        <f t="shared" si="1"/>
        <v>212</v>
      </c>
      <c r="H21" s="122">
        <f t="shared" si="1"/>
        <v>169</v>
      </c>
      <c r="I21" s="122">
        <f t="shared" si="1"/>
        <v>187</v>
      </c>
      <c r="J21" s="122">
        <f t="shared" si="1"/>
        <v>157</v>
      </c>
      <c r="K21" s="122">
        <f t="shared" si="1"/>
        <v>193</v>
      </c>
      <c r="L21" s="122">
        <f t="shared" si="1"/>
        <v>200</v>
      </c>
      <c r="M21" s="122">
        <f t="shared" si="1"/>
        <v>225</v>
      </c>
      <c r="N21" s="122">
        <f t="shared" si="1"/>
        <v>237</v>
      </c>
      <c r="O21" s="122">
        <f t="shared" si="1"/>
        <v>199</v>
      </c>
      <c r="P21" s="122">
        <f t="shared" si="1"/>
        <v>201</v>
      </c>
      <c r="Q21" s="122">
        <f t="shared" si="1"/>
        <v>188</v>
      </c>
      <c r="R21" s="122">
        <f t="shared" si="1"/>
        <v>174</v>
      </c>
      <c r="S21" s="123">
        <f t="shared" si="1"/>
        <v>340</v>
      </c>
      <c r="T21" s="174" t="str">
        <f>+BQ21&amp;BP21</f>
        <v/>
      </c>
      <c r="U21" s="2"/>
      <c r="V21" s="2"/>
      <c r="W21" s="2"/>
      <c r="Y21" s="2"/>
      <c r="Z21" s="1"/>
      <c r="AA21" s="1"/>
      <c r="AB21" s="6"/>
      <c r="AC21" s="1"/>
      <c r="AD21" s="1"/>
      <c r="AE21" s="1"/>
      <c r="AL21" s="1"/>
      <c r="BL21" s="213"/>
      <c r="BP21" s="19"/>
      <c r="BQ21" s="74" t="str">
        <f>IF($B21&lt;&gt;SUM($C21:$S21),"NO ALTERE LAS FÓRMULAS, la suma de las edades NO es igual al Total. ","")</f>
        <v/>
      </c>
      <c r="BR21" s="19"/>
      <c r="BS21" s="19"/>
      <c r="BT21" s="19"/>
      <c r="BU21" s="156">
        <f>IF(B21&lt;&gt;SUM(C21:S21),1,0)</f>
        <v>0</v>
      </c>
      <c r="CA21" s="213"/>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13"/>
      <c r="CA22" s="213"/>
    </row>
    <row r="23" spans="1:79" s="3" customFormat="1" ht="29.25" customHeight="1" x14ac:dyDescent="0.15">
      <c r="A23" s="421" t="s">
        <v>47</v>
      </c>
      <c r="B23" s="421" t="s">
        <v>4</v>
      </c>
      <c r="C23" s="435" t="s">
        <v>5</v>
      </c>
      <c r="D23" s="435"/>
      <c r="E23" s="435"/>
      <c r="F23" s="435"/>
      <c r="G23" s="435"/>
      <c r="H23" s="435"/>
      <c r="I23" s="435"/>
      <c r="J23" s="435"/>
      <c r="K23" s="435"/>
      <c r="L23" s="435"/>
      <c r="M23" s="435"/>
      <c r="N23" s="435"/>
      <c r="O23" s="435"/>
      <c r="P23" s="435"/>
      <c r="Q23" s="435"/>
      <c r="R23" s="435"/>
      <c r="S23" s="436"/>
      <c r="T23" s="435" t="s">
        <v>6</v>
      </c>
      <c r="U23" s="436"/>
      <c r="V23" s="421" t="s">
        <v>48</v>
      </c>
      <c r="W23" s="434" t="s">
        <v>49</v>
      </c>
      <c r="X23" s="435"/>
      <c r="Y23" s="436"/>
      <c r="Z23" s="1"/>
      <c r="AA23" s="1"/>
      <c r="AB23" s="1"/>
      <c r="AC23" s="1"/>
      <c r="AD23" s="1"/>
      <c r="AE23" s="1"/>
      <c r="AL23" s="1"/>
      <c r="BL23" s="213"/>
      <c r="BP23" s="1"/>
      <c r="BQ23" s="1"/>
      <c r="BR23" s="1"/>
      <c r="BS23" s="1"/>
      <c r="BT23" s="1"/>
      <c r="BU23" s="1"/>
      <c r="CA23" s="213"/>
    </row>
    <row r="24" spans="1:79" s="3" customFormat="1" ht="33.75" customHeight="1" x14ac:dyDescent="0.15">
      <c r="A24" s="422"/>
      <c r="B24" s="422"/>
      <c r="C24" s="49" t="s">
        <v>10</v>
      </c>
      <c r="D24" s="167"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422"/>
      <c r="W24" s="17" t="s">
        <v>29</v>
      </c>
      <c r="X24" s="51" t="s">
        <v>50</v>
      </c>
      <c r="Y24" s="18" t="s">
        <v>51</v>
      </c>
      <c r="Z24" s="1"/>
      <c r="AA24" s="1"/>
      <c r="AB24" s="1"/>
      <c r="AC24" s="1"/>
      <c r="AD24" s="1"/>
      <c r="AE24" s="1"/>
      <c r="AL24" s="1"/>
      <c r="BL24" s="213"/>
      <c r="BP24" s="1"/>
      <c r="BQ24" s="1"/>
      <c r="BR24" s="1"/>
      <c r="BS24" s="1"/>
      <c r="BT24" s="1"/>
      <c r="BU24" s="1"/>
      <c r="CA24" s="213"/>
    </row>
    <row r="25" spans="1:79" s="3" customFormat="1" ht="15.75" customHeight="1" x14ac:dyDescent="0.15">
      <c r="A25" s="30" t="s">
        <v>52</v>
      </c>
      <c r="B25" s="151">
        <f>SUM(C25:S25)</f>
        <v>0</v>
      </c>
      <c r="C25" s="107"/>
      <c r="D25" s="130"/>
      <c r="E25" s="108"/>
      <c r="F25" s="108"/>
      <c r="G25" s="108"/>
      <c r="H25" s="116"/>
      <c r="I25" s="116"/>
      <c r="J25" s="116"/>
      <c r="K25" s="116"/>
      <c r="L25" s="116"/>
      <c r="M25" s="116"/>
      <c r="N25" s="116"/>
      <c r="O25" s="116"/>
      <c r="P25" s="116"/>
      <c r="Q25" s="116"/>
      <c r="R25" s="116"/>
      <c r="S25" s="125"/>
      <c r="T25" s="107"/>
      <c r="U25" s="108"/>
      <c r="V25" s="87"/>
      <c r="W25" s="107"/>
      <c r="X25" s="108"/>
      <c r="Y25" s="125"/>
      <c r="Z25" s="171" t="str">
        <f>+BP25&amp;BQ25&amp;BR25&amp;BS25</f>
        <v/>
      </c>
      <c r="AA25" s="15"/>
      <c r="AD25" s="1"/>
      <c r="AE25" s="1"/>
      <c r="AL25" s="1"/>
      <c r="BL25" s="213"/>
      <c r="BP25" s="74" t="str">
        <f>IF($B25&lt;&gt;($T25+$U25)," El número atenciones según sexo NO puede ser diferente al Total.","")</f>
        <v/>
      </c>
      <c r="BQ25" s="74" t="str">
        <f>IF($B25=0,"",IF($V25="",IF($B25="",""," No olvide escribir la columna Beneficiarios."),""))</f>
        <v/>
      </c>
      <c r="BR25" s="74" t="str">
        <f>IF($B25&lt;$V25," El número de Beneficiarios NO puede ser mayor que el Total.","")</f>
        <v/>
      </c>
      <c r="BS25" s="74" t="str">
        <f>IF($B25&lt;&gt;SUM($C25:$S25),"NO ALTERE LAS FÓRMULAS, la suma de las edades NO es igual al Total. ","")</f>
        <v/>
      </c>
      <c r="BT25" s="156">
        <f>IF($B25&lt;&gt;($T25+$U25),1,0)</f>
        <v>0</v>
      </c>
      <c r="BU25" s="156">
        <f>IF($B25&lt;$V25,1,0)</f>
        <v>0</v>
      </c>
      <c r="BV25" s="156" t="str">
        <f>IF($B25=0,"",IF($V25="",IF($B25="","",1),0))</f>
        <v/>
      </c>
      <c r="BW25" s="156">
        <f>IF($B25&lt;&gt;SUM($C25:$S25),1,0)</f>
        <v>0</v>
      </c>
      <c r="CA25" s="213"/>
    </row>
    <row r="26" spans="1:79" s="3" customFormat="1" ht="15.75" customHeight="1" x14ac:dyDescent="0.15">
      <c r="A26" s="32" t="s">
        <v>53</v>
      </c>
      <c r="B26" s="141">
        <f>SUM(C26:S26)</f>
        <v>0</v>
      </c>
      <c r="C26" s="98"/>
      <c r="D26" s="132"/>
      <c r="E26" s="99"/>
      <c r="F26" s="99"/>
      <c r="G26" s="99"/>
      <c r="H26" s="100"/>
      <c r="I26" s="100"/>
      <c r="J26" s="100"/>
      <c r="K26" s="100"/>
      <c r="L26" s="100"/>
      <c r="M26" s="100"/>
      <c r="N26" s="100"/>
      <c r="O26" s="100"/>
      <c r="P26" s="100"/>
      <c r="Q26" s="100"/>
      <c r="R26" s="100"/>
      <c r="S26" s="101"/>
      <c r="T26" s="98"/>
      <c r="U26" s="99"/>
      <c r="V26" s="90"/>
      <c r="W26" s="98"/>
      <c r="X26" s="99"/>
      <c r="Y26" s="101"/>
      <c r="Z26" s="171" t="str">
        <f>+BP26&amp;BQ26&amp;BR26&amp;BS26</f>
        <v/>
      </c>
      <c r="AA26" s="15"/>
      <c r="AB26" s="6"/>
      <c r="AC26" s="6"/>
      <c r="AD26" s="1"/>
      <c r="AE26" s="1"/>
      <c r="AL26" s="1"/>
      <c r="BL26" s="213"/>
      <c r="BP26" s="74" t="str">
        <f>IF($B26&lt;&gt;($T26+$U26)," El número atenciones según sexo NO puede ser diferente al Total.","")</f>
        <v/>
      </c>
      <c r="BQ26" s="74" t="str">
        <f>IF($B26=0,"",IF($V26="",IF($B26="",""," No olvide escribir la columna Beneficiarios."),""))</f>
        <v/>
      </c>
      <c r="BR26" s="74" t="str">
        <f>IF($B26&lt;$V26," El número de Beneficiarios NO puede ser mayor que el Total.","")</f>
        <v/>
      </c>
      <c r="BS26" s="74" t="str">
        <f>IF($B26&lt;&gt;SUM($C26:$S26),"NO ALTERE LAS FÓRMULAS, la suma de las edades NO es igual al Total. ","")</f>
        <v/>
      </c>
      <c r="BT26" s="156">
        <f>IF($B26&lt;&gt;($T26+$U26),1,0)</f>
        <v>0</v>
      </c>
      <c r="BU26" s="156">
        <f>IF($B26&lt;$V26,1,0)</f>
        <v>0</v>
      </c>
      <c r="BV26" s="156" t="str">
        <f>IF($B26=0,"",IF($V26="",IF($B26="","",1),0))</f>
        <v/>
      </c>
      <c r="BW26" s="156">
        <f>IF($B26&lt;&gt;SUM($C26:$S26),1,0)</f>
        <v>0</v>
      </c>
      <c r="CA26" s="213"/>
    </row>
    <row r="27" spans="1:79" s="1" customFormat="1" ht="30" customHeight="1" x14ac:dyDescent="0.2">
      <c r="A27" s="53" t="s">
        <v>54</v>
      </c>
      <c r="B27" s="53"/>
      <c r="C27" s="53"/>
      <c r="D27" s="53"/>
      <c r="E27" s="53"/>
      <c r="F27" s="53"/>
      <c r="G27" s="53"/>
      <c r="H27" s="53"/>
      <c r="I27" s="353"/>
      <c r="J27" s="353"/>
      <c r="K27" s="353"/>
      <c r="L27" s="353"/>
      <c r="M27" s="353"/>
      <c r="N27" s="353"/>
      <c r="O27" s="353"/>
      <c r="P27" s="42"/>
      <c r="Q27" s="42"/>
      <c r="R27" s="42"/>
      <c r="S27" s="42"/>
      <c r="T27" s="2"/>
      <c r="U27" s="2"/>
      <c r="V27" s="2"/>
      <c r="W27" s="2"/>
      <c r="X27" s="2"/>
      <c r="Y27" s="2"/>
      <c r="BL27" s="213"/>
      <c r="CA27" s="213"/>
    </row>
    <row r="28" spans="1:79" s="3" customFormat="1" ht="33" customHeight="1" x14ac:dyDescent="0.15">
      <c r="A28" s="44" t="s">
        <v>55</v>
      </c>
      <c r="B28" s="347" t="s">
        <v>4</v>
      </c>
      <c r="C28" s="347" t="s">
        <v>56</v>
      </c>
      <c r="D28" s="347" t="s">
        <v>57</v>
      </c>
      <c r="E28" s="347" t="s">
        <v>58</v>
      </c>
      <c r="F28" s="160"/>
      <c r="G28" s="5"/>
      <c r="H28" s="5"/>
      <c r="I28" s="5"/>
      <c r="J28" s="5"/>
      <c r="K28" s="5"/>
      <c r="L28" s="5"/>
      <c r="M28" s="5"/>
      <c r="N28" s="154" t="s">
        <v>59</v>
      </c>
      <c r="O28" s="5"/>
      <c r="P28" s="5"/>
      <c r="Q28" s="5"/>
      <c r="R28" s="2"/>
      <c r="S28" s="2"/>
      <c r="T28" s="2"/>
      <c r="U28" s="2"/>
      <c r="V28" s="2"/>
      <c r="W28" s="2"/>
      <c r="X28" s="1"/>
      <c r="Y28" s="1"/>
      <c r="Z28" s="1"/>
      <c r="AA28" s="1"/>
      <c r="AB28" s="1"/>
      <c r="AC28" s="1"/>
      <c r="AJ28" s="1"/>
      <c r="BL28" s="213"/>
      <c r="BN28" s="1"/>
      <c r="BO28" s="1"/>
      <c r="BP28" s="1"/>
      <c r="BQ28" s="1"/>
      <c r="BR28" s="1"/>
      <c r="BS28" s="1"/>
      <c r="BT28" s="1"/>
      <c r="BU28" s="1"/>
      <c r="CA28" s="213"/>
    </row>
    <row r="29" spans="1:79" s="3" customFormat="1" ht="15.75" customHeight="1" x14ac:dyDescent="0.15">
      <c r="A29" s="79" t="s">
        <v>60</v>
      </c>
      <c r="B29" s="135">
        <f>SUM(C29:E29)</f>
        <v>486</v>
      </c>
      <c r="C29" s="87">
        <v>473</v>
      </c>
      <c r="D29" s="87">
        <v>13</v>
      </c>
      <c r="E29" s="87"/>
      <c r="F29" s="5"/>
      <c r="G29" s="5"/>
      <c r="H29" s="6"/>
      <c r="I29" s="6"/>
      <c r="J29" s="6"/>
      <c r="K29" s="6"/>
      <c r="L29" s="6"/>
      <c r="M29" s="6"/>
      <c r="N29" s="6"/>
      <c r="O29" s="6"/>
      <c r="P29" s="6"/>
      <c r="Q29" s="6"/>
      <c r="R29" s="2"/>
      <c r="S29" s="2"/>
      <c r="T29" s="2"/>
      <c r="U29" s="2"/>
      <c r="V29" s="2"/>
      <c r="W29" s="2"/>
      <c r="X29" s="1"/>
      <c r="Y29" s="1"/>
      <c r="Z29" s="1"/>
      <c r="AA29" s="1"/>
      <c r="AB29" s="1"/>
      <c r="AC29" s="1"/>
      <c r="AJ29" s="1"/>
      <c r="BL29" s="213"/>
      <c r="BO29" s="1"/>
      <c r="BP29" s="19"/>
      <c r="BT29" s="19"/>
      <c r="CA29" s="213"/>
    </row>
    <row r="30" spans="1:79" s="3" customFormat="1" ht="15.75" customHeight="1" x14ac:dyDescent="0.15">
      <c r="A30" s="61" t="s">
        <v>61</v>
      </c>
      <c r="B30" s="94">
        <f t="shared" ref="B30:B41" si="2">SUM(C30:E30)</f>
        <v>0</v>
      </c>
      <c r="C30" s="88"/>
      <c r="D30" s="88"/>
      <c r="E30" s="88"/>
      <c r="F30" s="5"/>
      <c r="G30" s="5"/>
      <c r="H30" s="6"/>
      <c r="I30" s="6"/>
      <c r="J30" s="6"/>
      <c r="K30" s="6"/>
      <c r="L30" s="6"/>
      <c r="M30" s="6"/>
      <c r="N30" s="6"/>
      <c r="O30" s="6"/>
      <c r="P30" s="6"/>
      <c r="Q30" s="6"/>
      <c r="R30" s="2"/>
      <c r="S30" s="2"/>
      <c r="T30" s="2"/>
      <c r="U30" s="2"/>
      <c r="V30" s="2"/>
      <c r="W30" s="2"/>
      <c r="X30" s="1"/>
      <c r="Y30" s="1"/>
      <c r="Z30" s="1"/>
      <c r="AA30" s="1"/>
      <c r="AB30" s="1"/>
      <c r="AC30" s="1"/>
      <c r="AJ30" s="1"/>
      <c r="BL30" s="213"/>
      <c r="BO30" s="1"/>
      <c r="BP30" s="19"/>
      <c r="BT30" s="19"/>
      <c r="CA30" s="213"/>
    </row>
    <row r="31" spans="1:79" s="3" customFormat="1" ht="15.75" customHeight="1" x14ac:dyDescent="0.15">
      <c r="A31" s="61" t="s">
        <v>62</v>
      </c>
      <c r="B31" s="94">
        <f t="shared" si="2"/>
        <v>0</v>
      </c>
      <c r="C31" s="88"/>
      <c r="D31" s="88"/>
      <c r="E31" s="88"/>
      <c r="F31" s="5"/>
      <c r="G31" s="5"/>
      <c r="H31" s="6"/>
      <c r="I31" s="6"/>
      <c r="J31" s="6"/>
      <c r="K31" s="6"/>
      <c r="L31" s="6"/>
      <c r="M31" s="6"/>
      <c r="N31" s="6"/>
      <c r="O31" s="6"/>
      <c r="P31" s="6"/>
      <c r="Q31" s="6"/>
      <c r="R31" s="2"/>
      <c r="S31" s="2"/>
      <c r="T31" s="2"/>
      <c r="U31" s="2"/>
      <c r="V31" s="2"/>
      <c r="W31" s="2"/>
      <c r="X31" s="1"/>
      <c r="Y31" s="1"/>
      <c r="Z31" s="1"/>
      <c r="AA31" s="1"/>
      <c r="AB31" s="1"/>
      <c r="AC31" s="1"/>
      <c r="AJ31" s="1"/>
      <c r="BL31" s="213"/>
      <c r="BO31" s="1"/>
      <c r="BP31" s="19"/>
      <c r="BT31" s="19"/>
      <c r="CA31" s="213"/>
    </row>
    <row r="32" spans="1:79" s="3" customFormat="1" ht="15.75" customHeight="1" x14ac:dyDescent="0.15">
      <c r="A32" s="61" t="s">
        <v>63</v>
      </c>
      <c r="B32" s="94">
        <f t="shared" si="2"/>
        <v>518</v>
      </c>
      <c r="C32" s="88">
        <v>518</v>
      </c>
      <c r="D32" s="88"/>
      <c r="E32" s="88"/>
      <c r="F32" s="5"/>
      <c r="G32" s="5"/>
      <c r="H32" s="6"/>
      <c r="I32" s="6"/>
      <c r="J32" s="6"/>
      <c r="K32" s="6"/>
      <c r="L32" s="6"/>
      <c r="M32" s="6"/>
      <c r="N32" s="6"/>
      <c r="O32" s="6"/>
      <c r="P32" s="6"/>
      <c r="Q32" s="6"/>
      <c r="R32" s="2"/>
      <c r="S32" s="2"/>
      <c r="T32" s="2"/>
      <c r="U32" s="2"/>
      <c r="V32" s="2"/>
      <c r="W32" s="2"/>
      <c r="X32" s="1"/>
      <c r="Y32" s="1"/>
      <c r="Z32" s="1"/>
      <c r="AA32" s="1"/>
      <c r="AB32" s="1"/>
      <c r="AC32" s="1"/>
      <c r="AJ32" s="1"/>
      <c r="BL32" s="213"/>
      <c r="BO32" s="1"/>
      <c r="BP32" s="19"/>
      <c r="BT32" s="19"/>
      <c r="CA32" s="213"/>
    </row>
    <row r="33" spans="1:79" s="3" customFormat="1" ht="15.75" customHeight="1" x14ac:dyDescent="0.15">
      <c r="A33" s="61" t="s">
        <v>64</v>
      </c>
      <c r="B33" s="94">
        <f t="shared" si="2"/>
        <v>0</v>
      </c>
      <c r="C33" s="88"/>
      <c r="D33" s="88"/>
      <c r="E33" s="88"/>
      <c r="F33" s="5"/>
      <c r="G33" s="5"/>
      <c r="H33" s="6"/>
      <c r="I33" s="6"/>
      <c r="J33" s="6"/>
      <c r="K33" s="6"/>
      <c r="L33" s="6"/>
      <c r="M33" s="6"/>
      <c r="N33" s="6"/>
      <c r="O33" s="6"/>
      <c r="P33" s="6"/>
      <c r="Q33" s="6"/>
      <c r="R33" s="2"/>
      <c r="S33" s="2"/>
      <c r="T33" s="2"/>
      <c r="U33" s="2"/>
      <c r="V33" s="2"/>
      <c r="W33" s="2"/>
      <c r="X33" s="1"/>
      <c r="Y33" s="1"/>
      <c r="Z33" s="1"/>
      <c r="AA33" s="1"/>
      <c r="AB33" s="1"/>
      <c r="AC33" s="1"/>
      <c r="AJ33" s="1"/>
      <c r="BL33" s="213"/>
      <c r="BO33" s="1"/>
      <c r="BP33" s="19"/>
      <c r="BT33" s="19"/>
      <c r="CA33" s="213"/>
    </row>
    <row r="34" spans="1:79" s="3" customFormat="1" ht="15.75" customHeight="1" x14ac:dyDescent="0.15">
      <c r="A34" s="61" t="s">
        <v>65</v>
      </c>
      <c r="B34" s="94">
        <f t="shared" si="2"/>
        <v>0</v>
      </c>
      <c r="C34" s="88"/>
      <c r="D34" s="88"/>
      <c r="E34" s="88"/>
      <c r="F34" s="5"/>
      <c r="G34" s="5"/>
      <c r="H34" s="6"/>
      <c r="I34" s="6"/>
      <c r="J34" s="6"/>
      <c r="K34" s="6"/>
      <c r="L34" s="6"/>
      <c r="M34" s="6"/>
      <c r="N34" s="6"/>
      <c r="O34" s="6"/>
      <c r="P34" s="6"/>
      <c r="Q34" s="6"/>
      <c r="R34" s="2"/>
      <c r="S34" s="2"/>
      <c r="T34" s="2"/>
      <c r="U34" s="2"/>
      <c r="V34" s="2"/>
      <c r="W34" s="2"/>
      <c r="X34" s="1"/>
      <c r="Y34" s="1"/>
      <c r="Z34" s="1"/>
      <c r="AA34" s="1"/>
      <c r="AB34" s="1"/>
      <c r="AC34" s="1"/>
      <c r="AJ34" s="1"/>
      <c r="BL34" s="213"/>
      <c r="BO34" s="1"/>
      <c r="BP34" s="19"/>
      <c r="BT34" s="19"/>
      <c r="CA34" s="213"/>
    </row>
    <row r="35" spans="1:79" s="3" customFormat="1" ht="15.75" customHeight="1" x14ac:dyDescent="0.15">
      <c r="A35" s="61" t="s">
        <v>66</v>
      </c>
      <c r="B35" s="94">
        <f t="shared" si="2"/>
        <v>143</v>
      </c>
      <c r="C35" s="88">
        <v>143</v>
      </c>
      <c r="D35" s="88"/>
      <c r="E35" s="88"/>
      <c r="F35" s="5"/>
      <c r="G35" s="5"/>
      <c r="H35" s="6"/>
      <c r="I35" s="6"/>
      <c r="J35" s="6"/>
      <c r="K35" s="6"/>
      <c r="L35" s="6"/>
      <c r="M35" s="6"/>
      <c r="N35" s="6"/>
      <c r="O35" s="6"/>
      <c r="P35" s="6"/>
      <c r="Q35" s="6"/>
      <c r="R35" s="2"/>
      <c r="S35" s="2"/>
      <c r="T35" s="2"/>
      <c r="U35" s="2"/>
      <c r="V35" s="2"/>
      <c r="W35" s="2"/>
      <c r="X35" s="1"/>
      <c r="Y35" s="1"/>
      <c r="Z35" s="1"/>
      <c r="AA35" s="1"/>
      <c r="AB35" s="1"/>
      <c r="AC35" s="1"/>
      <c r="AJ35" s="1"/>
      <c r="BL35" s="213"/>
      <c r="BO35" s="1"/>
      <c r="BP35" s="19"/>
      <c r="BT35" s="19"/>
      <c r="BV35" s="1"/>
      <c r="BW35" s="1"/>
      <c r="CA35" s="213"/>
    </row>
    <row r="36" spans="1:79" s="3" customFormat="1" ht="15.75" customHeight="1" x14ac:dyDescent="0.15">
      <c r="A36" s="61" t="s">
        <v>67</v>
      </c>
      <c r="B36" s="94">
        <f t="shared" si="2"/>
        <v>11</v>
      </c>
      <c r="C36" s="88">
        <v>2</v>
      </c>
      <c r="D36" s="88">
        <v>9</v>
      </c>
      <c r="E36" s="88"/>
      <c r="F36" s="5"/>
      <c r="G36" s="5"/>
      <c r="H36" s="6"/>
      <c r="I36" s="6"/>
      <c r="J36" s="6"/>
      <c r="K36" s="6"/>
      <c r="L36" s="6"/>
      <c r="M36" s="6"/>
      <c r="N36" s="6"/>
      <c r="O36" s="6"/>
      <c r="P36" s="6"/>
      <c r="Q36" s="6"/>
      <c r="R36" s="2"/>
      <c r="S36" s="2"/>
      <c r="T36" s="2"/>
      <c r="U36" s="2"/>
      <c r="V36" s="2"/>
      <c r="W36" s="2"/>
      <c r="X36" s="1"/>
      <c r="Y36" s="1"/>
      <c r="Z36" s="1"/>
      <c r="AA36" s="1"/>
      <c r="AB36" s="1"/>
      <c r="AC36" s="1"/>
      <c r="AJ36" s="1"/>
      <c r="BL36" s="213"/>
      <c r="BO36" s="1"/>
      <c r="BP36" s="19"/>
      <c r="BT36" s="19"/>
      <c r="CA36" s="213"/>
    </row>
    <row r="37" spans="1:79" s="3" customFormat="1" ht="15.75" customHeight="1" x14ac:dyDescent="0.15">
      <c r="A37" s="61" t="s">
        <v>68</v>
      </c>
      <c r="B37" s="94">
        <f t="shared" si="2"/>
        <v>0</v>
      </c>
      <c r="C37" s="88"/>
      <c r="D37" s="88"/>
      <c r="E37" s="88"/>
      <c r="F37" s="5"/>
      <c r="G37" s="55"/>
      <c r="H37" s="55"/>
      <c r="I37" s="6"/>
      <c r="J37" s="6"/>
      <c r="K37" s="6"/>
      <c r="L37" s="6"/>
      <c r="M37" s="6"/>
      <c r="N37" s="6"/>
      <c r="O37" s="6"/>
      <c r="P37" s="6"/>
      <c r="Q37" s="6"/>
      <c r="R37" s="2"/>
      <c r="S37" s="2"/>
      <c r="T37" s="2"/>
      <c r="U37" s="2"/>
      <c r="V37" s="2"/>
      <c r="W37" s="2"/>
      <c r="X37" s="1"/>
      <c r="Y37" s="1"/>
      <c r="Z37" s="1"/>
      <c r="AA37" s="1"/>
      <c r="AB37" s="1"/>
      <c r="AC37" s="1"/>
      <c r="AJ37" s="1"/>
      <c r="BL37" s="213"/>
      <c r="BO37" s="1"/>
      <c r="BP37" s="19"/>
      <c r="BT37" s="19"/>
      <c r="CA37" s="213"/>
    </row>
    <row r="38" spans="1:79" s="3" customFormat="1" ht="15.75" customHeight="1" x14ac:dyDescent="0.15">
      <c r="A38" s="61" t="s">
        <v>69</v>
      </c>
      <c r="B38" s="94">
        <f t="shared" si="2"/>
        <v>0</v>
      </c>
      <c r="C38" s="88"/>
      <c r="D38" s="88"/>
      <c r="E38" s="88"/>
      <c r="F38" s="5"/>
      <c r="G38" s="55"/>
      <c r="H38" s="55"/>
      <c r="I38" s="6"/>
      <c r="J38" s="6"/>
      <c r="K38" s="6"/>
      <c r="L38" s="6"/>
      <c r="M38" s="6"/>
      <c r="N38" s="6"/>
      <c r="O38" s="6"/>
      <c r="P38" s="6"/>
      <c r="Q38" s="6"/>
      <c r="R38" s="2"/>
      <c r="S38" s="2"/>
      <c r="T38" s="2"/>
      <c r="U38" s="2"/>
      <c r="V38" s="2"/>
      <c r="W38" s="2"/>
      <c r="X38" s="1"/>
      <c r="Y38" s="1"/>
      <c r="Z38" s="1"/>
      <c r="AA38" s="1"/>
      <c r="AB38" s="1"/>
      <c r="AC38" s="1"/>
      <c r="AJ38" s="1"/>
      <c r="BL38" s="213"/>
      <c r="BP38" s="19"/>
      <c r="BT38" s="19"/>
      <c r="CA38" s="213"/>
    </row>
    <row r="39" spans="1:79" s="3" customFormat="1" ht="24" customHeight="1" x14ac:dyDescent="0.15">
      <c r="A39" s="61" t="s">
        <v>70</v>
      </c>
      <c r="B39" s="94">
        <f t="shared" si="2"/>
        <v>0</v>
      </c>
      <c r="C39" s="88"/>
      <c r="D39" s="88"/>
      <c r="E39" s="88"/>
      <c r="F39" s="5"/>
      <c r="G39" s="55"/>
      <c r="H39" s="55"/>
      <c r="I39" s="6"/>
      <c r="J39" s="6"/>
      <c r="K39" s="6"/>
      <c r="L39" s="6"/>
      <c r="M39" s="6"/>
      <c r="N39" s="6"/>
      <c r="O39" s="6"/>
      <c r="P39" s="6"/>
      <c r="Q39" s="6"/>
      <c r="R39" s="2"/>
      <c r="S39" s="2"/>
      <c r="T39" s="2"/>
      <c r="U39" s="2"/>
      <c r="V39" s="2"/>
      <c r="W39" s="2"/>
      <c r="X39" s="1"/>
      <c r="Y39" s="1"/>
      <c r="Z39" s="1"/>
      <c r="AA39" s="1"/>
      <c r="AB39" s="1"/>
      <c r="AC39" s="1"/>
      <c r="AJ39" s="1"/>
      <c r="BL39" s="213"/>
      <c r="BP39" s="19"/>
      <c r="BT39" s="19"/>
      <c r="CA39" s="213"/>
    </row>
    <row r="40" spans="1:79" s="3" customFormat="1" ht="16.5" customHeight="1" x14ac:dyDescent="0.15">
      <c r="A40" s="168" t="s">
        <v>71</v>
      </c>
      <c r="B40" s="94">
        <f t="shared" si="2"/>
        <v>2</v>
      </c>
      <c r="C40" s="89"/>
      <c r="D40" s="89">
        <v>2</v>
      </c>
      <c r="E40" s="89"/>
      <c r="F40" s="5"/>
      <c r="G40" s="55"/>
      <c r="H40" s="55"/>
      <c r="I40" s="6"/>
      <c r="J40" s="6"/>
      <c r="K40" s="6"/>
      <c r="L40" s="6"/>
      <c r="M40" s="6"/>
      <c r="N40" s="6"/>
      <c r="O40" s="6"/>
      <c r="P40" s="6"/>
      <c r="Q40" s="6"/>
      <c r="R40" s="2"/>
      <c r="S40" s="2"/>
      <c r="T40" s="2"/>
      <c r="U40" s="2"/>
      <c r="V40" s="2"/>
      <c r="W40" s="2"/>
      <c r="X40" s="1"/>
      <c r="Y40" s="1"/>
      <c r="Z40" s="1"/>
      <c r="AA40" s="1"/>
      <c r="AB40" s="1"/>
      <c r="AC40" s="1"/>
      <c r="AJ40" s="1"/>
      <c r="BL40" s="213"/>
      <c r="BP40" s="19"/>
      <c r="BT40" s="19"/>
      <c r="CA40" s="213"/>
    </row>
    <row r="41" spans="1:79" s="3" customFormat="1" ht="16.5" customHeight="1" x14ac:dyDescent="0.15">
      <c r="A41" s="61" t="s">
        <v>72</v>
      </c>
      <c r="B41" s="94">
        <f t="shared" si="2"/>
        <v>0</v>
      </c>
      <c r="C41" s="138"/>
      <c r="D41" s="138"/>
      <c r="E41" s="138"/>
      <c r="F41" s="5"/>
      <c r="G41" s="55"/>
      <c r="H41" s="55"/>
      <c r="I41" s="6"/>
      <c r="J41" s="6"/>
      <c r="K41" s="6"/>
      <c r="L41" s="6"/>
      <c r="M41" s="6"/>
      <c r="N41" s="6"/>
      <c r="O41" s="6"/>
      <c r="P41" s="6"/>
      <c r="Q41" s="6"/>
      <c r="R41" s="2"/>
      <c r="S41" s="2"/>
      <c r="T41" s="2"/>
      <c r="U41" s="2"/>
      <c r="V41" s="2"/>
      <c r="W41" s="2"/>
      <c r="X41" s="1"/>
      <c r="Y41" s="1"/>
      <c r="Z41" s="1"/>
      <c r="AA41" s="1"/>
      <c r="AB41" s="1"/>
      <c r="AC41" s="1"/>
      <c r="AJ41" s="1"/>
      <c r="BL41" s="213"/>
      <c r="BP41" s="19"/>
      <c r="BT41" s="19"/>
      <c r="CA41" s="213"/>
    </row>
    <row r="42" spans="1:79" s="3" customFormat="1" ht="15.75" customHeight="1" x14ac:dyDescent="0.15">
      <c r="A42" s="22" t="s">
        <v>45</v>
      </c>
      <c r="B42" s="120">
        <f>+SUM(C42:E42)</f>
        <v>1160</v>
      </c>
      <c r="C42" s="120">
        <f>+SUM(C29:C41)</f>
        <v>1136</v>
      </c>
      <c r="D42" s="120">
        <f>+SUM(D29:D41)</f>
        <v>24</v>
      </c>
      <c r="E42" s="120">
        <f>+SUM(E29:E41)</f>
        <v>0</v>
      </c>
      <c r="F42" s="5"/>
      <c r="G42" s="55"/>
      <c r="H42" s="55"/>
      <c r="I42" s="5"/>
      <c r="J42" s="6"/>
      <c r="K42" s="6"/>
      <c r="L42" s="6"/>
      <c r="M42" s="6"/>
      <c r="N42" s="6"/>
      <c r="O42" s="6"/>
      <c r="P42" s="6"/>
      <c r="Q42" s="6"/>
      <c r="R42" s="2"/>
      <c r="S42" s="2"/>
      <c r="T42" s="2"/>
      <c r="U42" s="2"/>
      <c r="W42" s="2"/>
      <c r="X42" s="1"/>
      <c r="Y42" s="1"/>
      <c r="AA42" s="1"/>
      <c r="AB42" s="1"/>
      <c r="AC42" s="1"/>
      <c r="AJ42" s="1"/>
      <c r="BL42" s="213"/>
      <c r="BN42" s="19"/>
      <c r="BQ42" s="19"/>
      <c r="BU42" s="19"/>
      <c r="CA42" s="213"/>
    </row>
    <row r="43" spans="1:79" s="1" customFormat="1" ht="30" customHeight="1" x14ac:dyDescent="0.2">
      <c r="A43" s="354" t="s">
        <v>73</v>
      </c>
      <c r="B43" s="57"/>
      <c r="C43" s="58"/>
      <c r="D43" s="58"/>
      <c r="E43" s="58"/>
      <c r="F43" s="58"/>
      <c r="G43" s="58"/>
      <c r="H43" s="58"/>
      <c r="I43" s="58"/>
      <c r="J43" s="58"/>
      <c r="K43" s="58"/>
      <c r="T43" s="2"/>
      <c r="U43" s="2"/>
      <c r="V43" s="2"/>
      <c r="W43" s="2"/>
      <c r="X43" s="2"/>
      <c r="Y43" s="2"/>
      <c r="BL43" s="213"/>
      <c r="CA43" s="213"/>
    </row>
    <row r="44" spans="1:79" s="3" customFormat="1" ht="15" customHeight="1" x14ac:dyDescent="0.15">
      <c r="A44" s="468" t="s">
        <v>47</v>
      </c>
      <c r="B44" s="469"/>
      <c r="C44" s="421" t="s">
        <v>4</v>
      </c>
      <c r="D44" s="434" t="s">
        <v>5</v>
      </c>
      <c r="E44" s="435"/>
      <c r="F44" s="435"/>
      <c r="G44" s="435"/>
      <c r="H44" s="435"/>
      <c r="I44" s="435"/>
      <c r="J44" s="435"/>
      <c r="K44" s="435"/>
      <c r="L44" s="435"/>
      <c r="M44" s="435"/>
      <c r="N44" s="435"/>
      <c r="O44" s="435"/>
      <c r="P44" s="435"/>
      <c r="Q44" s="435"/>
      <c r="R44" s="435"/>
      <c r="S44" s="435"/>
      <c r="T44" s="436"/>
      <c r="U44" s="434" t="s">
        <v>6</v>
      </c>
      <c r="V44" s="436"/>
      <c r="W44" s="421" t="s">
        <v>7</v>
      </c>
      <c r="X44" s="2"/>
      <c r="Y44" s="2"/>
      <c r="Z44" s="1"/>
      <c r="AA44" s="1"/>
      <c r="AB44" s="1"/>
      <c r="AC44" s="1"/>
      <c r="AD44" s="1"/>
      <c r="AE44" s="1"/>
      <c r="AL44" s="1"/>
      <c r="BL44" s="213"/>
      <c r="CA44" s="213"/>
    </row>
    <row r="45" spans="1:79" s="3" customFormat="1" ht="23.25" customHeight="1" x14ac:dyDescent="0.15">
      <c r="A45" s="470"/>
      <c r="B45" s="471"/>
      <c r="C45" s="438"/>
      <c r="D45" s="49" t="s">
        <v>10</v>
      </c>
      <c r="E45" s="167"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422"/>
      <c r="X45" s="2"/>
      <c r="Y45" s="2"/>
      <c r="Z45" s="1"/>
      <c r="AA45" s="1"/>
      <c r="AB45" s="1"/>
      <c r="AC45" s="1"/>
      <c r="AD45" s="1"/>
      <c r="AE45" s="1"/>
      <c r="AL45" s="1"/>
      <c r="BL45" s="213"/>
      <c r="CA45" s="213"/>
    </row>
    <row r="46" spans="1:79" s="3" customFormat="1" ht="15.75" customHeight="1" x14ac:dyDescent="0.15">
      <c r="A46" s="462" t="s">
        <v>52</v>
      </c>
      <c r="B46" s="463"/>
      <c r="C46" s="102">
        <f>SUM(D46:T46)</f>
        <v>0</v>
      </c>
      <c r="D46" s="107"/>
      <c r="E46" s="130"/>
      <c r="F46" s="108"/>
      <c r="G46" s="108"/>
      <c r="H46" s="108"/>
      <c r="I46" s="116"/>
      <c r="J46" s="116"/>
      <c r="K46" s="116"/>
      <c r="L46" s="116"/>
      <c r="M46" s="116"/>
      <c r="N46" s="116"/>
      <c r="O46" s="116"/>
      <c r="P46" s="116"/>
      <c r="Q46" s="116"/>
      <c r="R46" s="116"/>
      <c r="S46" s="116"/>
      <c r="T46" s="125"/>
      <c r="U46" s="107"/>
      <c r="V46" s="125"/>
      <c r="W46" s="87"/>
      <c r="X46" s="171" t="str">
        <f>+BP46&amp;BQ46&amp;BR46&amp;BS46</f>
        <v/>
      </c>
      <c r="AA46" s="15"/>
      <c r="AD46" s="1"/>
      <c r="AE46" s="1"/>
      <c r="AL46" s="1"/>
      <c r="BL46" s="213"/>
      <c r="BO46" s="1"/>
      <c r="BP46" s="74" t="str">
        <f>IF($C46&lt;&gt;($U46+$V46)," El número atenciones según sexo NO puede ser diferente al Total.","")</f>
        <v/>
      </c>
      <c r="BQ46" s="74" t="str">
        <f>IF($C46=0,"",IF($W46="",IF($C46="",""," No olvide escribir la columna Beneficiarios."),""))</f>
        <v/>
      </c>
      <c r="BR46" s="74" t="str">
        <f>IF($C46&lt;$W46," El número de Beneficiarios NO puede ser mayor que el Total.","")</f>
        <v/>
      </c>
      <c r="BS46" s="74" t="str">
        <f>IF($C46&lt;&gt;SUM($D46:$T46),"NO ALTERE LAS FÓRMULAS, la suma de las edades NO es igual al Total. ","")</f>
        <v/>
      </c>
      <c r="BT46" s="156">
        <f>IF($C46&lt;&gt;($U46+$V46),1,0)</f>
        <v>0</v>
      </c>
      <c r="BU46" s="156">
        <f>IF($C46&lt;$W46,1,0)</f>
        <v>0</v>
      </c>
      <c r="BV46" s="156" t="str">
        <f>IF($C46=0,"",IF($W46="",IF($C46="","",1),0))</f>
        <v/>
      </c>
      <c r="BW46" s="156">
        <f>IF($C46&lt;&gt;SUM($D46:$T46),1,0)</f>
        <v>0</v>
      </c>
      <c r="CA46" s="213"/>
    </row>
    <row r="47" spans="1:79" s="3" customFormat="1" ht="15.75" customHeight="1" x14ac:dyDescent="0.15">
      <c r="A47" s="457" t="s">
        <v>74</v>
      </c>
      <c r="B47" s="458"/>
      <c r="C47" s="103">
        <f>SUM(D47:T47)</f>
        <v>0</v>
      </c>
      <c r="D47" s="95"/>
      <c r="E47" s="131"/>
      <c r="F47" s="96"/>
      <c r="G47" s="96"/>
      <c r="H47" s="96"/>
      <c r="I47" s="97"/>
      <c r="J47" s="97"/>
      <c r="K47" s="97"/>
      <c r="L47" s="97"/>
      <c r="M47" s="97"/>
      <c r="N47" s="97"/>
      <c r="O47" s="97"/>
      <c r="P47" s="97"/>
      <c r="Q47" s="97"/>
      <c r="R47" s="97"/>
      <c r="S47" s="97"/>
      <c r="T47" s="91"/>
      <c r="U47" s="95"/>
      <c r="V47" s="91"/>
      <c r="W47" s="88"/>
      <c r="X47" s="171" t="str">
        <f>+BP47&amp;BQ47&amp;BR47&amp;BS47</f>
        <v/>
      </c>
      <c r="AA47" s="15"/>
      <c r="AD47" s="1"/>
      <c r="AE47" s="1"/>
      <c r="AL47" s="1"/>
      <c r="BL47" s="213"/>
      <c r="BO47" s="1"/>
      <c r="BP47" s="74" t="str">
        <f>IF($C47&lt;&gt;($U47+$V47)," El número atenciones según sexo NO puede ser diferente al Total.","")</f>
        <v/>
      </c>
      <c r="BQ47" s="74" t="str">
        <f>IF($C47=0,"",IF($W47="",IF($C47="",""," No olvide escribir la columna Beneficiarios."),""))</f>
        <v/>
      </c>
      <c r="BR47" s="74" t="str">
        <f>IF($C47&lt;$W47," El número de Beneficiarios NO puede ser mayor que el Total.","")</f>
        <v/>
      </c>
      <c r="BS47" s="74" t="str">
        <f>IF($C47&lt;&gt;SUM($D47:$T47),"NO ALTERE LAS FÓRMULAS, la suma de las edades NO es igual al Total. ","")</f>
        <v/>
      </c>
      <c r="BT47" s="156">
        <f>IF($C47&lt;&gt;($U47+$V47),1,0)</f>
        <v>0</v>
      </c>
      <c r="BU47" s="156">
        <f>IF($C47&lt;$W47,1,0)</f>
        <v>0</v>
      </c>
      <c r="BV47" s="156" t="str">
        <f>IF($C47=0,"",IF($W47="",IF($C47="","",1),0))</f>
        <v/>
      </c>
      <c r="BW47" s="156">
        <f>IF($C47&lt;&gt;SUM($D47:$T47),1,0)</f>
        <v>0</v>
      </c>
      <c r="CA47" s="213"/>
    </row>
    <row r="48" spans="1:79" s="3" customFormat="1" ht="15.75" customHeight="1" x14ac:dyDescent="0.15">
      <c r="A48" s="474" t="s">
        <v>53</v>
      </c>
      <c r="B48" s="475"/>
      <c r="C48" s="103">
        <f>SUM(D48:T48)</f>
        <v>0</v>
      </c>
      <c r="D48" s="95"/>
      <c r="E48" s="131"/>
      <c r="F48" s="96"/>
      <c r="G48" s="96"/>
      <c r="H48" s="96"/>
      <c r="I48" s="97"/>
      <c r="J48" s="97"/>
      <c r="K48" s="97"/>
      <c r="L48" s="97"/>
      <c r="M48" s="97"/>
      <c r="N48" s="97"/>
      <c r="O48" s="97"/>
      <c r="P48" s="97"/>
      <c r="Q48" s="97"/>
      <c r="R48" s="97"/>
      <c r="S48" s="97"/>
      <c r="T48" s="91"/>
      <c r="U48" s="95"/>
      <c r="V48" s="91"/>
      <c r="W48" s="88"/>
      <c r="X48" s="171" t="str">
        <f>+BP48&amp;BQ48&amp;BR48&amp;BS48</f>
        <v/>
      </c>
      <c r="AA48" s="15"/>
      <c r="AD48" s="1"/>
      <c r="AE48" s="1"/>
      <c r="AL48" s="1"/>
      <c r="BL48" s="213"/>
      <c r="BO48" s="1"/>
      <c r="BP48" s="74" t="str">
        <f>IF($C48&lt;&gt;($U48+$V48)," El número atenciones según sexo NO puede ser diferente al Total.","")</f>
        <v/>
      </c>
      <c r="BQ48" s="74" t="str">
        <f>IF($C48=0,"",IF($W48="",IF($C48="",""," No olvide escribir la columna Beneficiarios."),""))</f>
        <v/>
      </c>
      <c r="BR48" s="74" t="str">
        <f>IF($C48&lt;$W48," El número de Beneficiarios NO puede ser mayor que el Total.","")</f>
        <v/>
      </c>
      <c r="BS48" s="74" t="str">
        <f>IF($C48&lt;&gt;SUM($D48:$T48),"NO ALTERE LAS FÓRMULAS, la suma de las edades NO es igual al Total. ","")</f>
        <v/>
      </c>
      <c r="BT48" s="156">
        <f>IF($C48&lt;&gt;($U48+$V48),1,0)</f>
        <v>0</v>
      </c>
      <c r="BU48" s="156">
        <f>IF($C48&lt;$W48,1,0)</f>
        <v>0</v>
      </c>
      <c r="BV48" s="156" t="str">
        <f>IF($C48=0,"",IF($W48="",IF($C48="","",1),0))</f>
        <v/>
      </c>
      <c r="BW48" s="156">
        <f>IF($C48&lt;&gt;SUM($D48:$T48),1,0)</f>
        <v>0</v>
      </c>
      <c r="CA48" s="213"/>
    </row>
    <row r="49" spans="1:79" s="3" customFormat="1" ht="15.75" customHeight="1" x14ac:dyDescent="0.15">
      <c r="A49" s="466" t="s">
        <v>75</v>
      </c>
      <c r="B49" s="467"/>
      <c r="C49" s="104">
        <f>SUM(D49:T49)</f>
        <v>0</v>
      </c>
      <c r="D49" s="98"/>
      <c r="E49" s="132"/>
      <c r="F49" s="99"/>
      <c r="G49" s="99"/>
      <c r="H49" s="99"/>
      <c r="I49" s="100"/>
      <c r="J49" s="100"/>
      <c r="K49" s="100"/>
      <c r="L49" s="100"/>
      <c r="M49" s="100"/>
      <c r="N49" s="100"/>
      <c r="O49" s="100"/>
      <c r="P49" s="100"/>
      <c r="Q49" s="100"/>
      <c r="R49" s="100"/>
      <c r="S49" s="100"/>
      <c r="T49" s="101"/>
      <c r="U49" s="98"/>
      <c r="V49" s="101"/>
      <c r="W49" s="90"/>
      <c r="X49" s="171" t="str">
        <f>+BP49&amp;BQ49&amp;BR49&amp;BS49</f>
        <v/>
      </c>
      <c r="AA49" s="15"/>
      <c r="AD49" s="1"/>
      <c r="AE49" s="1"/>
      <c r="AL49" s="1"/>
      <c r="BL49" s="213"/>
      <c r="BO49" s="1"/>
      <c r="BP49" s="74" t="str">
        <f>IF($C49&lt;&gt;($U49+$V49)," El número atenciones según sexo NO puede ser diferente al Total.","")</f>
        <v/>
      </c>
      <c r="BQ49" s="74" t="str">
        <f>IF($C49=0,"",IF($W49="",IF($C49="",""," No olvide escribir la columna Beneficiarios."),""))</f>
        <v/>
      </c>
      <c r="BR49" s="74" t="str">
        <f>IF($C49&lt;$W49," El número de Beneficiarios NO puede ser mayor que el Total.","")</f>
        <v/>
      </c>
      <c r="BS49" s="74" t="str">
        <f>IF($C49&lt;&gt;SUM($D49:$T49),"NO ALTERE LAS FÓRMULAS, la suma de las edades NO es igual al Total. ","")</f>
        <v/>
      </c>
      <c r="BT49" s="156">
        <f>IF($C49&lt;&gt;($U49+$V49),1,0)</f>
        <v>0</v>
      </c>
      <c r="BU49" s="156">
        <f>IF($C49&lt;$W49,1,0)</f>
        <v>0</v>
      </c>
      <c r="BV49" s="156" t="str">
        <f>IF($C49=0,"",IF($W49="",IF($C49="","",1),0))</f>
        <v/>
      </c>
      <c r="BW49" s="156">
        <f>IF($C49&lt;&gt;SUM($D49:$T49),1,0)</f>
        <v>0</v>
      </c>
      <c r="CA49" s="213"/>
    </row>
    <row r="50" spans="1:79" s="3" customFormat="1" ht="30" customHeight="1" x14ac:dyDescent="0.2">
      <c r="A50" s="59" t="s">
        <v>76</v>
      </c>
      <c r="B50" s="59"/>
      <c r="C50" s="59"/>
      <c r="D50" s="59"/>
      <c r="E50" s="59"/>
      <c r="F50" s="59"/>
      <c r="G50" s="59"/>
      <c r="H50" s="59"/>
      <c r="I50" s="59"/>
      <c r="J50" s="59"/>
      <c r="K50" s="59"/>
      <c r="L50" s="60"/>
      <c r="M50" s="48"/>
      <c r="N50" s="48"/>
      <c r="O50" s="38"/>
      <c r="P50" s="38"/>
      <c r="Q50" s="38"/>
      <c r="R50" s="38"/>
      <c r="S50" s="2"/>
      <c r="T50" s="2"/>
      <c r="U50" s="2"/>
      <c r="V50" s="2"/>
      <c r="W50" s="2"/>
      <c r="X50" s="174"/>
      <c r="Y50" s="1"/>
      <c r="Z50" s="1"/>
      <c r="AA50" s="1"/>
      <c r="AB50" s="1"/>
      <c r="AC50" s="1"/>
      <c r="AD50" s="1"/>
      <c r="AK50" s="1"/>
      <c r="BL50" s="213"/>
      <c r="BO50" s="1"/>
      <c r="BP50" s="1"/>
      <c r="BQ50" s="1"/>
      <c r="BR50" s="1"/>
      <c r="BS50" s="1"/>
      <c r="BT50" s="1"/>
      <c r="BU50" s="1"/>
      <c r="CA50" s="213"/>
    </row>
    <row r="51" spans="1:79" s="3" customFormat="1" ht="15" customHeight="1" x14ac:dyDescent="0.15">
      <c r="A51" s="468" t="s">
        <v>47</v>
      </c>
      <c r="B51" s="469"/>
      <c r="C51" s="421" t="s">
        <v>4</v>
      </c>
      <c r="D51" s="434" t="s">
        <v>5</v>
      </c>
      <c r="E51" s="435"/>
      <c r="F51" s="435"/>
      <c r="G51" s="435"/>
      <c r="H51" s="435"/>
      <c r="I51" s="435"/>
      <c r="J51" s="435"/>
      <c r="K51" s="435"/>
      <c r="L51" s="435"/>
      <c r="M51" s="435"/>
      <c r="N51" s="435"/>
      <c r="O51" s="435"/>
      <c r="P51" s="435"/>
      <c r="Q51" s="435"/>
      <c r="R51" s="435"/>
      <c r="S51" s="435"/>
      <c r="T51" s="436"/>
      <c r="U51" s="434" t="s">
        <v>6</v>
      </c>
      <c r="V51" s="436"/>
      <c r="W51" s="421" t="s">
        <v>7</v>
      </c>
      <c r="X51" s="174"/>
      <c r="Y51" s="2"/>
      <c r="Z51" s="1"/>
      <c r="AA51" s="1"/>
      <c r="AB51" s="1"/>
      <c r="AC51" s="1"/>
      <c r="AD51" s="1"/>
      <c r="AE51" s="1"/>
      <c r="AL51" s="1"/>
      <c r="BL51" s="213"/>
      <c r="BO51" s="1"/>
      <c r="BP51" s="1"/>
      <c r="BQ51" s="1"/>
      <c r="BR51" s="1"/>
      <c r="BS51" s="1"/>
      <c r="BT51" s="1"/>
      <c r="BU51" s="1"/>
      <c r="CA51" s="213"/>
    </row>
    <row r="52" spans="1:79" s="3" customFormat="1" ht="25.5" customHeight="1" x14ac:dyDescent="0.15">
      <c r="A52" s="470"/>
      <c r="B52" s="471"/>
      <c r="C52" s="422"/>
      <c r="D52" s="49" t="s">
        <v>10</v>
      </c>
      <c r="E52" s="167"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422"/>
      <c r="X52" s="174">
        <f>+BQ20</f>
        <v>0</v>
      </c>
      <c r="Y52" s="2"/>
      <c r="Z52" s="1"/>
      <c r="AA52" s="1"/>
      <c r="AB52" s="1"/>
      <c r="AC52" s="1"/>
      <c r="AD52" s="1"/>
      <c r="AE52" s="1"/>
      <c r="AL52" s="1"/>
      <c r="BL52" s="213"/>
      <c r="BP52" s="1"/>
      <c r="BQ52" s="1"/>
      <c r="BR52" s="1"/>
      <c r="BS52" s="1"/>
      <c r="BT52" s="1"/>
      <c r="BU52" s="1"/>
      <c r="CA52" s="213"/>
    </row>
    <row r="53" spans="1:79" s="3" customFormat="1" ht="15.75" customHeight="1" x14ac:dyDescent="0.15">
      <c r="A53" s="462" t="s">
        <v>52</v>
      </c>
      <c r="B53" s="463"/>
      <c r="C53" s="102">
        <f>SUM(D53:T53)</f>
        <v>0</v>
      </c>
      <c r="D53" s="107"/>
      <c r="E53" s="130"/>
      <c r="F53" s="108"/>
      <c r="G53" s="108"/>
      <c r="H53" s="108"/>
      <c r="I53" s="116"/>
      <c r="J53" s="116"/>
      <c r="K53" s="116"/>
      <c r="L53" s="116"/>
      <c r="M53" s="116"/>
      <c r="N53" s="116"/>
      <c r="O53" s="116"/>
      <c r="P53" s="116"/>
      <c r="Q53" s="116"/>
      <c r="R53" s="116"/>
      <c r="S53" s="116"/>
      <c r="T53" s="125"/>
      <c r="U53" s="107"/>
      <c r="V53" s="125"/>
      <c r="W53" s="87"/>
      <c r="X53" s="171" t="str">
        <f>+BP53&amp;BQ53&amp;BR53&amp;BS53</f>
        <v/>
      </c>
      <c r="AA53" s="15"/>
      <c r="AD53" s="1"/>
      <c r="AE53" s="1"/>
      <c r="AL53" s="1"/>
      <c r="BL53" s="213"/>
      <c r="BP53" s="74" t="str">
        <f>IF($C53&lt;&gt;($U53+$V53)," El número atenciones según sexo NO puede ser diferente al Total.","")</f>
        <v/>
      </c>
      <c r="BQ53" s="74" t="str">
        <f>IF($C53=0,"",IF($W53="",IF($C53="",""," No olvide escribir la columna Beneficiarios."),""))</f>
        <v/>
      </c>
      <c r="BR53" s="74" t="str">
        <f>IF($C53&lt;$W53," El número de Beneficiarios NO puede ser mayor que el Total.","")</f>
        <v/>
      </c>
      <c r="BS53" s="74" t="str">
        <f>IF($C53&lt;&gt;SUM($D53:$T53),"NO ALTERE LAS FÓRMULAS, la suma de las edades NO es igual al Total. ","")</f>
        <v/>
      </c>
      <c r="BT53" s="156">
        <f>IF($C53&lt;&gt;($U53+$V53),1,0)</f>
        <v>0</v>
      </c>
      <c r="BU53" s="156">
        <f>IF($C53&lt;$W53,1,0)</f>
        <v>0</v>
      </c>
      <c r="BV53" s="156" t="str">
        <f>IF($C53=0,"",IF($W53="",IF($C53="","",1),0))</f>
        <v/>
      </c>
      <c r="BW53" s="156">
        <f>IF($C53&lt;&gt;SUM($D53:$T53),1,0)</f>
        <v>0</v>
      </c>
      <c r="CA53" s="213"/>
    </row>
    <row r="54" spans="1:79" s="3" customFormat="1" ht="15.75" customHeight="1" x14ac:dyDescent="0.15">
      <c r="A54" s="457" t="s">
        <v>74</v>
      </c>
      <c r="B54" s="458"/>
      <c r="C54" s="103">
        <f>SUM(D54:T54)</f>
        <v>0</v>
      </c>
      <c r="D54" s="95"/>
      <c r="E54" s="131"/>
      <c r="F54" s="96"/>
      <c r="G54" s="96"/>
      <c r="H54" s="96"/>
      <c r="I54" s="97"/>
      <c r="J54" s="97"/>
      <c r="K54" s="97"/>
      <c r="L54" s="97"/>
      <c r="M54" s="97"/>
      <c r="N54" s="97"/>
      <c r="O54" s="97"/>
      <c r="P54" s="97"/>
      <c r="Q54" s="97"/>
      <c r="R54" s="97"/>
      <c r="S54" s="97"/>
      <c r="T54" s="91"/>
      <c r="U54" s="95"/>
      <c r="V54" s="91"/>
      <c r="W54" s="88"/>
      <c r="X54" s="171" t="str">
        <f>+BP54&amp;BQ54&amp;BR54&amp;BS54</f>
        <v/>
      </c>
      <c r="AA54" s="15"/>
      <c r="AD54" s="1"/>
      <c r="AE54" s="1"/>
      <c r="AL54" s="1"/>
      <c r="BL54" s="213"/>
      <c r="BP54" s="74" t="str">
        <f>IF($C54&lt;&gt;($U54+$V54)," El número atenciones según sexo NO puede ser diferente al Total.","")</f>
        <v/>
      </c>
      <c r="BQ54" s="74" t="str">
        <f>IF($C54=0,"",IF($W54="",IF($C54="",""," No olvide escribir la columna Beneficiarios."),""))</f>
        <v/>
      </c>
      <c r="BR54" s="74" t="str">
        <f>IF($C54&lt;$W54," El número de Beneficiarios NO puede ser mayor que el Total.","")</f>
        <v/>
      </c>
      <c r="BS54" s="74" t="str">
        <f>IF($C54&lt;&gt;SUM($D54:$T54),"NO ALTERE LAS FÓRMULAS, la suma de las edades NO es igual al Total. ","")</f>
        <v/>
      </c>
      <c r="BT54" s="156">
        <f>IF($C54&lt;&gt;($U54+$V54),1,0)</f>
        <v>0</v>
      </c>
      <c r="BU54" s="156">
        <f>IF($C54&lt;$W54,1,0)</f>
        <v>0</v>
      </c>
      <c r="BV54" s="156" t="str">
        <f>IF($C54=0,"",IF($W54="",IF($C54="","",1),0))</f>
        <v/>
      </c>
      <c r="BW54" s="156">
        <f>IF($C54&lt;&gt;SUM($D54:$T54),1,0)</f>
        <v>0</v>
      </c>
      <c r="CA54" s="213"/>
    </row>
    <row r="55" spans="1:79" s="3" customFormat="1" ht="15.75" customHeight="1" x14ac:dyDescent="0.15">
      <c r="A55" s="457" t="s">
        <v>53</v>
      </c>
      <c r="B55" s="458"/>
      <c r="C55" s="103">
        <f>SUM(D55:T55)</f>
        <v>0</v>
      </c>
      <c r="D55" s="95"/>
      <c r="E55" s="131"/>
      <c r="F55" s="96"/>
      <c r="G55" s="96"/>
      <c r="H55" s="96"/>
      <c r="I55" s="97"/>
      <c r="J55" s="97"/>
      <c r="K55" s="97"/>
      <c r="L55" s="97"/>
      <c r="M55" s="97"/>
      <c r="N55" s="97"/>
      <c r="O55" s="97"/>
      <c r="P55" s="97"/>
      <c r="Q55" s="97"/>
      <c r="R55" s="97"/>
      <c r="S55" s="97"/>
      <c r="T55" s="91"/>
      <c r="U55" s="95"/>
      <c r="V55" s="91"/>
      <c r="W55" s="88"/>
      <c r="X55" s="171" t="str">
        <f>+BP55&amp;BQ55&amp;BR55&amp;BS55</f>
        <v/>
      </c>
      <c r="AA55" s="15"/>
      <c r="AD55" s="1"/>
      <c r="AE55" s="1"/>
      <c r="AL55" s="1"/>
      <c r="BL55" s="213"/>
      <c r="BP55" s="74" t="str">
        <f>IF($C55&lt;&gt;($U55+$V55)," El número atenciones según sexo NO puede ser diferente al Total.","")</f>
        <v/>
      </c>
      <c r="BQ55" s="74" t="str">
        <f>IF($C55=0,"",IF($W55="",IF($C55="",""," No olvide escribir la columna Beneficiarios."),""))</f>
        <v/>
      </c>
      <c r="BR55" s="74" t="str">
        <f>IF($C55&lt;$W55," El número de Beneficiarios NO puede ser mayor que el Total.","")</f>
        <v/>
      </c>
      <c r="BS55" s="74" t="str">
        <f>IF($C55&lt;&gt;SUM($D55:$T55),"NO ALTERE LAS FÓRMULAS, la suma de las edades NO es igual al Total. ","")</f>
        <v/>
      </c>
      <c r="BT55" s="156">
        <f>IF($C55&lt;&gt;($U55+$V55),1,0)</f>
        <v>0</v>
      </c>
      <c r="BU55" s="156">
        <f>IF($C55&lt;$W55,1,0)</f>
        <v>0</v>
      </c>
      <c r="BV55" s="156" t="str">
        <f>IF($C55=0,"",IF($W55="",IF($C55="","",1),0))</f>
        <v/>
      </c>
      <c r="BW55" s="156">
        <f>IF($C55&lt;&gt;SUM($D55:$T55),1,0)</f>
        <v>0</v>
      </c>
      <c r="CA55" s="213"/>
    </row>
    <row r="56" spans="1:79" s="3" customFormat="1" ht="15.75" customHeight="1" x14ac:dyDescent="0.15">
      <c r="A56" s="457" t="s">
        <v>77</v>
      </c>
      <c r="B56" s="458"/>
      <c r="C56" s="103">
        <f>SUM(D56:T56)</f>
        <v>0</v>
      </c>
      <c r="D56" s="95"/>
      <c r="E56" s="131"/>
      <c r="F56" s="96"/>
      <c r="G56" s="96"/>
      <c r="H56" s="96"/>
      <c r="I56" s="97"/>
      <c r="J56" s="97"/>
      <c r="K56" s="97"/>
      <c r="L56" s="97"/>
      <c r="M56" s="97"/>
      <c r="N56" s="97"/>
      <c r="O56" s="97"/>
      <c r="P56" s="97"/>
      <c r="Q56" s="97"/>
      <c r="R56" s="97"/>
      <c r="S56" s="97"/>
      <c r="T56" s="91"/>
      <c r="U56" s="95"/>
      <c r="V56" s="91"/>
      <c r="W56" s="88"/>
      <c r="X56" s="171" t="str">
        <f>+BP56&amp;BQ56&amp;BR56&amp;BS56</f>
        <v/>
      </c>
      <c r="AA56" s="15"/>
      <c r="AD56" s="1"/>
      <c r="AE56" s="1"/>
      <c r="AL56" s="1"/>
      <c r="BL56" s="213"/>
      <c r="BP56" s="74" t="str">
        <f>IF($C56&lt;&gt;($U56+$V56)," El número atenciones según sexo NO puede ser diferente al Total.","")</f>
        <v/>
      </c>
      <c r="BQ56" s="74" t="str">
        <f>IF($C56=0,"",IF($W56="",IF($C56="",""," No olvide escribir la columna Beneficiarios."),""))</f>
        <v/>
      </c>
      <c r="BR56" s="74" t="str">
        <f>IF($C56&lt;$W56," El número de Beneficiarios NO puede ser mayor que el Total.","")</f>
        <v/>
      </c>
      <c r="BS56" s="74" t="str">
        <f>IF($C56&lt;&gt;SUM($D56:$T56),"NO ALTERE LAS FÓRMULAS, la suma de las edades NO es igual al Total. ","")</f>
        <v/>
      </c>
      <c r="BT56" s="156">
        <f>IF($C56&lt;&gt;($U56+$V56),1,0)</f>
        <v>0</v>
      </c>
      <c r="BU56" s="156">
        <f>IF($C56&lt;$W56,1,0)</f>
        <v>0</v>
      </c>
      <c r="BV56" s="156" t="str">
        <f>IF($C56=0,"",IF($W56="",IF($C56="","",1),0))</f>
        <v/>
      </c>
      <c r="BW56" s="156">
        <f>IF($C56&lt;&gt;SUM($D56:$T56),1,0)</f>
        <v>0</v>
      </c>
      <c r="CA56" s="213"/>
    </row>
    <row r="57" spans="1:79" s="3" customFormat="1" ht="15.75" customHeight="1" x14ac:dyDescent="0.15">
      <c r="A57" s="472" t="s">
        <v>78</v>
      </c>
      <c r="B57" s="473"/>
      <c r="C57" s="104">
        <f>SUM(D57:T57)</f>
        <v>0</v>
      </c>
      <c r="D57" s="98"/>
      <c r="E57" s="132"/>
      <c r="F57" s="99"/>
      <c r="G57" s="99"/>
      <c r="H57" s="99"/>
      <c r="I57" s="100"/>
      <c r="J57" s="100"/>
      <c r="K57" s="100"/>
      <c r="L57" s="100"/>
      <c r="M57" s="100"/>
      <c r="N57" s="100"/>
      <c r="O57" s="100"/>
      <c r="P57" s="100"/>
      <c r="Q57" s="100"/>
      <c r="R57" s="100"/>
      <c r="S57" s="100"/>
      <c r="T57" s="101"/>
      <c r="U57" s="98"/>
      <c r="V57" s="101"/>
      <c r="W57" s="90"/>
      <c r="X57" s="171" t="str">
        <f>+BP57&amp;BQ57&amp;BR57&amp;BS57</f>
        <v/>
      </c>
      <c r="AA57" s="15"/>
      <c r="AD57" s="1"/>
      <c r="AE57" s="1"/>
      <c r="AL57" s="1"/>
      <c r="BL57" s="213"/>
      <c r="BP57" s="74" t="str">
        <f>IF($C57&lt;&gt;($U57+$V57)," El número atenciones según sexo NO puede ser diferente al Total.","")</f>
        <v/>
      </c>
      <c r="BQ57" s="74" t="str">
        <f>IF($C57=0,"",IF($W57="",IF($C57="",""," No olvide escribir la columna Beneficiarios."),""))</f>
        <v/>
      </c>
      <c r="BR57" s="74" t="str">
        <f>IF($C57&lt;$W57," El número de Beneficiarios NO puede ser mayor que el Total.","")</f>
        <v/>
      </c>
      <c r="BS57" s="74" t="str">
        <f>IF($C57&lt;&gt;SUM($D57:$T57),"NO ALTERE LAS FÓRMULAS, la suma de las edades NO es igual al Total. ","")</f>
        <v/>
      </c>
      <c r="BT57" s="156">
        <f>IF($C57&lt;&gt;($U57+$V57),1,0)</f>
        <v>0</v>
      </c>
      <c r="BU57" s="156">
        <f>IF($C57&lt;$W57,1,0)</f>
        <v>0</v>
      </c>
      <c r="BV57" s="156" t="str">
        <f>IF($C57=0,"",IF($W57="",IF($C57="","",1),0))</f>
        <v/>
      </c>
      <c r="BW57" s="156">
        <f>IF($C57&lt;&gt;SUM($D57:$T57),1,0)</f>
        <v>0</v>
      </c>
      <c r="CA57" s="213"/>
    </row>
    <row r="58" spans="1:79" s="3" customFormat="1" ht="30" customHeight="1" x14ac:dyDescent="0.2">
      <c r="A58" s="59" t="s">
        <v>79</v>
      </c>
      <c r="B58" s="59"/>
      <c r="C58" s="59"/>
      <c r="D58" s="59"/>
      <c r="E58" s="59"/>
      <c r="F58" s="59"/>
      <c r="G58" s="59"/>
      <c r="H58" s="59"/>
      <c r="I58" s="59"/>
      <c r="J58" s="59"/>
      <c r="K58" s="59"/>
      <c r="L58" s="59"/>
      <c r="M58" s="59"/>
      <c r="N58" s="59"/>
      <c r="O58" s="59"/>
      <c r="P58" s="59"/>
      <c r="Q58" s="59"/>
      <c r="R58" s="59"/>
      <c r="S58" s="59"/>
      <c r="T58" s="59"/>
      <c r="U58" s="59"/>
      <c r="V58" s="59"/>
      <c r="W58" s="2"/>
      <c r="X58" s="174"/>
      <c r="Y58" s="1"/>
      <c r="Z58" s="1"/>
      <c r="AA58" s="1"/>
      <c r="AB58" s="1"/>
      <c r="AC58" s="1"/>
      <c r="AD58" s="1"/>
      <c r="AK58" s="1"/>
      <c r="BL58" s="213"/>
      <c r="BO58" s="1"/>
      <c r="BP58" s="1"/>
      <c r="BQ58" s="1"/>
      <c r="BR58" s="1"/>
      <c r="BS58" s="1"/>
      <c r="BT58" s="1"/>
      <c r="BU58" s="1"/>
      <c r="CA58" s="213"/>
    </row>
    <row r="59" spans="1:79" s="3" customFormat="1" ht="15" customHeight="1" x14ac:dyDescent="0.15">
      <c r="A59" s="468" t="s">
        <v>47</v>
      </c>
      <c r="B59" s="469"/>
      <c r="C59" s="421" t="s">
        <v>4</v>
      </c>
      <c r="D59" s="434" t="s">
        <v>5</v>
      </c>
      <c r="E59" s="435"/>
      <c r="F59" s="435"/>
      <c r="G59" s="435"/>
      <c r="H59" s="435"/>
      <c r="I59" s="435"/>
      <c r="J59" s="435"/>
      <c r="K59" s="435"/>
      <c r="L59" s="435"/>
      <c r="M59" s="435"/>
      <c r="N59" s="435"/>
      <c r="O59" s="435"/>
      <c r="P59" s="435"/>
      <c r="Q59" s="435"/>
      <c r="R59" s="435"/>
      <c r="S59" s="435"/>
      <c r="T59" s="436"/>
      <c r="U59" s="434" t="s">
        <v>6</v>
      </c>
      <c r="V59" s="436"/>
      <c r="W59" s="421" t="s">
        <v>7</v>
      </c>
      <c r="X59" s="174"/>
      <c r="Y59" s="2"/>
      <c r="Z59" s="1"/>
      <c r="AA59" s="1"/>
      <c r="AB59" s="1"/>
      <c r="AC59" s="1"/>
      <c r="AD59" s="1"/>
      <c r="AE59" s="1"/>
      <c r="AL59" s="1"/>
      <c r="BL59" s="213"/>
      <c r="BP59" s="1"/>
      <c r="BQ59" s="1"/>
      <c r="BR59" s="1"/>
      <c r="BS59" s="1"/>
      <c r="BT59" s="1"/>
      <c r="BU59" s="1"/>
      <c r="CA59" s="213"/>
    </row>
    <row r="60" spans="1:79" s="3" customFormat="1" ht="22.5" customHeight="1" x14ac:dyDescent="0.15">
      <c r="A60" s="470"/>
      <c r="B60" s="471"/>
      <c r="C60" s="438"/>
      <c r="D60" s="49" t="s">
        <v>10</v>
      </c>
      <c r="E60" s="167"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422"/>
      <c r="X60" s="174"/>
      <c r="Y60" s="2"/>
      <c r="Z60" s="1"/>
      <c r="AA60" s="1"/>
      <c r="AB60" s="1"/>
      <c r="AC60" s="1"/>
      <c r="AD60" s="1"/>
      <c r="AE60" s="1"/>
      <c r="AL60" s="1"/>
      <c r="BL60" s="213"/>
      <c r="BP60" s="1"/>
      <c r="BQ60" s="1"/>
      <c r="BR60" s="1"/>
      <c r="BS60" s="1"/>
      <c r="BT60" s="1"/>
      <c r="BU60" s="1"/>
      <c r="CA60" s="213"/>
    </row>
    <row r="61" spans="1:79" s="3" customFormat="1" ht="15.75" customHeight="1" x14ac:dyDescent="0.15">
      <c r="A61" s="455" t="s">
        <v>52</v>
      </c>
      <c r="B61" s="456"/>
      <c r="C61" s="124">
        <f>SUM(D61:T61)</f>
        <v>0</v>
      </c>
      <c r="D61" s="142"/>
      <c r="E61" s="163"/>
      <c r="F61" s="143"/>
      <c r="G61" s="143"/>
      <c r="H61" s="108"/>
      <c r="I61" s="116"/>
      <c r="J61" s="116"/>
      <c r="K61" s="116"/>
      <c r="L61" s="116"/>
      <c r="M61" s="116"/>
      <c r="N61" s="116"/>
      <c r="O61" s="116"/>
      <c r="P61" s="116"/>
      <c r="Q61" s="116"/>
      <c r="R61" s="116"/>
      <c r="S61" s="116"/>
      <c r="T61" s="125"/>
      <c r="U61" s="107"/>
      <c r="V61" s="125"/>
      <c r="W61" s="87"/>
      <c r="X61" s="171" t="str">
        <f>+BP61&amp;BQ61&amp;BR61&amp;BS61</f>
        <v/>
      </c>
      <c r="AA61" s="15"/>
      <c r="AD61" s="1"/>
      <c r="AE61" s="1"/>
      <c r="AL61" s="1"/>
      <c r="BL61" s="213"/>
      <c r="BP61" s="74" t="str">
        <f>IF($C61&lt;&gt;($U61+$V61)," El número atenciones según sexo NO puede ser diferente al Total.","")</f>
        <v/>
      </c>
      <c r="BQ61" s="74" t="str">
        <f>IF($C61=0,"",IF($W61="",IF($C61="",""," No olvide escribir la columna Beneficiarios."),""))</f>
        <v/>
      </c>
      <c r="BR61" s="74" t="str">
        <f>IF($C61&lt;$W61," El número de Beneficiarios NO puede ser mayor que el Total.","")</f>
        <v/>
      </c>
      <c r="BS61" s="74" t="str">
        <f>IF($C61&lt;&gt;SUM($D61:$T61),"NO ALTERE LAS FÓRMULAS, la suma de las edades NO es igual al Total. ","")</f>
        <v/>
      </c>
      <c r="BT61" s="156">
        <f>IF($C61&lt;&gt;($U61+$V61),1,0)</f>
        <v>0</v>
      </c>
      <c r="BU61" s="156">
        <f>IF($C61&lt;$W61,1,0)</f>
        <v>0</v>
      </c>
      <c r="BV61" s="156" t="str">
        <f>IF($C61=0,"",IF($W61="",IF($C61="","",1),0))</f>
        <v/>
      </c>
      <c r="BW61" s="156">
        <f>IF($C61&lt;&gt;SUM($D61:$T61),1,0)</f>
        <v>0</v>
      </c>
      <c r="CA61" s="213"/>
    </row>
    <row r="62" spans="1:79" s="3" customFormat="1" ht="15.75" customHeight="1" x14ac:dyDescent="0.15">
      <c r="A62" s="457" t="s">
        <v>74</v>
      </c>
      <c r="B62" s="458"/>
      <c r="C62" s="103">
        <f>SUM(D62:T62)</f>
        <v>0</v>
      </c>
      <c r="D62" s="95"/>
      <c r="E62" s="131"/>
      <c r="F62" s="96"/>
      <c r="G62" s="96"/>
      <c r="H62" s="96"/>
      <c r="I62" s="97"/>
      <c r="J62" s="97"/>
      <c r="K62" s="97"/>
      <c r="L62" s="97"/>
      <c r="M62" s="97"/>
      <c r="N62" s="97"/>
      <c r="O62" s="97"/>
      <c r="P62" s="97"/>
      <c r="Q62" s="97"/>
      <c r="R62" s="97"/>
      <c r="S62" s="97"/>
      <c r="T62" s="91"/>
      <c r="U62" s="95"/>
      <c r="V62" s="91"/>
      <c r="W62" s="88"/>
      <c r="X62" s="171" t="str">
        <f>+BP62&amp;BQ62&amp;BR62&amp;BS62</f>
        <v/>
      </c>
      <c r="AA62" s="15"/>
      <c r="AD62" s="1"/>
      <c r="AE62" s="1"/>
      <c r="AL62" s="1"/>
      <c r="BL62" s="213"/>
      <c r="BP62" s="74" t="str">
        <f>IF($C62&lt;&gt;($U62+$V62)," El número atenciones según sexo NO puede ser diferente al Total.","")</f>
        <v/>
      </c>
      <c r="BQ62" s="74" t="str">
        <f>IF($C62=0,"",IF($W62="",IF($C62="",""," No olvide escribir la columna Beneficiarios."),""))</f>
        <v/>
      </c>
      <c r="BR62" s="74" t="str">
        <f>IF($C62&lt;$W62," El número de Beneficiarios NO puede ser mayor que el Total.","")</f>
        <v/>
      </c>
      <c r="BS62" s="74" t="str">
        <f>IF($C62&lt;&gt;SUM($D62:$T62),"NO ALTERE LAS FÓRMULAS, la suma de las edades NO es igual al Total. ","")</f>
        <v/>
      </c>
      <c r="BT62" s="156">
        <f>IF($C62&lt;&gt;($U62+$V62),1,0)</f>
        <v>0</v>
      </c>
      <c r="BU62" s="156">
        <f>IF($C62&lt;$W62,1,0)</f>
        <v>0</v>
      </c>
      <c r="BV62" s="156" t="str">
        <f>IF($C62=0,"",IF($W62="",IF($C62="","",1),0))</f>
        <v/>
      </c>
      <c r="BW62" s="156">
        <f>IF($C62&lt;&gt;SUM($D62:$T62),1,0)</f>
        <v>0</v>
      </c>
      <c r="CA62" s="213"/>
    </row>
    <row r="63" spans="1:79" s="3" customFormat="1" ht="15.75" customHeight="1" x14ac:dyDescent="0.15">
      <c r="A63" s="61" t="s">
        <v>53</v>
      </c>
      <c r="B63" s="62"/>
      <c r="C63" s="103">
        <f>SUM(D63:T63)</f>
        <v>0</v>
      </c>
      <c r="D63" s="95"/>
      <c r="E63" s="131"/>
      <c r="F63" s="96"/>
      <c r="G63" s="96"/>
      <c r="H63" s="96"/>
      <c r="I63" s="97"/>
      <c r="J63" s="97"/>
      <c r="K63" s="97"/>
      <c r="L63" s="97"/>
      <c r="M63" s="97"/>
      <c r="N63" s="97"/>
      <c r="O63" s="97"/>
      <c r="P63" s="97"/>
      <c r="Q63" s="97"/>
      <c r="R63" s="97"/>
      <c r="S63" s="97"/>
      <c r="T63" s="91"/>
      <c r="U63" s="95"/>
      <c r="V63" s="91"/>
      <c r="W63" s="88"/>
      <c r="X63" s="171" t="str">
        <f>+BP63&amp;BQ63&amp;BR63&amp;BS63</f>
        <v/>
      </c>
      <c r="AA63" s="15"/>
      <c r="AD63" s="1"/>
      <c r="AE63" s="1"/>
      <c r="AL63" s="1"/>
      <c r="BL63" s="213"/>
      <c r="BP63" s="74" t="str">
        <f>IF($C63&lt;&gt;($U63+$V63)," El número atenciones según sexo NO puede ser diferente al Total.","")</f>
        <v/>
      </c>
      <c r="BQ63" s="74" t="str">
        <f>IF($C63=0,"",IF($W63="",IF($C63="",""," No olvide escribir la columna Beneficiarios."),""))</f>
        <v/>
      </c>
      <c r="BR63" s="74" t="str">
        <f>IF($C63&lt;$W63," El número de Beneficiarios NO puede ser mayor que el Total.","")</f>
        <v/>
      </c>
      <c r="BS63" s="74" t="str">
        <f>IF($C63&lt;&gt;SUM($D63:$T63),"NO ALTERE LAS FÓRMULAS, la suma de las edades NO es igual al Total. ","")</f>
        <v/>
      </c>
      <c r="BT63" s="156">
        <f>IF($C63&lt;&gt;($U63+$V63),1,0)</f>
        <v>0</v>
      </c>
      <c r="BU63" s="156">
        <f>IF($C63&lt;$W63,1,0)</f>
        <v>0</v>
      </c>
      <c r="BV63" s="156" t="str">
        <f>IF($C63=0,"",IF($W63="",IF($C63="","",1),0))</f>
        <v/>
      </c>
      <c r="BW63" s="156">
        <f>IF($C63&lt;&gt;SUM($D63:$T63),1,0)</f>
        <v>0</v>
      </c>
      <c r="CA63" s="213"/>
    </row>
    <row r="64" spans="1:79" s="3" customFormat="1" ht="15.75" customHeight="1" x14ac:dyDescent="0.15">
      <c r="A64" s="459" t="s">
        <v>77</v>
      </c>
      <c r="B64" s="460"/>
      <c r="C64" s="111">
        <f>SUM(D64:T64)</f>
        <v>0</v>
      </c>
      <c r="D64" s="112"/>
      <c r="E64" s="140"/>
      <c r="F64" s="113"/>
      <c r="G64" s="113"/>
      <c r="H64" s="113"/>
      <c r="I64" s="114"/>
      <c r="J64" s="114"/>
      <c r="K64" s="114"/>
      <c r="L64" s="114"/>
      <c r="M64" s="114"/>
      <c r="N64" s="114"/>
      <c r="O64" s="114"/>
      <c r="P64" s="114"/>
      <c r="Q64" s="114"/>
      <c r="R64" s="114"/>
      <c r="S64" s="114"/>
      <c r="T64" s="92"/>
      <c r="U64" s="112"/>
      <c r="V64" s="92"/>
      <c r="W64" s="89"/>
      <c r="X64" s="171" t="str">
        <f>+BP64&amp;BQ64&amp;BR64&amp;BS64</f>
        <v/>
      </c>
      <c r="AA64" s="15"/>
      <c r="AD64" s="1"/>
      <c r="AE64" s="1"/>
      <c r="AL64" s="1"/>
      <c r="BL64" s="213"/>
      <c r="BP64" s="74" t="str">
        <f>IF($C64&lt;&gt;($U64+$V64)," El número atenciones según sexo NO puede ser diferente al Total.","")</f>
        <v/>
      </c>
      <c r="BQ64" s="74" t="str">
        <f>IF($C64=0,"",IF($W64="",IF($C64="",""," No olvide escribir la columna Beneficiarios."),""))</f>
        <v/>
      </c>
      <c r="BR64" s="74" t="str">
        <f>IF($C64&lt;$W64," El número de Beneficiarios NO puede ser mayor que el Total.","")</f>
        <v/>
      </c>
      <c r="BS64" s="74" t="str">
        <f>IF($C64&lt;&gt;SUM($D64:$T64),"NO ALTERE LAS FÓRMULAS, la suma de las edades NO es igual al Total. ","")</f>
        <v/>
      </c>
      <c r="BT64" s="156">
        <f>IF($C64&lt;&gt;($U64+$V64),1,0)</f>
        <v>0</v>
      </c>
      <c r="BU64" s="156">
        <f>IF($C64&lt;$W64,1,0)</f>
        <v>0</v>
      </c>
      <c r="BV64" s="156" t="str">
        <f>IF($C64=0,"",IF($W64="",IF($C64="","",1),0))</f>
        <v/>
      </c>
      <c r="BW64" s="156">
        <f>IF($C64&lt;&gt;SUM($D64:$T64),1,0)</f>
        <v>0</v>
      </c>
      <c r="CA64" s="213"/>
    </row>
    <row r="65" spans="1:88" s="3" customFormat="1" ht="15.75" customHeight="1" x14ac:dyDescent="0.15">
      <c r="A65" s="210" t="s">
        <v>78</v>
      </c>
      <c r="B65" s="211"/>
      <c r="C65" s="104">
        <f>SUM(D65:T65)</f>
        <v>0</v>
      </c>
      <c r="D65" s="98"/>
      <c r="E65" s="132"/>
      <c r="F65" s="99"/>
      <c r="G65" s="99"/>
      <c r="H65" s="99"/>
      <c r="I65" s="100"/>
      <c r="J65" s="100"/>
      <c r="K65" s="100"/>
      <c r="L65" s="100"/>
      <c r="M65" s="100"/>
      <c r="N65" s="100"/>
      <c r="O65" s="100"/>
      <c r="P65" s="100"/>
      <c r="Q65" s="100"/>
      <c r="R65" s="100"/>
      <c r="S65" s="100"/>
      <c r="T65" s="101"/>
      <c r="U65" s="98"/>
      <c r="V65" s="101"/>
      <c r="W65" s="90"/>
      <c r="X65" s="171" t="str">
        <f>+BP65&amp;BQ65&amp;BR65&amp;BS65</f>
        <v/>
      </c>
      <c r="AA65" s="15"/>
      <c r="AD65" s="1"/>
      <c r="AE65" s="1"/>
      <c r="AL65" s="1"/>
      <c r="BL65" s="213"/>
      <c r="BP65" s="74" t="str">
        <f>IF($C65&lt;&gt;($U65+$V65)," El número atenciones según sexo NO puede ser diferente al Total.","")</f>
        <v/>
      </c>
      <c r="BQ65" s="74" t="str">
        <f>IF($C65=0,"",IF($W65="",IF($C65="",""," No olvide escribir la columna Beneficiarios."),""))</f>
        <v/>
      </c>
      <c r="BR65" s="74" t="str">
        <f>IF($C65&lt;$W65," El número de Beneficiarios NO puede ser mayor que el Total.","")</f>
        <v/>
      </c>
      <c r="BS65" s="74" t="str">
        <f>IF($C65&lt;&gt;SUM($D65:$T65),"NO ALTERE LAS FÓRMULAS, la suma de las edades NO es igual al Total. ","")</f>
        <v/>
      </c>
      <c r="BT65" s="156">
        <f>IF($C65&lt;&gt;($U65+$V65),1,0)</f>
        <v>0</v>
      </c>
      <c r="BU65" s="156">
        <f>IF($C65&lt;$W65,1,0)</f>
        <v>0</v>
      </c>
      <c r="BV65" s="156" t="str">
        <f>IF($C65=0,"",IF($W65="",IF($C65="","",1),0))</f>
        <v/>
      </c>
      <c r="BW65" s="156">
        <f>IF($C65&lt;&gt;SUM($D65:$T65),1,0)</f>
        <v>0</v>
      </c>
      <c r="CA65" s="213"/>
    </row>
    <row r="66" spans="1:88" s="1" customFormat="1" ht="30" customHeight="1" x14ac:dyDescent="0.2">
      <c r="A66" s="64" t="s">
        <v>80</v>
      </c>
      <c r="D66" s="2"/>
      <c r="E66" s="2"/>
      <c r="P66" s="14"/>
      <c r="Q66" s="14"/>
      <c r="R66" s="14"/>
      <c r="S66" s="14"/>
      <c r="T66" s="2"/>
      <c r="U66" s="2"/>
      <c r="V66" s="2"/>
      <c r="W66" s="2"/>
      <c r="X66" s="174"/>
      <c r="Y66" s="2"/>
      <c r="BL66" s="213"/>
      <c r="CA66" s="213"/>
    </row>
    <row r="67" spans="1:88" s="3" customFormat="1" ht="35.25" customHeight="1" x14ac:dyDescent="0.15">
      <c r="A67" s="409" t="s">
        <v>81</v>
      </c>
      <c r="B67" s="409"/>
      <c r="C67" s="347" t="s">
        <v>45</v>
      </c>
      <c r="D67" s="1"/>
      <c r="E67" s="1"/>
      <c r="F67" s="1"/>
      <c r="G67" s="1"/>
      <c r="H67" s="26"/>
      <c r="I67" s="1"/>
      <c r="J67" s="1"/>
      <c r="K67" s="1"/>
      <c r="Q67" s="1"/>
      <c r="R67" s="1"/>
      <c r="S67" s="1"/>
      <c r="T67" s="2"/>
      <c r="U67" s="2"/>
      <c r="V67" s="2"/>
      <c r="W67" s="2"/>
      <c r="X67" s="2"/>
      <c r="Y67" s="2"/>
      <c r="Z67" s="1"/>
      <c r="AA67" s="1"/>
      <c r="AB67" s="1"/>
      <c r="AC67" s="1"/>
      <c r="AD67" s="1"/>
      <c r="AE67" s="1"/>
      <c r="AL67" s="1"/>
      <c r="BL67" s="213"/>
      <c r="BP67" s="1"/>
      <c r="BQ67" s="1"/>
      <c r="BR67" s="1"/>
      <c r="BS67" s="1"/>
      <c r="BT67" s="1"/>
      <c r="BU67" s="1"/>
      <c r="CA67" s="213"/>
    </row>
    <row r="68" spans="1:88" s="3" customFormat="1" ht="27.75" customHeight="1" x14ac:dyDescent="0.15">
      <c r="A68" s="461" t="s">
        <v>82</v>
      </c>
      <c r="B68" s="461"/>
      <c r="C68" s="103">
        <f>SUM(C69:C76)</f>
        <v>925</v>
      </c>
      <c r="D68" s="214" t="str">
        <f>+BP68</f>
        <v/>
      </c>
      <c r="E68" s="1"/>
      <c r="F68" s="26"/>
      <c r="G68" s="1"/>
      <c r="H68" s="1"/>
      <c r="I68" s="1"/>
      <c r="J68" s="1"/>
      <c r="K68" s="1"/>
      <c r="Q68" s="1"/>
      <c r="R68" s="1"/>
      <c r="S68" s="1"/>
      <c r="T68" s="2"/>
      <c r="U68" s="2"/>
      <c r="V68" s="2"/>
      <c r="W68" s="2"/>
      <c r="X68" s="2"/>
      <c r="Y68" s="2"/>
      <c r="Z68" s="1"/>
      <c r="AA68" s="1"/>
      <c r="AB68" s="1"/>
      <c r="AC68" s="1"/>
      <c r="AD68" s="1"/>
      <c r="AE68" s="1"/>
      <c r="AL68" s="1"/>
      <c r="BL68" s="213"/>
      <c r="BP68" s="74" t="str">
        <f>IF($C68&lt;&gt;SUM($C69:$C76),"NO ALTERE LAS FÓRMULAS, el Total NO está calculando bien la sección. ","")</f>
        <v/>
      </c>
      <c r="BQ68" s="1"/>
      <c r="BR68" s="1"/>
      <c r="BS68" s="1"/>
      <c r="BT68" s="156">
        <f>IF($C68&lt;&gt;SUM($C69:$C76),1,0)</f>
        <v>0</v>
      </c>
      <c r="BU68" s="1"/>
      <c r="CA68" s="213"/>
    </row>
    <row r="69" spans="1:88" s="3" customFormat="1" ht="20.25" customHeight="1" x14ac:dyDescent="0.2">
      <c r="A69" s="421" t="s">
        <v>83</v>
      </c>
      <c r="B69" s="80" t="s">
        <v>84</v>
      </c>
      <c r="C69" s="136">
        <v>790</v>
      </c>
      <c r="D69" s="215"/>
      <c r="E69" s="9"/>
      <c r="F69" s="63"/>
      <c r="G69" s="9"/>
      <c r="H69" s="9"/>
      <c r="I69" s="9"/>
      <c r="J69" s="9"/>
      <c r="K69" s="6"/>
      <c r="Q69" s="6"/>
      <c r="R69" s="6"/>
      <c r="S69" s="6"/>
      <c r="T69" s="2"/>
      <c r="U69" s="2"/>
      <c r="V69" s="2"/>
      <c r="W69" s="2"/>
      <c r="X69" s="2"/>
      <c r="Y69" s="2"/>
      <c r="Z69" s="1"/>
      <c r="AA69" s="1"/>
      <c r="AB69" s="1"/>
      <c r="AC69" s="1"/>
      <c r="AD69" s="1"/>
      <c r="AE69" s="1"/>
      <c r="AL69" s="1"/>
      <c r="BL69" s="213"/>
      <c r="CA69" s="213"/>
    </row>
    <row r="70" spans="1:88" s="3" customFormat="1" ht="19.5" customHeight="1" x14ac:dyDescent="0.2">
      <c r="A70" s="438"/>
      <c r="B70" s="350" t="s">
        <v>85</v>
      </c>
      <c r="C70" s="85">
        <v>61</v>
      </c>
      <c r="D70" s="215"/>
      <c r="E70" s="9"/>
      <c r="F70" s="63"/>
      <c r="G70" s="9"/>
      <c r="H70" s="9"/>
      <c r="I70" s="9"/>
      <c r="J70" s="9"/>
      <c r="K70" s="6"/>
      <c r="Q70" s="6"/>
      <c r="R70" s="6"/>
      <c r="S70" s="6"/>
      <c r="T70" s="2"/>
      <c r="U70" s="2"/>
      <c r="V70" s="2"/>
      <c r="W70" s="2"/>
      <c r="X70" s="2"/>
      <c r="Y70" s="2"/>
      <c r="Z70" s="1"/>
      <c r="AA70" s="1"/>
      <c r="AB70" s="1"/>
      <c r="AC70" s="1"/>
      <c r="AD70" s="1"/>
      <c r="AE70" s="1"/>
      <c r="AL70" s="1"/>
      <c r="BL70" s="213"/>
      <c r="BP70" s="1"/>
      <c r="BQ70" s="1"/>
      <c r="BR70" s="1"/>
      <c r="BS70" s="1"/>
      <c r="BT70" s="1"/>
      <c r="BU70" s="1"/>
      <c r="CA70" s="213"/>
    </row>
    <row r="71" spans="1:88" s="3" customFormat="1" ht="23.25" customHeight="1" thickBot="1" x14ac:dyDescent="0.25">
      <c r="A71" s="438"/>
      <c r="B71" s="352" t="s">
        <v>86</v>
      </c>
      <c r="C71" s="149">
        <v>21</v>
      </c>
      <c r="D71" s="215"/>
      <c r="E71" s="9"/>
      <c r="F71" s="63"/>
      <c r="G71" s="9"/>
      <c r="H71" s="9"/>
      <c r="I71" s="9"/>
      <c r="J71" s="9"/>
      <c r="K71" s="6"/>
      <c r="Q71" s="6"/>
      <c r="R71" s="6"/>
      <c r="S71" s="6"/>
      <c r="T71" s="2"/>
      <c r="U71" s="2"/>
      <c r="V71" s="2"/>
      <c r="W71" s="2"/>
      <c r="X71" s="2"/>
      <c r="Y71" s="2"/>
      <c r="Z71" s="1"/>
      <c r="AA71" s="1"/>
      <c r="AB71" s="1"/>
      <c r="AC71" s="1"/>
      <c r="AD71" s="1"/>
      <c r="AE71" s="1"/>
      <c r="AL71" s="1"/>
      <c r="BL71" s="213"/>
      <c r="BP71" s="1"/>
      <c r="BQ71" s="1"/>
      <c r="BR71" s="1"/>
      <c r="BS71" s="1"/>
      <c r="BT71" s="1"/>
      <c r="BU71" s="1"/>
      <c r="CA71" s="213"/>
    </row>
    <row r="72" spans="1:88" s="3" customFormat="1" ht="18" customHeight="1" thickTop="1" x14ac:dyDescent="0.2">
      <c r="A72" s="464" t="s">
        <v>87</v>
      </c>
      <c r="B72" s="465"/>
      <c r="C72" s="164">
        <v>11</v>
      </c>
      <c r="D72" s="216"/>
      <c r="E72" s="9"/>
      <c r="F72" s="9"/>
      <c r="G72" s="9"/>
      <c r="H72" s="9"/>
      <c r="I72" s="9"/>
      <c r="J72" s="6"/>
      <c r="K72" s="6"/>
      <c r="L72" s="25"/>
      <c r="M72" s="15"/>
      <c r="N72" s="15"/>
      <c r="O72" s="15"/>
      <c r="P72" s="15"/>
      <c r="Q72" s="2"/>
      <c r="R72" s="2"/>
      <c r="S72" s="2"/>
      <c r="T72" s="2"/>
      <c r="U72" s="2"/>
      <c r="V72" s="2"/>
      <c r="W72" s="1"/>
      <c r="X72" s="1"/>
      <c r="Y72" s="1"/>
      <c r="Z72" s="1"/>
      <c r="AA72" s="1"/>
      <c r="AB72" s="1"/>
      <c r="AI72" s="1"/>
      <c r="BL72" s="213"/>
      <c r="BM72" s="1"/>
      <c r="BN72" s="1"/>
      <c r="BO72" s="1"/>
      <c r="BP72" s="1"/>
      <c r="BQ72" s="1"/>
      <c r="BR72" s="1"/>
      <c r="CA72" s="213"/>
    </row>
    <row r="73" spans="1:88" s="3" customFormat="1" ht="20.25" customHeight="1" x14ac:dyDescent="0.2">
      <c r="A73" s="449" t="s">
        <v>88</v>
      </c>
      <c r="B73" s="450"/>
      <c r="C73" s="85">
        <v>10</v>
      </c>
      <c r="D73" s="216"/>
      <c r="E73" s="9"/>
      <c r="F73" s="9"/>
      <c r="G73" s="9"/>
      <c r="H73" s="9"/>
      <c r="I73" s="9"/>
      <c r="J73" s="6"/>
      <c r="K73" s="6"/>
      <c r="L73" s="25"/>
      <c r="M73" s="15"/>
      <c r="N73" s="15"/>
      <c r="O73" s="15"/>
      <c r="P73" s="15"/>
      <c r="Q73" s="2"/>
      <c r="R73" s="2"/>
      <c r="S73" s="2"/>
      <c r="T73" s="2"/>
      <c r="U73" s="2"/>
      <c r="V73" s="2"/>
      <c r="W73" s="1"/>
      <c r="X73" s="1"/>
      <c r="Y73" s="1"/>
      <c r="Z73" s="1"/>
      <c r="AA73" s="1"/>
      <c r="AB73" s="1"/>
      <c r="AI73" s="1"/>
      <c r="BL73" s="213"/>
      <c r="BM73" s="1"/>
      <c r="BN73" s="1"/>
      <c r="BO73" s="1"/>
      <c r="BP73" s="1"/>
      <c r="BQ73" s="1"/>
      <c r="BR73" s="1"/>
      <c r="CA73" s="213"/>
    </row>
    <row r="74" spans="1:88" s="3" customFormat="1" ht="20.25" customHeight="1" x14ac:dyDescent="0.2">
      <c r="A74" s="449" t="s">
        <v>89</v>
      </c>
      <c r="B74" s="450"/>
      <c r="C74" s="85">
        <v>29</v>
      </c>
      <c r="D74" s="216"/>
      <c r="E74" s="9"/>
      <c r="F74" s="9"/>
      <c r="G74" s="9"/>
      <c r="H74" s="9"/>
      <c r="I74" s="9"/>
      <c r="J74" s="6"/>
      <c r="K74" s="6"/>
      <c r="L74" s="25"/>
      <c r="M74" s="15"/>
      <c r="N74" s="15"/>
      <c r="O74" s="15"/>
      <c r="P74" s="15"/>
      <c r="Q74" s="2"/>
      <c r="R74" s="2"/>
      <c r="S74" s="2"/>
      <c r="T74" s="2"/>
      <c r="U74" s="2"/>
      <c r="V74" s="2"/>
      <c r="W74" s="1"/>
      <c r="X74" s="1"/>
      <c r="Y74" s="1"/>
      <c r="Z74" s="1"/>
      <c r="AA74" s="1"/>
      <c r="AB74" s="1"/>
      <c r="AI74" s="1"/>
      <c r="BL74" s="213"/>
      <c r="BM74" s="1"/>
      <c r="BN74" s="1"/>
      <c r="BO74" s="1"/>
      <c r="BP74" s="1"/>
      <c r="BQ74" s="1"/>
      <c r="BR74" s="1"/>
      <c r="CA74" s="213"/>
    </row>
    <row r="75" spans="1:88" s="3" customFormat="1" ht="28.5" customHeight="1" x14ac:dyDescent="0.2">
      <c r="A75" s="451" t="s">
        <v>90</v>
      </c>
      <c r="B75" s="452"/>
      <c r="C75" s="85">
        <v>1</v>
      </c>
      <c r="D75" s="216"/>
      <c r="E75" s="9"/>
      <c r="F75" s="9"/>
      <c r="G75" s="9"/>
      <c r="H75" s="9"/>
      <c r="I75" s="9"/>
      <c r="J75" s="6"/>
      <c r="K75" s="6"/>
      <c r="L75" s="25"/>
      <c r="M75" s="15"/>
      <c r="N75" s="15"/>
      <c r="O75" s="15"/>
      <c r="P75" s="15"/>
      <c r="Q75" s="2"/>
      <c r="R75" s="2"/>
      <c r="S75" s="2"/>
      <c r="T75" s="2"/>
      <c r="U75" s="2"/>
      <c r="V75" s="2"/>
      <c r="W75" s="1"/>
      <c r="X75" s="1"/>
      <c r="Y75" s="1"/>
      <c r="Z75" s="1"/>
      <c r="AA75" s="1"/>
      <c r="AB75" s="1"/>
      <c r="AI75" s="1"/>
      <c r="BL75" s="213"/>
      <c r="BM75" s="1"/>
      <c r="BN75" s="1"/>
      <c r="BO75" s="1"/>
      <c r="BP75" s="1"/>
      <c r="BQ75" s="1"/>
      <c r="BR75" s="1"/>
      <c r="BS75" s="1"/>
      <c r="BT75" s="1"/>
      <c r="CA75" s="213"/>
    </row>
    <row r="76" spans="1:88" s="3" customFormat="1" ht="26.25" customHeight="1" x14ac:dyDescent="0.2">
      <c r="A76" s="453" t="s">
        <v>91</v>
      </c>
      <c r="B76" s="454"/>
      <c r="C76" s="86">
        <v>2</v>
      </c>
      <c r="D76" s="216"/>
      <c r="E76" s="9"/>
      <c r="F76" s="9"/>
      <c r="G76" s="9"/>
      <c r="H76" s="9"/>
      <c r="I76" s="9"/>
      <c r="J76" s="6"/>
      <c r="K76" s="6"/>
      <c r="L76" s="25"/>
      <c r="M76" s="15"/>
      <c r="N76" s="15"/>
      <c r="O76" s="15"/>
      <c r="P76" s="15"/>
      <c r="Q76" s="2"/>
      <c r="R76" s="2"/>
      <c r="S76" s="2"/>
      <c r="T76" s="2"/>
      <c r="U76" s="2"/>
      <c r="V76" s="2"/>
      <c r="W76" s="1"/>
      <c r="X76" s="1"/>
      <c r="Y76" s="1"/>
      <c r="Z76" s="1"/>
      <c r="AA76" s="1"/>
      <c r="AB76" s="1"/>
      <c r="AI76" s="1"/>
      <c r="BL76" s="213"/>
      <c r="BM76" s="1"/>
      <c r="BN76" s="1"/>
      <c r="BO76" s="1"/>
      <c r="BP76" s="1"/>
      <c r="BQ76" s="1"/>
      <c r="BR76" s="1"/>
      <c r="CA76" s="213"/>
    </row>
    <row r="77" spans="1:88" s="1" customFormat="1" ht="30" customHeight="1" x14ac:dyDescent="0.2">
      <c r="A77" s="64" t="s">
        <v>164</v>
      </c>
      <c r="B77" s="45"/>
      <c r="C77" s="45"/>
      <c r="D77" s="45"/>
      <c r="E77" s="45"/>
      <c r="F77" s="9"/>
      <c r="G77" s="6"/>
      <c r="H77" s="6"/>
      <c r="I77" s="25"/>
      <c r="J77" s="25"/>
      <c r="K77" s="25"/>
      <c r="L77" s="25"/>
      <c r="M77" s="25"/>
      <c r="N77" s="25"/>
      <c r="O77" s="2"/>
      <c r="P77" s="2"/>
      <c r="Q77" s="2"/>
      <c r="R77" s="2"/>
      <c r="S77" s="2"/>
      <c r="T77" s="2"/>
      <c r="BL77" s="213"/>
      <c r="BV77" s="3"/>
      <c r="BW77" s="3"/>
      <c r="CA77" s="213"/>
      <c r="CE77" s="3"/>
      <c r="CF77" s="3"/>
      <c r="CG77" s="3"/>
      <c r="CH77" s="3"/>
      <c r="CI77" s="3"/>
      <c r="CJ77" s="3"/>
    </row>
    <row r="78" spans="1:88" s="1" customFormat="1" ht="30" customHeight="1" x14ac:dyDescent="0.15">
      <c r="A78" s="424" t="s">
        <v>92</v>
      </c>
      <c r="B78" s="424"/>
      <c r="C78" s="424" t="s">
        <v>45</v>
      </c>
      <c r="D78" s="434" t="s">
        <v>165</v>
      </c>
      <c r="E78" s="436"/>
      <c r="F78" s="486" t="s">
        <v>166</v>
      </c>
      <c r="G78" s="436"/>
      <c r="H78" s="434" t="s">
        <v>167</v>
      </c>
      <c r="I78" s="436"/>
      <c r="J78" s="434" t="s">
        <v>168</v>
      </c>
      <c r="K78" s="436"/>
      <c r="L78" s="434" t="s">
        <v>169</v>
      </c>
      <c r="M78" s="436"/>
      <c r="N78" s="477" t="s">
        <v>170</v>
      </c>
      <c r="O78" s="478"/>
      <c r="P78" s="477" t="s">
        <v>171</v>
      </c>
      <c r="Q78" s="478"/>
      <c r="R78" s="477" t="s">
        <v>172</v>
      </c>
      <c r="S78" s="479"/>
      <c r="T78" s="477" t="s">
        <v>173</v>
      </c>
      <c r="U78" s="479"/>
      <c r="V78" s="412" t="s">
        <v>174</v>
      </c>
      <c r="W78" s="480" t="s">
        <v>175</v>
      </c>
      <c r="X78" s="479"/>
      <c r="Y78" s="479"/>
      <c r="Z78" s="481"/>
      <c r="AA78" s="478" t="s">
        <v>176</v>
      </c>
      <c r="AB78" s="411"/>
      <c r="AC78" s="411"/>
      <c r="AD78" s="411"/>
      <c r="BP78" s="3"/>
      <c r="BQ78" s="3"/>
      <c r="BR78" s="3"/>
      <c r="CE78" s="3"/>
      <c r="CF78" s="3"/>
      <c r="CG78" s="3"/>
      <c r="CH78" s="3"/>
      <c r="CI78" s="3"/>
      <c r="CJ78" s="3"/>
    </row>
    <row r="79" spans="1:88" s="3" customFormat="1" ht="26.25" customHeight="1" x14ac:dyDescent="0.15">
      <c r="A79" s="424"/>
      <c r="B79" s="424"/>
      <c r="C79" s="424"/>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417"/>
      <c r="W79" s="217" t="s">
        <v>177</v>
      </c>
      <c r="X79" s="218" t="s">
        <v>178</v>
      </c>
      <c r="Y79" s="343" t="s">
        <v>179</v>
      </c>
      <c r="Z79" s="219" t="s">
        <v>180</v>
      </c>
      <c r="AA79" s="220" t="s">
        <v>181</v>
      </c>
      <c r="AB79" s="218" t="s">
        <v>182</v>
      </c>
      <c r="AC79" s="343" t="s">
        <v>183</v>
      </c>
      <c r="AD79" s="343" t="s">
        <v>184</v>
      </c>
      <c r="AF79" s="1"/>
      <c r="AG79" s="1"/>
      <c r="AH79" s="1"/>
      <c r="AI79" s="1"/>
      <c r="AJ79" s="1"/>
      <c r="AK79" s="1"/>
      <c r="AL79" s="1"/>
      <c r="AM79" s="1"/>
      <c r="AN79" s="1"/>
      <c r="AO79" s="1"/>
      <c r="AP79" s="1"/>
      <c r="AQ79" s="1"/>
      <c r="AR79" s="1"/>
      <c r="AS79" s="1"/>
      <c r="BJ79" s="1"/>
      <c r="BK79" s="1"/>
      <c r="BL79" s="1"/>
      <c r="BM79" s="1"/>
      <c r="BN79" s="1"/>
      <c r="BO79" s="1"/>
      <c r="BP79" s="74" t="str">
        <f>IF($C80&lt;&gt;SUM($W80:$Z80),"El nº de atenciones por violencia intrafamiliar  debe tener igual nº de victimarios ","")</f>
        <v/>
      </c>
      <c r="BQ79" s="74" t="str">
        <f>IF($C80&lt;&gt;SUM($AA80:$AD80),"El nº de atenciones por violencia intrafamiliar debe tener igual nº de lesiones","")</f>
        <v/>
      </c>
    </row>
    <row r="80" spans="1:88" s="3" customFormat="1" ht="21.75" customHeight="1" x14ac:dyDescent="0.15">
      <c r="A80" s="482" t="s">
        <v>185</v>
      </c>
      <c r="B80" s="483"/>
      <c r="C80" s="102">
        <f>SUM(D80:V80)</f>
        <v>11</v>
      </c>
      <c r="D80" s="186"/>
      <c r="E80" s="178">
        <v>1</v>
      </c>
      <c r="F80" s="175"/>
      <c r="G80" s="177"/>
      <c r="H80" s="186"/>
      <c r="I80" s="178">
        <v>5</v>
      </c>
      <c r="J80" s="175"/>
      <c r="K80" s="177">
        <v>1</v>
      </c>
      <c r="L80" s="186">
        <v>3</v>
      </c>
      <c r="M80" s="178"/>
      <c r="N80" s="175"/>
      <c r="O80" s="177"/>
      <c r="P80" s="186"/>
      <c r="Q80" s="178">
        <v>1</v>
      </c>
      <c r="R80" s="175"/>
      <c r="S80" s="177"/>
      <c r="T80" s="186"/>
      <c r="U80" s="221"/>
      <c r="V80" s="222"/>
      <c r="W80" s="223">
        <v>6</v>
      </c>
      <c r="X80" s="176">
        <v>5</v>
      </c>
      <c r="Y80" s="178"/>
      <c r="Z80" s="115"/>
      <c r="AA80" s="223">
        <v>1</v>
      </c>
      <c r="AB80" s="176">
        <v>8</v>
      </c>
      <c r="AC80" s="176"/>
      <c r="AD80" s="177">
        <v>2</v>
      </c>
      <c r="AE80" s="171" t="str">
        <f>+BP79&amp;""&amp;BQ79</f>
        <v/>
      </c>
      <c r="AG80" s="1"/>
      <c r="AH80" s="1"/>
      <c r="AI80" s="1"/>
      <c r="AJ80" s="1"/>
      <c r="AK80" s="1"/>
      <c r="AL80" s="1"/>
      <c r="AM80" s="1"/>
      <c r="AN80" s="1"/>
      <c r="AO80" s="1"/>
      <c r="AP80" s="1"/>
      <c r="AQ80" s="1"/>
      <c r="AR80" s="1"/>
      <c r="AS80" s="1"/>
      <c r="AT80" s="1"/>
      <c r="BK80" s="6"/>
      <c r="BL80" s="6"/>
      <c r="BM80" s="6"/>
      <c r="BN80" s="6"/>
      <c r="BO80" s="6"/>
      <c r="BP80" s="74" t="str">
        <f>IF($C81&lt;&gt;SUM($W81:$Z81),"El nº de atenciones otras violencia debe tener igual nº de victimarios ","")</f>
        <v/>
      </c>
      <c r="BQ80" s="74" t="str">
        <f>IF($C81&lt;&gt;SUM($AA81:$AD81),"El nº de atenciones por otras violencias debe tener igual nº de lesiones","")</f>
        <v/>
      </c>
      <c r="BR80" s="19"/>
    </row>
    <row r="81" spans="1:88" s="3" customFormat="1" ht="22.5" customHeight="1" x14ac:dyDescent="0.15">
      <c r="A81" s="484" t="s">
        <v>186</v>
      </c>
      <c r="B81" s="485"/>
      <c r="C81" s="120">
        <f>SUM(D81:V81)</f>
        <v>55</v>
      </c>
      <c r="D81" s="191">
        <v>5</v>
      </c>
      <c r="E81" s="192">
        <v>3</v>
      </c>
      <c r="F81" s="182">
        <v>8</v>
      </c>
      <c r="G81" s="184">
        <v>2</v>
      </c>
      <c r="H81" s="191">
        <v>4</v>
      </c>
      <c r="I81" s="192">
        <v>2</v>
      </c>
      <c r="J81" s="182">
        <v>8</v>
      </c>
      <c r="K81" s="184">
        <v>4</v>
      </c>
      <c r="L81" s="191">
        <v>4</v>
      </c>
      <c r="M81" s="192">
        <v>6</v>
      </c>
      <c r="N81" s="182">
        <v>1</v>
      </c>
      <c r="O81" s="184">
        <v>3</v>
      </c>
      <c r="P81" s="191">
        <v>2</v>
      </c>
      <c r="Q81" s="192"/>
      <c r="R81" s="182">
        <v>1</v>
      </c>
      <c r="S81" s="184">
        <v>2</v>
      </c>
      <c r="T81" s="191"/>
      <c r="U81" s="224"/>
      <c r="V81" s="225"/>
      <c r="W81" s="226">
        <v>6</v>
      </c>
      <c r="X81" s="227">
        <v>7</v>
      </c>
      <c r="Y81" s="228">
        <v>16</v>
      </c>
      <c r="Z81" s="229">
        <v>26</v>
      </c>
      <c r="AA81" s="258">
        <v>15</v>
      </c>
      <c r="AB81" s="183">
        <v>36</v>
      </c>
      <c r="AC81" s="183"/>
      <c r="AD81" s="184">
        <v>4</v>
      </c>
      <c r="AE81" s="171"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4" t="s">
        <v>93</v>
      </c>
      <c r="B82" s="45"/>
      <c r="C82" s="45"/>
      <c r="D82" s="64"/>
      <c r="E82" s="64"/>
      <c r="F82" s="64"/>
      <c r="G82" s="64"/>
      <c r="H82" s="64"/>
      <c r="I82" s="64"/>
      <c r="J82" s="64"/>
      <c r="K82" s="64"/>
      <c r="L82" s="64"/>
      <c r="M82" s="64"/>
      <c r="N82" s="64"/>
      <c r="O82" s="64"/>
      <c r="P82" s="64"/>
      <c r="Q82" s="64"/>
      <c r="R82" s="64"/>
      <c r="S82" s="64"/>
      <c r="T82" s="64"/>
      <c r="U82" s="2"/>
      <c r="V82" s="2"/>
      <c r="W82" s="2"/>
      <c r="X82" s="2"/>
      <c r="Y82" s="2"/>
      <c r="BL82" s="213"/>
      <c r="BP82" s="19"/>
      <c r="BQ82" s="19"/>
      <c r="BR82" s="19"/>
      <c r="BS82" s="19"/>
      <c r="BT82" s="19"/>
      <c r="BU82" s="19"/>
      <c r="BV82" s="73"/>
      <c r="BW82" s="73"/>
      <c r="CA82" s="213"/>
      <c r="CE82" s="3"/>
      <c r="CF82" s="3"/>
      <c r="CG82" s="3"/>
      <c r="CH82" s="3"/>
      <c r="CI82" s="3"/>
      <c r="CJ82" s="3"/>
    </row>
    <row r="83" spans="1:88" s="3" customFormat="1" ht="24" customHeight="1" x14ac:dyDescent="0.15">
      <c r="A83" s="429" t="s">
        <v>92</v>
      </c>
      <c r="B83" s="430"/>
      <c r="C83" s="403" t="s">
        <v>45</v>
      </c>
      <c r="D83" s="434" t="s">
        <v>5</v>
      </c>
      <c r="E83" s="435"/>
      <c r="F83" s="435"/>
      <c r="G83" s="435"/>
      <c r="H83" s="435"/>
      <c r="I83" s="435"/>
      <c r="J83" s="435"/>
      <c r="K83" s="435"/>
      <c r="L83" s="435"/>
      <c r="M83" s="436"/>
      <c r="N83" s="434" t="s">
        <v>6</v>
      </c>
      <c r="O83" s="436"/>
      <c r="P83" s="421"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13"/>
      <c r="BP83" s="19"/>
      <c r="BQ83" s="19"/>
      <c r="BR83" s="19"/>
      <c r="BS83" s="19"/>
      <c r="BT83" s="19"/>
      <c r="BU83" s="19"/>
      <c r="BV83" s="73"/>
      <c r="BW83" s="73"/>
      <c r="CA83" s="213"/>
    </row>
    <row r="84" spans="1:88" s="3" customFormat="1" ht="24" customHeight="1" x14ac:dyDescent="0.15">
      <c r="A84" s="345"/>
      <c r="B84" s="346"/>
      <c r="C84" s="405"/>
      <c r="D84" s="49" t="s">
        <v>10</v>
      </c>
      <c r="E84" s="167" t="s">
        <v>11</v>
      </c>
      <c r="F84" s="16" t="s">
        <v>12</v>
      </c>
      <c r="G84" s="16" t="s">
        <v>13</v>
      </c>
      <c r="H84" s="16" t="s">
        <v>14</v>
      </c>
      <c r="I84" s="16" t="s">
        <v>94</v>
      </c>
      <c r="J84" s="16" t="s">
        <v>95</v>
      </c>
      <c r="K84" s="16" t="s">
        <v>96</v>
      </c>
      <c r="L84" s="16" t="s">
        <v>97</v>
      </c>
      <c r="M84" s="29" t="s">
        <v>98</v>
      </c>
      <c r="N84" s="11" t="s">
        <v>27</v>
      </c>
      <c r="O84" s="29" t="s">
        <v>28</v>
      </c>
      <c r="P84" s="422"/>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13"/>
      <c r="BP84" s="19"/>
      <c r="BQ84" s="19"/>
      <c r="BR84" s="19"/>
      <c r="BS84" s="19"/>
      <c r="BT84" s="19"/>
      <c r="BU84" s="19"/>
      <c r="BV84" s="73"/>
      <c r="BW84" s="73"/>
      <c r="CA84" s="213"/>
    </row>
    <row r="85" spans="1:88" s="3" customFormat="1" ht="24" customHeight="1" x14ac:dyDescent="0.15">
      <c r="A85" s="487" t="s">
        <v>99</v>
      </c>
      <c r="B85" s="81" t="s">
        <v>100</v>
      </c>
      <c r="C85" s="102">
        <f>SUM(F85:K85)</f>
        <v>1</v>
      </c>
      <c r="D85" s="106"/>
      <c r="E85" s="106"/>
      <c r="F85" s="108"/>
      <c r="G85" s="108"/>
      <c r="H85" s="108">
        <v>1</v>
      </c>
      <c r="I85" s="108"/>
      <c r="J85" s="108"/>
      <c r="K85" s="108"/>
      <c r="L85" s="106"/>
      <c r="M85" s="146"/>
      <c r="N85" s="115"/>
      <c r="O85" s="125">
        <v>1</v>
      </c>
      <c r="P85" s="87">
        <v>1</v>
      </c>
      <c r="Q85" s="171"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13"/>
      <c r="BP85" s="74" t="str">
        <f>IF($C85&lt;&gt;($N85+$O85)," El número atenciones según sexo NO puede ser diferente al Total.","")</f>
        <v/>
      </c>
      <c r="BQ85" s="74" t="str">
        <f>IF($C85=0,"",IF($P85="",IF($C85="",""," No olvide escribir la columna Beneficiarios."),""))</f>
        <v/>
      </c>
      <c r="BR85" s="74" t="str">
        <f>IF($C85&lt;$P85," El número de Beneficiarios NO puede ser mayor que el Total.","")</f>
        <v/>
      </c>
      <c r="BS85" s="74" t="str">
        <f>IF($C85&lt;&gt;SUM($F85:$K85),"NO ALTERE LAS FÓRMULAS, la suma de las edades NO es igual al Total. ","")</f>
        <v/>
      </c>
      <c r="BT85" s="156">
        <f>IF($C85&lt;&gt;($N85+$O85),1,0)</f>
        <v>0</v>
      </c>
      <c r="BU85" s="156">
        <f>IF($C85&lt;$P85,1,0)</f>
        <v>0</v>
      </c>
      <c r="BV85" s="156">
        <f>IF($C85=0,"",IF($P85="",IF($C85="","",1),0))</f>
        <v>0</v>
      </c>
      <c r="BW85" s="156">
        <f>IF($C85&lt;&gt;SUM($F85:$K85),1,0)</f>
        <v>0</v>
      </c>
      <c r="CA85" s="213"/>
    </row>
    <row r="86" spans="1:88" s="3" customFormat="1" ht="24" customHeight="1" x14ac:dyDescent="0.15">
      <c r="A86" s="488"/>
      <c r="B86" s="82" t="s">
        <v>101</v>
      </c>
      <c r="C86" s="104">
        <f>SUM(F86:K86)</f>
        <v>3</v>
      </c>
      <c r="D86" s="118"/>
      <c r="E86" s="118"/>
      <c r="F86" s="132"/>
      <c r="G86" s="99"/>
      <c r="H86" s="99"/>
      <c r="I86" s="99">
        <v>1</v>
      </c>
      <c r="J86" s="99">
        <v>1</v>
      </c>
      <c r="K86" s="99">
        <v>1</v>
      </c>
      <c r="L86" s="118"/>
      <c r="M86" s="119"/>
      <c r="N86" s="118"/>
      <c r="O86" s="101">
        <v>3</v>
      </c>
      <c r="P86" s="90">
        <v>3</v>
      </c>
      <c r="Q86" s="171"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13"/>
      <c r="BP86" s="74" t="str">
        <f>IF($C86&lt;&gt;($N86+$O86)," El número atenciones según sexo NO puede ser diferente al Total.","")</f>
        <v/>
      </c>
      <c r="BQ86" s="74" t="str">
        <f>IF($C86=0,"",IF($P86="",IF($C86="",""," No olvide escribir la columna Beneficiarios."),""))</f>
        <v/>
      </c>
      <c r="BR86" s="74" t="str">
        <f>IF($C86&lt;$P86," El número de Beneficiarios NO puede ser mayor que el Total.","")</f>
        <v/>
      </c>
      <c r="BS86" s="74" t="str">
        <f>IF($C86&lt;&gt;SUM($F86:$K86),"NO ALTERE LAS FÓRMULAS, la suma de las edades NO es igual al Total. ","")</f>
        <v/>
      </c>
      <c r="BT86" s="156">
        <f>IF($C86&lt;&gt;($N86+$O86),1,0)</f>
        <v>0</v>
      </c>
      <c r="BU86" s="156">
        <f>IF($C86&lt;$P86,1,0)</f>
        <v>0</v>
      </c>
      <c r="BV86" s="156">
        <f>IF($C86=0,"",IF($P86="",IF($C86="","",1),0))</f>
        <v>0</v>
      </c>
      <c r="BW86" s="156">
        <f>IF($C86&lt;&gt;SUM($F86:$K86),1,0)</f>
        <v>0</v>
      </c>
      <c r="CA86" s="213"/>
    </row>
    <row r="87" spans="1:88" s="6" customFormat="1" ht="30" customHeight="1" x14ac:dyDescent="0.2">
      <c r="A87" s="37" t="s">
        <v>187</v>
      </c>
      <c r="B87" s="37"/>
      <c r="C87" s="37"/>
      <c r="D87" s="37"/>
      <c r="E87" s="37"/>
      <c r="F87" s="37"/>
      <c r="G87" s="37"/>
      <c r="H87" s="37"/>
      <c r="I87" s="8"/>
      <c r="J87" s="8"/>
      <c r="K87" s="8"/>
      <c r="L87" s="8"/>
      <c r="M87" s="8"/>
      <c r="N87" s="8"/>
      <c r="BL87" s="212"/>
      <c r="BP87" s="19"/>
      <c r="BQ87" s="19"/>
      <c r="BR87" s="19"/>
      <c r="BS87" s="19"/>
      <c r="BT87" s="19"/>
      <c r="BU87" s="19"/>
      <c r="BV87" s="73"/>
      <c r="BW87" s="73"/>
      <c r="CA87" s="212"/>
      <c r="CE87" s="19"/>
      <c r="CF87" s="19"/>
      <c r="CG87" s="19"/>
      <c r="CH87" s="19"/>
      <c r="CI87" s="19"/>
      <c r="CJ87" s="19"/>
    </row>
    <row r="88" spans="1:88" s="73" customFormat="1" ht="24" customHeight="1" x14ac:dyDescent="0.15">
      <c r="A88" s="499" t="s">
        <v>102</v>
      </c>
      <c r="B88" s="489"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12"/>
      <c r="BM88" s="19"/>
      <c r="BN88" s="19"/>
      <c r="BO88" s="19"/>
      <c r="BP88" s="19"/>
      <c r="BQ88" s="19"/>
      <c r="BR88" s="19"/>
      <c r="BS88" s="19"/>
      <c r="BT88" s="19"/>
      <c r="BU88" s="19"/>
      <c r="CA88" s="212"/>
    </row>
    <row r="89" spans="1:88" s="73" customFormat="1" ht="24" customHeight="1" x14ac:dyDescent="0.15">
      <c r="A89" s="428"/>
      <c r="B89" s="490"/>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12"/>
      <c r="BM89" s="19"/>
      <c r="BN89" s="19"/>
      <c r="BO89" s="19"/>
      <c r="BP89" s="19"/>
      <c r="BQ89" s="19"/>
      <c r="BR89" s="19"/>
      <c r="BS89" s="19"/>
      <c r="BT89" s="19"/>
      <c r="BU89" s="19"/>
      <c r="CA89" s="212"/>
    </row>
    <row r="90" spans="1:88" s="73" customFormat="1" ht="15" customHeight="1" x14ac:dyDescent="0.15">
      <c r="A90" s="83" t="s">
        <v>103</v>
      </c>
      <c r="B90" s="87">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12"/>
      <c r="BM90" s="19"/>
      <c r="BN90" s="19"/>
      <c r="BO90" s="19"/>
      <c r="BP90" s="19"/>
      <c r="BQ90" s="19"/>
      <c r="BR90" s="19"/>
      <c r="BS90" s="19"/>
      <c r="BT90" s="19"/>
      <c r="BU90" s="19"/>
      <c r="CA90" s="212"/>
    </row>
    <row r="91" spans="1:88" s="73" customFormat="1" ht="15" customHeight="1" x14ac:dyDescent="0.15">
      <c r="A91" s="65" t="s">
        <v>104</v>
      </c>
      <c r="B91" s="93">
        <v>1</v>
      </c>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12"/>
      <c r="BM91" s="19"/>
      <c r="BN91" s="19"/>
      <c r="BO91" s="19"/>
      <c r="BP91" s="19"/>
      <c r="BQ91" s="19"/>
      <c r="BR91" s="19"/>
      <c r="BS91" s="19"/>
      <c r="BT91" s="19"/>
      <c r="BU91" s="19"/>
      <c r="CA91" s="212"/>
    </row>
    <row r="92" spans="1:88" s="73" customFormat="1" ht="15" customHeight="1" x14ac:dyDescent="0.15">
      <c r="A92" s="65" t="s">
        <v>105</v>
      </c>
      <c r="B92" s="93">
        <v>14</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12"/>
      <c r="BM92" s="19"/>
      <c r="BN92" s="19"/>
      <c r="BO92" s="19"/>
      <c r="BP92" s="19"/>
      <c r="BQ92" s="19"/>
      <c r="BR92" s="19"/>
      <c r="BS92" s="19"/>
      <c r="BT92" s="19"/>
      <c r="BU92" s="19"/>
      <c r="CA92" s="212"/>
    </row>
    <row r="93" spans="1:88" s="73" customFormat="1" ht="15" customHeight="1" x14ac:dyDescent="0.15">
      <c r="A93" s="65" t="s">
        <v>106</v>
      </c>
      <c r="B93" s="93">
        <v>9</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12"/>
      <c r="BM93" s="19"/>
      <c r="BN93" s="19"/>
      <c r="BO93" s="19"/>
      <c r="BP93" s="74" t="str">
        <f>IF($B102&lt;&gt;SUM($B90:$B101),"NO ALTERE LAS FÓRMULAS, el Total NO está calculando bien la sección. ","")</f>
        <v/>
      </c>
      <c r="BQ93" s="1"/>
      <c r="BR93" s="1"/>
      <c r="BS93" s="1"/>
      <c r="BT93" s="156">
        <f>IF($B102&lt;&gt;SUM($B90:$B101),1,0)</f>
        <v>0</v>
      </c>
      <c r="BU93" s="19"/>
      <c r="CA93" s="212"/>
    </row>
    <row r="94" spans="1:88" s="73" customFormat="1" ht="15" customHeight="1" x14ac:dyDescent="0.15">
      <c r="A94" s="65" t="s">
        <v>107</v>
      </c>
      <c r="B94" s="93">
        <v>1</v>
      </c>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12"/>
      <c r="BM94" s="19"/>
      <c r="BN94" s="19"/>
      <c r="BO94" s="19"/>
      <c r="BP94" s="1"/>
      <c r="BQ94" s="1"/>
      <c r="BR94" s="1"/>
      <c r="BS94" s="1"/>
      <c r="BT94" s="1"/>
      <c r="BU94" s="1"/>
      <c r="BV94" s="1"/>
      <c r="BW94" s="1"/>
      <c r="CA94" s="212"/>
    </row>
    <row r="95" spans="1:88" s="73" customFormat="1" ht="15" customHeight="1" x14ac:dyDescent="0.15">
      <c r="A95" s="66" t="s">
        <v>108</v>
      </c>
      <c r="B95" s="88"/>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12"/>
      <c r="BM95" s="19"/>
      <c r="BN95" s="19"/>
      <c r="BO95" s="19"/>
      <c r="BP95" s="1"/>
      <c r="BQ95" s="1"/>
      <c r="BR95" s="1"/>
      <c r="BS95" s="1"/>
      <c r="BT95" s="1"/>
      <c r="BU95" s="1"/>
      <c r="BV95" s="3"/>
      <c r="BW95" s="3"/>
      <c r="CA95" s="212"/>
    </row>
    <row r="96" spans="1:88" s="73" customFormat="1" ht="15" customHeight="1" x14ac:dyDescent="0.15">
      <c r="A96" s="66" t="s">
        <v>109</v>
      </c>
      <c r="B96" s="88"/>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12"/>
      <c r="BM96" s="19"/>
      <c r="BN96" s="19"/>
      <c r="BO96" s="19"/>
      <c r="BP96" s="1"/>
      <c r="BQ96" s="1"/>
      <c r="BR96" s="1"/>
      <c r="BS96" s="1"/>
      <c r="BT96" s="1"/>
      <c r="BU96" s="1"/>
      <c r="BV96" s="3"/>
      <c r="BW96" s="3"/>
      <c r="CA96" s="212"/>
    </row>
    <row r="97" spans="1:79" s="73" customFormat="1" ht="15" customHeight="1" x14ac:dyDescent="0.15">
      <c r="A97" s="66" t="s">
        <v>110</v>
      </c>
      <c r="B97" s="93"/>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12"/>
      <c r="BM97" s="19"/>
      <c r="BN97" s="19"/>
      <c r="BO97" s="19"/>
      <c r="BP97" s="1"/>
      <c r="BQ97" s="1"/>
      <c r="BR97" s="1"/>
      <c r="BS97" s="1"/>
      <c r="BT97" s="1"/>
      <c r="BU97" s="1"/>
      <c r="BV97" s="1"/>
      <c r="BW97" s="1"/>
      <c r="CA97" s="212"/>
    </row>
    <row r="98" spans="1:79" s="73" customFormat="1" ht="15" customHeight="1" x14ac:dyDescent="0.15">
      <c r="A98" s="66" t="s">
        <v>111</v>
      </c>
      <c r="B98" s="88">
        <v>1</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12"/>
      <c r="BM98" s="19"/>
      <c r="BN98" s="19"/>
      <c r="BO98" s="19"/>
      <c r="BP98" s="1"/>
      <c r="BQ98" s="1"/>
      <c r="BR98" s="1"/>
      <c r="BS98" s="1"/>
      <c r="BT98" s="1"/>
      <c r="BU98" s="1"/>
      <c r="BV98" s="3"/>
      <c r="BW98" s="3"/>
      <c r="CA98" s="212"/>
    </row>
    <row r="99" spans="1:79" s="73" customFormat="1" ht="15" customHeight="1" x14ac:dyDescent="0.15">
      <c r="A99" s="84" t="s">
        <v>112</v>
      </c>
      <c r="B99" s="89">
        <v>15</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12"/>
      <c r="BM99" s="19"/>
      <c r="BN99" s="19"/>
      <c r="BO99" s="19"/>
      <c r="BP99" s="19"/>
      <c r="BQ99" s="19"/>
      <c r="BR99" s="3"/>
      <c r="BS99" s="3"/>
      <c r="BT99" s="19"/>
      <c r="BU99" s="19"/>
      <c r="BV99" s="3"/>
      <c r="BW99" s="3"/>
      <c r="CA99" s="212"/>
    </row>
    <row r="100" spans="1:79" s="73" customFormat="1" ht="15" customHeight="1" x14ac:dyDescent="0.15">
      <c r="A100" s="67" t="s">
        <v>113</v>
      </c>
      <c r="B100" s="89">
        <v>101</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12"/>
      <c r="BM100" s="19"/>
      <c r="BN100" s="19"/>
      <c r="BO100" s="19"/>
      <c r="BP100" s="19"/>
      <c r="BQ100" s="19"/>
      <c r="BR100" s="3"/>
      <c r="BS100" s="3"/>
      <c r="BT100" s="19"/>
      <c r="BU100" s="19"/>
      <c r="BV100" s="3"/>
      <c r="BW100" s="3"/>
      <c r="CA100" s="212"/>
    </row>
    <row r="101" spans="1:79" s="73" customFormat="1" ht="15" customHeight="1" x14ac:dyDescent="0.15">
      <c r="A101" s="67" t="s">
        <v>114</v>
      </c>
      <c r="B101" s="89">
        <v>26</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12"/>
      <c r="BM101" s="19"/>
      <c r="BN101" s="19"/>
      <c r="BO101" s="19"/>
      <c r="BP101" s="19"/>
      <c r="BQ101" s="19"/>
      <c r="BR101" s="3"/>
      <c r="BS101" s="3"/>
      <c r="BT101" s="19"/>
      <c r="BU101" s="19"/>
      <c r="BV101" s="3"/>
      <c r="BW101" s="3"/>
      <c r="CA101" s="212"/>
    </row>
    <row r="102" spans="1:79" s="73" customFormat="1" ht="15.75" customHeight="1" x14ac:dyDescent="0.15">
      <c r="A102" s="68" t="s">
        <v>45</v>
      </c>
      <c r="B102" s="129">
        <f>SUM(B90:B101)</f>
        <v>170</v>
      </c>
      <c r="C102" s="170"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12"/>
      <c r="BM102" s="19"/>
      <c r="BN102" s="19"/>
      <c r="BO102" s="19"/>
      <c r="BP102" s="19"/>
      <c r="BQ102" s="19"/>
      <c r="BR102" s="3"/>
      <c r="BS102" s="3"/>
      <c r="BT102" s="19"/>
      <c r="BU102" s="19"/>
      <c r="BV102" s="3"/>
      <c r="BW102" s="3"/>
      <c r="CA102" s="212"/>
    </row>
    <row r="103" spans="1:79" s="1" customFormat="1" ht="30" customHeight="1" x14ac:dyDescent="0.2">
      <c r="A103" s="60" t="s">
        <v>115</v>
      </c>
      <c r="B103" s="41"/>
      <c r="C103" s="41"/>
      <c r="E103" s="230"/>
      <c r="F103" s="14"/>
      <c r="G103" s="21"/>
      <c r="I103" s="2"/>
      <c r="M103" s="20"/>
      <c r="N103" s="20"/>
      <c r="O103" s="20"/>
      <c r="T103" s="2"/>
      <c r="U103" s="2"/>
      <c r="V103" s="2"/>
      <c r="W103" s="2"/>
      <c r="X103" s="6"/>
      <c r="Y103" s="15"/>
      <c r="Z103" s="15"/>
      <c r="AA103" s="15"/>
      <c r="AB103" s="6"/>
      <c r="AC103" s="6"/>
      <c r="BL103" s="213"/>
      <c r="BP103" s="19"/>
      <c r="BQ103" s="19"/>
      <c r="BR103" s="3"/>
      <c r="BS103" s="3"/>
      <c r="BT103" s="19"/>
      <c r="BU103" s="19"/>
      <c r="BV103" s="3"/>
      <c r="BW103" s="3"/>
      <c r="CA103" s="213"/>
    </row>
    <row r="104" spans="1:79" s="3" customFormat="1" ht="30" customHeight="1" x14ac:dyDescent="0.2">
      <c r="A104" s="424" t="s">
        <v>116</v>
      </c>
      <c r="B104" s="424"/>
      <c r="C104" s="424"/>
      <c r="D104" s="424"/>
      <c r="E104" s="344" t="s">
        <v>45</v>
      </c>
      <c r="F104" s="69"/>
      <c r="G104" s="69"/>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13"/>
      <c r="BP104" s="19"/>
      <c r="BQ104" s="19"/>
      <c r="BT104" s="19"/>
      <c r="BU104" s="19"/>
      <c r="CA104" s="213"/>
    </row>
    <row r="105" spans="1:79" s="3" customFormat="1" ht="20.25" customHeight="1" x14ac:dyDescent="0.15">
      <c r="A105" s="347" t="s">
        <v>117</v>
      </c>
      <c r="B105" s="491" t="s">
        <v>118</v>
      </c>
      <c r="C105" s="492"/>
      <c r="D105" s="493"/>
      <c r="E105" s="137"/>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13"/>
      <c r="BP105" s="19"/>
      <c r="BQ105" s="19"/>
      <c r="BT105" s="19"/>
      <c r="BU105" s="19"/>
      <c r="CA105" s="213"/>
    </row>
    <row r="106" spans="1:79" s="1" customFormat="1" ht="30" customHeight="1" x14ac:dyDescent="0.2">
      <c r="A106" s="60" t="s">
        <v>119</v>
      </c>
      <c r="B106" s="60"/>
      <c r="C106" s="60"/>
      <c r="D106" s="60"/>
      <c r="E106" s="60"/>
      <c r="F106" s="60"/>
      <c r="G106" s="60"/>
      <c r="H106" s="60"/>
      <c r="I106" s="60"/>
      <c r="J106" s="60"/>
      <c r="K106" s="60"/>
      <c r="L106" s="9"/>
      <c r="M106" s="6"/>
      <c r="N106" s="6"/>
      <c r="O106" s="6"/>
      <c r="P106" s="6"/>
      <c r="Q106" s="6"/>
      <c r="R106" s="6"/>
      <c r="S106" s="6"/>
      <c r="T106" s="2"/>
      <c r="U106" s="2"/>
      <c r="V106" s="2"/>
      <c r="W106" s="2"/>
      <c r="X106" s="6"/>
      <c r="Z106" s="15"/>
      <c r="AA106" s="15"/>
      <c r="AB106" s="6"/>
      <c r="BL106" s="213"/>
      <c r="BP106" s="19"/>
      <c r="BQ106" s="19"/>
      <c r="BR106" s="3"/>
      <c r="BS106" s="3"/>
      <c r="BT106" s="19"/>
      <c r="BU106" s="19"/>
      <c r="BV106" s="3"/>
      <c r="BW106" s="3"/>
      <c r="CA106" s="213"/>
    </row>
    <row r="107" spans="1:79" s="3" customFormat="1" ht="36" customHeight="1" x14ac:dyDescent="0.2">
      <c r="A107" s="424" t="s">
        <v>116</v>
      </c>
      <c r="B107" s="424"/>
      <c r="C107" s="424"/>
      <c r="D107" s="424"/>
      <c r="E107" s="344" t="s">
        <v>45</v>
      </c>
      <c r="F107" s="347" t="s">
        <v>7</v>
      </c>
      <c r="G107" s="347"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13"/>
      <c r="BP107" s="19"/>
      <c r="BQ107" s="19"/>
      <c r="BT107" s="19"/>
      <c r="BU107" s="19"/>
      <c r="CA107" s="213"/>
    </row>
    <row r="108" spans="1:79" s="3" customFormat="1" ht="15" customHeight="1" x14ac:dyDescent="0.2">
      <c r="A108" s="431" t="s">
        <v>121</v>
      </c>
      <c r="B108" s="496" t="s">
        <v>122</v>
      </c>
      <c r="C108" s="497"/>
      <c r="D108" s="498"/>
      <c r="E108" s="87"/>
      <c r="F108" s="87">
        <v>0</v>
      </c>
      <c r="G108" s="87"/>
      <c r="H108" s="173"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13"/>
      <c r="BP108" s="35"/>
      <c r="BQ108" s="74" t="str">
        <f>IF($E108&lt;F108," El total no puede ser menor que los beneficiarios.","")</f>
        <v/>
      </c>
      <c r="BR108" s="36" t="str">
        <f>IF($E108=0,"",IF($F108="",IF($E108="",""," No olvide escribir la columna Beneficiarios."),""))</f>
        <v/>
      </c>
      <c r="BS108" s="74"/>
      <c r="BT108" s="74">
        <f>IF($E108&lt;F108,1,0)</f>
        <v>0</v>
      </c>
      <c r="BU108" s="36" t="str">
        <f>IF($E108=0,"",IF($F108="",IF($E108="","",1),0))</f>
        <v/>
      </c>
      <c r="BV108" s="74"/>
      <c r="BW108" s="35"/>
      <c r="CA108" s="213"/>
    </row>
    <row r="109" spans="1:79" s="3" customFormat="1" ht="15" customHeight="1" x14ac:dyDescent="0.2">
      <c r="A109" s="432"/>
      <c r="B109" s="449" t="s">
        <v>123</v>
      </c>
      <c r="C109" s="494"/>
      <c r="D109" s="450"/>
      <c r="E109" s="138"/>
      <c r="F109" s="138"/>
      <c r="G109" s="138"/>
      <c r="H109" s="173"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13"/>
      <c r="BP109" s="35"/>
      <c r="BQ109" s="74" t="str">
        <f t="shared" ref="BQ109:BQ117" si="4">IF($E109&lt;F109," El total no puede ser menor que los beneficiarios.","")</f>
        <v/>
      </c>
      <c r="BR109" s="36" t="str">
        <f t="shared" ref="BR109:BR117" si="5">IF($E109=0,"",IF($F109="",IF($E109="",""," No olvide escribir la columna Beneficiarios."),""))</f>
        <v/>
      </c>
      <c r="BS109" s="74"/>
      <c r="BT109" s="74">
        <f t="shared" ref="BT109:BT117" si="6">IF($E109&lt;F109,1,0)</f>
        <v>0</v>
      </c>
      <c r="BU109" s="36" t="str">
        <f t="shared" ref="BU109:BU117" si="7">IF($E109=0,"",IF($F109="",IF($E109="","",1),0))</f>
        <v/>
      </c>
      <c r="BV109" s="74"/>
      <c r="BW109" s="35"/>
      <c r="CA109" s="213"/>
    </row>
    <row r="110" spans="1:79" s="3" customFormat="1" ht="15" customHeight="1" x14ac:dyDescent="0.2">
      <c r="A110" s="433"/>
      <c r="B110" s="495" t="s">
        <v>124</v>
      </c>
      <c r="C110" s="495"/>
      <c r="D110" s="495"/>
      <c r="E110" s="89"/>
      <c r="F110" s="89"/>
      <c r="G110" s="89"/>
      <c r="H110" s="173"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13"/>
      <c r="BP110" s="35"/>
      <c r="BQ110" s="74" t="str">
        <f t="shared" si="4"/>
        <v/>
      </c>
      <c r="BR110" s="36" t="str">
        <f t="shared" si="5"/>
        <v/>
      </c>
      <c r="BS110" s="74"/>
      <c r="BT110" s="74">
        <f t="shared" si="6"/>
        <v>0</v>
      </c>
      <c r="BU110" s="36" t="str">
        <f t="shared" si="7"/>
        <v/>
      </c>
      <c r="BV110" s="74"/>
      <c r="BW110" s="35"/>
      <c r="CA110" s="213"/>
    </row>
    <row r="111" spans="1:79" s="3" customFormat="1" ht="15" customHeight="1" x14ac:dyDescent="0.2">
      <c r="A111" s="421" t="s">
        <v>125</v>
      </c>
      <c r="B111" s="439" t="s">
        <v>126</v>
      </c>
      <c r="C111" s="442" t="s">
        <v>127</v>
      </c>
      <c r="D111" s="443"/>
      <c r="E111" s="87"/>
      <c r="F111" s="87"/>
      <c r="G111" s="87"/>
      <c r="H111" s="173"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13"/>
      <c r="BP111" s="35"/>
      <c r="BQ111" s="74" t="str">
        <f t="shared" si="4"/>
        <v/>
      </c>
      <c r="BR111" s="36" t="str">
        <f t="shared" si="5"/>
        <v/>
      </c>
      <c r="BS111" s="74"/>
      <c r="BT111" s="74">
        <f t="shared" si="6"/>
        <v>0</v>
      </c>
      <c r="BU111" s="36" t="str">
        <f t="shared" si="7"/>
        <v/>
      </c>
      <c r="BV111" s="74"/>
      <c r="BW111" s="35"/>
      <c r="CA111" s="213"/>
    </row>
    <row r="112" spans="1:79" s="3" customFormat="1" ht="21.75" customHeight="1" x14ac:dyDescent="0.2">
      <c r="A112" s="438"/>
      <c r="B112" s="440"/>
      <c r="C112" s="444" t="s">
        <v>128</v>
      </c>
      <c r="D112" s="445"/>
      <c r="E112" s="88">
        <v>178</v>
      </c>
      <c r="F112" s="88">
        <v>178</v>
      </c>
      <c r="G112" s="88"/>
      <c r="H112" s="173"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13"/>
      <c r="BP112" s="35"/>
      <c r="BQ112" s="74" t="str">
        <f t="shared" si="4"/>
        <v/>
      </c>
      <c r="BR112" s="36" t="str">
        <f t="shared" si="5"/>
        <v/>
      </c>
      <c r="BS112" s="74"/>
      <c r="BT112" s="74">
        <f t="shared" si="6"/>
        <v>0</v>
      </c>
      <c r="BU112" s="36">
        <f t="shared" si="7"/>
        <v>0</v>
      </c>
      <c r="BV112" s="74"/>
      <c r="BW112" s="35"/>
      <c r="CA112" s="213"/>
    </row>
    <row r="113" spans="1:79" s="3" customFormat="1" ht="15" customHeight="1" x14ac:dyDescent="0.2">
      <c r="A113" s="438"/>
      <c r="B113" s="441"/>
      <c r="C113" s="446" t="s">
        <v>129</v>
      </c>
      <c r="D113" s="447"/>
      <c r="E113" s="90"/>
      <c r="F113" s="90"/>
      <c r="G113" s="90"/>
      <c r="H113" s="173"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13"/>
      <c r="BP113" s="35"/>
      <c r="BQ113" s="74" t="str">
        <f t="shared" si="4"/>
        <v/>
      </c>
      <c r="BR113" s="36" t="str">
        <f t="shared" si="5"/>
        <v/>
      </c>
      <c r="BS113" s="74"/>
      <c r="BT113" s="74">
        <f t="shared" si="6"/>
        <v>0</v>
      </c>
      <c r="BU113" s="36" t="str">
        <f t="shared" si="7"/>
        <v/>
      </c>
      <c r="BV113" s="74"/>
      <c r="BW113" s="35"/>
      <c r="CA113" s="213"/>
    </row>
    <row r="114" spans="1:79" s="3" customFormat="1" ht="15" customHeight="1" x14ac:dyDescent="0.2">
      <c r="A114" s="438"/>
      <c r="B114" s="439" t="s">
        <v>123</v>
      </c>
      <c r="C114" s="442" t="s">
        <v>127</v>
      </c>
      <c r="D114" s="443"/>
      <c r="E114" s="87"/>
      <c r="F114" s="87"/>
      <c r="G114" s="87"/>
      <c r="H114" s="173"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13"/>
      <c r="BP114" s="35"/>
      <c r="BQ114" s="74" t="str">
        <f t="shared" si="4"/>
        <v/>
      </c>
      <c r="BR114" s="36" t="str">
        <f t="shared" si="5"/>
        <v/>
      </c>
      <c r="BS114" s="74"/>
      <c r="BT114" s="74">
        <f t="shared" si="6"/>
        <v>0</v>
      </c>
      <c r="BU114" s="36" t="str">
        <f t="shared" si="7"/>
        <v/>
      </c>
      <c r="BV114" s="74"/>
      <c r="BW114" s="35"/>
      <c r="CA114" s="213"/>
    </row>
    <row r="115" spans="1:79" s="3" customFormat="1" ht="15" customHeight="1" x14ac:dyDescent="0.2">
      <c r="A115" s="438"/>
      <c r="B115" s="440"/>
      <c r="C115" s="444" t="s">
        <v>130</v>
      </c>
      <c r="D115" s="445"/>
      <c r="E115" s="88">
        <v>212</v>
      </c>
      <c r="F115" s="88">
        <v>212</v>
      </c>
      <c r="G115" s="88"/>
      <c r="H115" s="173"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13"/>
      <c r="BP115" s="35"/>
      <c r="BQ115" s="74" t="str">
        <f t="shared" si="4"/>
        <v/>
      </c>
      <c r="BR115" s="36" t="str">
        <f t="shared" si="5"/>
        <v/>
      </c>
      <c r="BS115" s="74"/>
      <c r="BT115" s="74">
        <f t="shared" si="6"/>
        <v>0</v>
      </c>
      <c r="BU115" s="36">
        <f t="shared" si="7"/>
        <v>0</v>
      </c>
      <c r="BV115" s="74"/>
      <c r="BW115" s="35"/>
      <c r="CA115" s="213"/>
    </row>
    <row r="116" spans="1:79" s="3" customFormat="1" ht="15" customHeight="1" x14ac:dyDescent="0.2">
      <c r="A116" s="438"/>
      <c r="B116" s="448"/>
      <c r="C116" s="444" t="s">
        <v>131</v>
      </c>
      <c r="D116" s="445"/>
      <c r="E116" s="89"/>
      <c r="F116" s="89"/>
      <c r="G116" s="89"/>
      <c r="H116" s="173"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13"/>
      <c r="BP116" s="35"/>
      <c r="BQ116" s="74" t="str">
        <f t="shared" si="4"/>
        <v/>
      </c>
      <c r="BR116" s="36" t="str">
        <f t="shared" si="5"/>
        <v/>
      </c>
      <c r="BS116" s="74"/>
      <c r="BT116" s="74">
        <f t="shared" si="6"/>
        <v>0</v>
      </c>
      <c r="BU116" s="36" t="str">
        <f t="shared" si="7"/>
        <v/>
      </c>
      <c r="BV116" s="74"/>
      <c r="BW116" s="35"/>
      <c r="CA116" s="213"/>
    </row>
    <row r="117" spans="1:79" s="3" customFormat="1" ht="15" customHeight="1" x14ac:dyDescent="0.2">
      <c r="A117" s="422"/>
      <c r="B117" s="441"/>
      <c r="C117" s="446" t="s">
        <v>129</v>
      </c>
      <c r="D117" s="447"/>
      <c r="E117" s="90"/>
      <c r="F117" s="90"/>
      <c r="G117" s="90"/>
      <c r="H117" s="173"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13"/>
      <c r="BP117" s="35"/>
      <c r="BQ117" s="74" t="str">
        <f t="shared" si="4"/>
        <v/>
      </c>
      <c r="BR117" s="36" t="str">
        <f t="shared" si="5"/>
        <v/>
      </c>
      <c r="BS117" s="74"/>
      <c r="BT117" s="74">
        <f t="shared" si="6"/>
        <v>0</v>
      </c>
      <c r="BU117" s="36" t="str">
        <f t="shared" si="7"/>
        <v/>
      </c>
      <c r="BV117" s="74"/>
      <c r="BW117" s="35"/>
      <c r="CA117" s="213"/>
    </row>
    <row r="118" spans="1:79" s="1" customFormat="1" ht="30.75" customHeight="1" x14ac:dyDescent="0.2">
      <c r="A118" s="353" t="s">
        <v>132</v>
      </c>
      <c r="B118" s="70"/>
      <c r="C118" s="43"/>
      <c r="D118" s="43"/>
      <c r="E118" s="71"/>
      <c r="F118" s="21"/>
      <c r="G118" s="2"/>
      <c r="H118" s="2"/>
      <c r="I118" s="2"/>
      <c r="J118" s="2"/>
      <c r="K118" s="2"/>
      <c r="L118" s="2"/>
      <c r="M118" s="2"/>
      <c r="N118" s="2"/>
      <c r="O118" s="46"/>
      <c r="BL118" s="213"/>
      <c r="BP118" s="35"/>
      <c r="BQ118" s="35"/>
      <c r="BR118" s="35"/>
      <c r="BS118" s="35"/>
      <c r="BT118" s="35"/>
      <c r="BU118" s="35"/>
      <c r="BV118" s="35"/>
      <c r="BW118" s="35"/>
      <c r="CA118" s="213"/>
    </row>
    <row r="119" spans="1:79" s="3" customFormat="1" ht="45" customHeight="1" x14ac:dyDescent="0.2">
      <c r="A119" s="429" t="s">
        <v>133</v>
      </c>
      <c r="B119" s="430"/>
      <c r="C119" s="347" t="s">
        <v>4</v>
      </c>
      <c r="D119" s="347" t="s">
        <v>7</v>
      </c>
      <c r="E119" s="347"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13"/>
      <c r="BP119" s="35"/>
      <c r="BQ119" s="35"/>
      <c r="BR119" s="35"/>
      <c r="BS119" s="35"/>
      <c r="BT119" s="35"/>
      <c r="BU119" s="35"/>
      <c r="BV119" s="35"/>
      <c r="BW119" s="35"/>
      <c r="CA119" s="213"/>
    </row>
    <row r="120" spans="1:79" s="3" customFormat="1" ht="15.75" customHeight="1" x14ac:dyDescent="0.2">
      <c r="A120" s="431" t="s">
        <v>135</v>
      </c>
      <c r="B120" s="348" t="s">
        <v>136</v>
      </c>
      <c r="C120" s="138">
        <v>212</v>
      </c>
      <c r="D120" s="152">
        <v>212</v>
      </c>
      <c r="E120" s="152"/>
      <c r="F120" s="173"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13"/>
      <c r="BP120" s="35"/>
      <c r="BQ120" s="74" t="str">
        <f t="shared" ref="BQ120:BQ125" si="9">IF($C120&lt;D120," El total no puede ser menor que los beneficiarios.","")</f>
        <v/>
      </c>
      <c r="BR120" s="36" t="str">
        <f t="shared" ref="BR120:BR125" si="10">IF($C120=0,"",IF($D120="",IF($C120="",""," No olvide escribir la columna Beneficiarios."),""))</f>
        <v/>
      </c>
      <c r="BS120" s="74"/>
      <c r="BT120" s="156">
        <f t="shared" ref="BT120:BT125" si="11">IF($C120&lt;D120,1,0)</f>
        <v>0</v>
      </c>
      <c r="BU120" s="156">
        <f t="shared" ref="BU120:BU125" si="12">IF($C120=0,"",IF($D120="",IF($C120="","",1),0))</f>
        <v>0</v>
      </c>
      <c r="BV120" s="74"/>
      <c r="BW120" s="35"/>
      <c r="CA120" s="213"/>
    </row>
    <row r="121" spans="1:79" s="3" customFormat="1" ht="15.75" customHeight="1" x14ac:dyDescent="0.2">
      <c r="A121" s="432"/>
      <c r="B121" s="31" t="s">
        <v>137</v>
      </c>
      <c r="C121" s="88">
        <v>178</v>
      </c>
      <c r="D121" s="109">
        <v>178</v>
      </c>
      <c r="E121" s="109"/>
      <c r="F121" s="173"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13"/>
      <c r="BP121" s="35"/>
      <c r="BQ121" s="74" t="str">
        <f t="shared" si="9"/>
        <v/>
      </c>
      <c r="BR121" s="36" t="str">
        <f t="shared" si="10"/>
        <v/>
      </c>
      <c r="BS121" s="35"/>
      <c r="BT121" s="156">
        <f t="shared" si="11"/>
        <v>0</v>
      </c>
      <c r="BU121" s="156">
        <f t="shared" si="12"/>
        <v>0</v>
      </c>
      <c r="BV121" s="35"/>
      <c r="BW121" s="35"/>
      <c r="CA121" s="213"/>
    </row>
    <row r="122" spans="1:79" s="3" customFormat="1" ht="15.75" customHeight="1" x14ac:dyDescent="0.2">
      <c r="A122" s="433"/>
      <c r="B122" s="72" t="s">
        <v>138</v>
      </c>
      <c r="C122" s="90"/>
      <c r="D122" s="128"/>
      <c r="E122" s="128"/>
      <c r="F122" s="173"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13"/>
      <c r="BP122" s="35"/>
      <c r="BQ122" s="74" t="str">
        <f t="shared" si="9"/>
        <v/>
      </c>
      <c r="BR122" s="36" t="str">
        <f t="shared" si="10"/>
        <v/>
      </c>
      <c r="BS122" s="35"/>
      <c r="BT122" s="156">
        <f t="shared" si="11"/>
        <v>0</v>
      </c>
      <c r="BU122" s="156" t="str">
        <f t="shared" si="12"/>
        <v/>
      </c>
      <c r="BV122" s="35"/>
      <c r="BW122" s="35"/>
      <c r="CA122" s="213"/>
    </row>
    <row r="123" spans="1:79" s="3" customFormat="1" ht="15.75" customHeight="1" x14ac:dyDescent="0.2">
      <c r="A123" s="431" t="s">
        <v>139</v>
      </c>
      <c r="B123" s="348" t="s">
        <v>140</v>
      </c>
      <c r="C123" s="138"/>
      <c r="D123" s="152"/>
      <c r="E123" s="152"/>
      <c r="F123" s="173"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13"/>
      <c r="BP123" s="35"/>
      <c r="BQ123" s="74" t="str">
        <f t="shared" si="9"/>
        <v/>
      </c>
      <c r="BR123" s="36" t="str">
        <f t="shared" si="10"/>
        <v/>
      </c>
      <c r="BS123" s="35"/>
      <c r="BT123" s="156">
        <f t="shared" si="11"/>
        <v>0</v>
      </c>
      <c r="BU123" s="156" t="str">
        <f t="shared" si="12"/>
        <v/>
      </c>
      <c r="BV123" s="35"/>
      <c r="BW123" s="35"/>
      <c r="CA123" s="213"/>
    </row>
    <row r="124" spans="1:79" s="3" customFormat="1" x14ac:dyDescent="0.2">
      <c r="A124" s="432"/>
      <c r="B124" s="31" t="s">
        <v>141</v>
      </c>
      <c r="C124" s="88"/>
      <c r="D124" s="109"/>
      <c r="E124" s="109"/>
      <c r="F124" s="173"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13"/>
      <c r="BP124" s="35"/>
      <c r="BQ124" s="74" t="str">
        <f t="shared" si="9"/>
        <v/>
      </c>
      <c r="BR124" s="36" t="str">
        <f t="shared" si="10"/>
        <v/>
      </c>
      <c r="BS124" s="35"/>
      <c r="BT124" s="156">
        <f t="shared" si="11"/>
        <v>0</v>
      </c>
      <c r="BU124" s="156" t="str">
        <f t="shared" si="12"/>
        <v/>
      </c>
      <c r="BV124" s="35"/>
      <c r="BW124" s="35"/>
      <c r="CA124" s="213"/>
    </row>
    <row r="125" spans="1:79" s="3" customFormat="1" x14ac:dyDescent="0.2">
      <c r="A125" s="433"/>
      <c r="B125" s="32" t="s">
        <v>142</v>
      </c>
      <c r="C125" s="90"/>
      <c r="D125" s="128"/>
      <c r="E125" s="128"/>
      <c r="F125" s="173"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13"/>
      <c r="BP125" s="35"/>
      <c r="BQ125" s="74" t="str">
        <f t="shared" si="9"/>
        <v/>
      </c>
      <c r="BR125" s="36" t="str">
        <f t="shared" si="10"/>
        <v/>
      </c>
      <c r="BS125" s="35"/>
      <c r="BT125" s="156">
        <f t="shared" si="11"/>
        <v>0</v>
      </c>
      <c r="BU125" s="156" t="str">
        <f t="shared" si="12"/>
        <v/>
      </c>
      <c r="BV125" s="35"/>
      <c r="BW125" s="35"/>
      <c r="CA125" s="213"/>
    </row>
    <row r="126" spans="1:79" s="35" customFormat="1" ht="31.5" customHeight="1" x14ac:dyDescent="0.25">
      <c r="A126" s="162" t="s">
        <v>143</v>
      </c>
      <c r="B126" s="47"/>
      <c r="C126" s="60"/>
      <c r="D126" s="60"/>
      <c r="E126" s="60"/>
      <c r="F126" s="60"/>
      <c r="G126" s="60"/>
      <c r="H126" s="60"/>
      <c r="I126" s="60"/>
      <c r="J126" s="60"/>
      <c r="K126" s="169"/>
      <c r="L126" s="60"/>
      <c r="M126" s="60"/>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13"/>
      <c r="BM126" s="1"/>
      <c r="BN126" s="1"/>
      <c r="BO126" s="1"/>
      <c r="CA126" s="172"/>
    </row>
    <row r="127" spans="1:79" s="35" customFormat="1" ht="33" customHeight="1" x14ac:dyDescent="0.15">
      <c r="A127" s="403" t="s">
        <v>3</v>
      </c>
      <c r="B127" s="421" t="s">
        <v>4</v>
      </c>
      <c r="C127" s="434" t="s">
        <v>144</v>
      </c>
      <c r="D127" s="435"/>
      <c r="E127" s="435"/>
      <c r="F127" s="435"/>
      <c r="G127" s="435"/>
      <c r="H127" s="435"/>
      <c r="I127" s="435"/>
      <c r="J127" s="435"/>
      <c r="K127" s="435"/>
      <c r="L127" s="435"/>
      <c r="M127" s="435"/>
      <c r="N127" s="435"/>
      <c r="O127" s="435"/>
      <c r="P127" s="435"/>
      <c r="Q127" s="435"/>
      <c r="R127" s="435"/>
      <c r="S127" s="436"/>
      <c r="T127" s="434" t="s">
        <v>145</v>
      </c>
      <c r="U127" s="435"/>
      <c r="V127" s="437" t="s">
        <v>146</v>
      </c>
      <c r="W127" s="436"/>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13"/>
      <c r="BM127" s="3"/>
      <c r="BN127" s="3"/>
      <c r="BO127" s="3"/>
      <c r="CA127" s="172"/>
    </row>
    <row r="128" spans="1:79" s="35" customFormat="1" ht="31.5" customHeight="1" x14ac:dyDescent="0.15">
      <c r="A128" s="405"/>
      <c r="B128" s="422"/>
      <c r="C128" s="49" t="s">
        <v>10</v>
      </c>
      <c r="D128" s="167"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1" t="s">
        <v>28</v>
      </c>
      <c r="V128" s="166"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13"/>
      <c r="BM128" s="3"/>
      <c r="BN128" s="3"/>
      <c r="BO128" s="3"/>
      <c r="CA128" s="172"/>
    </row>
    <row r="129" spans="1:79" s="35" customFormat="1" ht="24" customHeight="1" x14ac:dyDescent="0.15">
      <c r="A129" s="52" t="s">
        <v>33</v>
      </c>
      <c r="B129" s="102">
        <f>SUM(C129:S129)</f>
        <v>0</v>
      </c>
      <c r="C129" s="186"/>
      <c r="D129" s="176"/>
      <c r="E129" s="176"/>
      <c r="F129" s="176"/>
      <c r="G129" s="176"/>
      <c r="H129" s="178"/>
      <c r="I129" s="178"/>
      <c r="J129" s="178"/>
      <c r="K129" s="178"/>
      <c r="L129" s="178"/>
      <c r="M129" s="178"/>
      <c r="N129" s="178"/>
      <c r="O129" s="178"/>
      <c r="P129" s="178"/>
      <c r="Q129" s="178"/>
      <c r="R129" s="178"/>
      <c r="S129" s="178"/>
      <c r="T129" s="175"/>
      <c r="U129" s="178"/>
      <c r="V129" s="193"/>
      <c r="W129" s="177"/>
      <c r="X129" s="171"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12"/>
      <c r="BM129" s="27"/>
      <c r="BN129" s="27"/>
      <c r="BO129" s="34"/>
      <c r="BQ129" s="74" t="str">
        <f>IF($B129&lt;&gt;($T129+$U129)," El número atenciones según sexo NO puede ser diferente al Total.","")</f>
        <v/>
      </c>
      <c r="BT129" s="156">
        <f>IF($B129&lt;&gt;($T129+$U129),1,0)</f>
        <v>0</v>
      </c>
      <c r="CA129" s="172"/>
    </row>
    <row r="130" spans="1:79" s="35" customFormat="1" ht="24" customHeight="1" x14ac:dyDescent="0.15">
      <c r="A130" s="31" t="s">
        <v>35</v>
      </c>
      <c r="B130" s="110">
        <f>SUM(C130:S130)</f>
        <v>0</v>
      </c>
      <c r="C130" s="194"/>
      <c r="D130" s="185"/>
      <c r="E130" s="185"/>
      <c r="F130" s="185"/>
      <c r="G130" s="185"/>
      <c r="H130" s="195"/>
      <c r="I130" s="195"/>
      <c r="J130" s="195"/>
      <c r="K130" s="195"/>
      <c r="L130" s="195"/>
      <c r="M130" s="195"/>
      <c r="N130" s="195"/>
      <c r="O130" s="195"/>
      <c r="P130" s="195"/>
      <c r="Q130" s="195"/>
      <c r="R130" s="195"/>
      <c r="S130" s="195"/>
      <c r="T130" s="180"/>
      <c r="U130" s="195"/>
      <c r="V130" s="196"/>
      <c r="W130" s="179"/>
      <c r="X130" s="171"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12"/>
      <c r="BM130" s="27"/>
      <c r="BN130" s="27"/>
      <c r="BO130" s="34"/>
      <c r="BQ130" s="74" t="str">
        <f>IF($B130&lt;&gt;($T130+$U130)," El número atenciones según sexo NO puede ser diferente al Total.","")</f>
        <v/>
      </c>
      <c r="BT130" s="156">
        <f>IF($B130&lt;&gt;($T130+$U130),1,0)</f>
        <v>0</v>
      </c>
      <c r="CA130" s="172"/>
    </row>
    <row r="131" spans="1:79" s="35" customFormat="1" ht="24" customHeight="1" x14ac:dyDescent="0.15">
      <c r="A131" s="23" t="s">
        <v>36</v>
      </c>
      <c r="B131" s="104">
        <f>SUM(C131:S131)</f>
        <v>0</v>
      </c>
      <c r="C131" s="187"/>
      <c r="D131" s="126"/>
      <c r="E131" s="126"/>
      <c r="F131" s="126"/>
      <c r="G131" s="126"/>
      <c r="H131" s="127"/>
      <c r="I131" s="127"/>
      <c r="J131" s="127"/>
      <c r="K131" s="127"/>
      <c r="L131" s="127"/>
      <c r="M131" s="127"/>
      <c r="N131" s="127"/>
      <c r="O131" s="127"/>
      <c r="P131" s="127"/>
      <c r="Q131" s="127"/>
      <c r="R131" s="127"/>
      <c r="S131" s="127"/>
      <c r="T131" s="197"/>
      <c r="U131" s="127"/>
      <c r="V131" s="198"/>
      <c r="W131" s="181"/>
      <c r="X131" s="171"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12"/>
      <c r="BM131" s="27"/>
      <c r="BN131" s="27"/>
      <c r="BO131" s="34"/>
      <c r="BQ131" s="74" t="str">
        <f>IF($B131&lt;&gt;($T131+$U131)," El número atenciones según sexo NO puede ser diferente al Total.","")</f>
        <v/>
      </c>
      <c r="BT131" s="156">
        <f>IF($B131&lt;&gt;($T131+$U131),1,0)</f>
        <v>0</v>
      </c>
      <c r="CA131" s="172"/>
    </row>
    <row r="132" spans="1:79" s="35" customFormat="1" x14ac:dyDescent="0.2">
      <c r="A132" s="165" t="s">
        <v>149</v>
      </c>
      <c r="D132" s="39"/>
      <c r="E132" s="39"/>
      <c r="F132" s="39"/>
      <c r="G132" s="39"/>
      <c r="H132" s="39"/>
      <c r="I132" s="39"/>
      <c r="J132" s="39"/>
      <c r="K132" s="39"/>
      <c r="L132" s="39"/>
      <c r="M132" s="39"/>
      <c r="N132" s="39"/>
      <c r="O132" s="158"/>
      <c r="BA132" s="3"/>
      <c r="BB132" s="3"/>
      <c r="BC132" s="3"/>
      <c r="BD132" s="3"/>
      <c r="BE132" s="3"/>
      <c r="BF132" s="3"/>
      <c r="BL132" s="172"/>
      <c r="CA132" s="172"/>
    </row>
    <row r="133" spans="1:79" s="35" customFormat="1" ht="33.75" customHeight="1" x14ac:dyDescent="0.2">
      <c r="A133" s="64" t="s">
        <v>150</v>
      </c>
      <c r="B133" s="1"/>
      <c r="C133" s="1"/>
      <c r="D133" s="14"/>
      <c r="E133" s="39"/>
      <c r="F133" s="39"/>
      <c r="G133" s="39"/>
      <c r="H133" s="39"/>
      <c r="I133" s="39"/>
      <c r="J133" s="39"/>
      <c r="K133" s="39"/>
      <c r="L133" s="39"/>
      <c r="M133" s="39"/>
      <c r="N133" s="39"/>
      <c r="O133" s="158"/>
      <c r="BA133" s="3"/>
      <c r="BB133" s="3"/>
      <c r="BC133" s="3"/>
      <c r="BD133" s="3"/>
      <c r="BE133" s="3"/>
      <c r="BF133" s="3"/>
      <c r="BG133" s="1"/>
      <c r="BL133" s="172"/>
      <c r="CA133" s="172"/>
    </row>
    <row r="134" spans="1:79" s="35" customFormat="1" x14ac:dyDescent="0.2">
      <c r="A134" s="434" t="s">
        <v>81</v>
      </c>
      <c r="B134" s="435"/>
      <c r="C134" s="436"/>
      <c r="D134" s="347" t="s">
        <v>45</v>
      </c>
      <c r="E134" s="39"/>
      <c r="F134" s="39"/>
      <c r="G134" s="39"/>
      <c r="H134" s="39"/>
      <c r="I134" s="39"/>
      <c r="J134" s="39"/>
      <c r="K134" s="39"/>
      <c r="L134" s="39"/>
      <c r="M134" s="39"/>
      <c r="N134" s="39"/>
      <c r="O134" s="158"/>
      <c r="BL134" s="172"/>
      <c r="CA134" s="172"/>
    </row>
    <row r="135" spans="1:79" s="35" customFormat="1" x14ac:dyDescent="0.2">
      <c r="A135" s="412" t="s">
        <v>151</v>
      </c>
      <c r="B135" s="413"/>
      <c r="C135" s="414"/>
      <c r="D135" s="103">
        <f>SUM(D136:D138)</f>
        <v>0</v>
      </c>
      <c r="E135" s="39"/>
      <c r="F135" s="39"/>
      <c r="G135" s="39"/>
      <c r="H135" s="39"/>
      <c r="I135" s="39"/>
      <c r="J135" s="39"/>
      <c r="K135" s="39"/>
      <c r="L135" s="39"/>
      <c r="M135" s="39"/>
      <c r="N135" s="39"/>
      <c r="O135" s="158"/>
      <c r="BL135" s="172"/>
      <c r="CA135" s="172"/>
    </row>
    <row r="136" spans="1:79" s="35" customFormat="1" ht="21" x14ac:dyDescent="0.2">
      <c r="A136" s="412" t="s">
        <v>152</v>
      </c>
      <c r="B136" s="414"/>
      <c r="C136" s="349" t="s">
        <v>153</v>
      </c>
      <c r="D136" s="231"/>
      <c r="E136" s="39"/>
      <c r="F136" s="39"/>
      <c r="G136" s="39"/>
      <c r="H136" s="39"/>
      <c r="I136" s="39"/>
      <c r="J136" s="39"/>
      <c r="K136" s="39"/>
      <c r="L136" s="39"/>
      <c r="M136" s="39"/>
      <c r="N136" s="39"/>
      <c r="O136" s="158"/>
      <c r="BL136" s="172"/>
      <c r="CA136" s="172"/>
    </row>
    <row r="137" spans="1:79" s="35" customFormat="1" ht="21" x14ac:dyDescent="0.2">
      <c r="A137" s="415"/>
      <c r="B137" s="416"/>
      <c r="C137" s="350" t="s">
        <v>154</v>
      </c>
      <c r="D137" s="232"/>
      <c r="E137" s="39"/>
      <c r="F137" s="39"/>
      <c r="G137" s="39"/>
      <c r="H137" s="39"/>
      <c r="M137" s="39"/>
      <c r="N137" s="39"/>
      <c r="O137" s="158"/>
      <c r="BL137" s="172"/>
      <c r="CA137" s="172"/>
    </row>
    <row r="138" spans="1:79" s="35" customFormat="1" ht="21" x14ac:dyDescent="0.2">
      <c r="A138" s="417"/>
      <c r="B138" s="418"/>
      <c r="C138" s="351" t="s">
        <v>155</v>
      </c>
      <c r="D138" s="233"/>
      <c r="E138" s="39"/>
      <c r="F138" s="39"/>
      <c r="G138" s="39"/>
      <c r="H138" s="39"/>
      <c r="M138" s="39"/>
      <c r="N138" s="39"/>
      <c r="O138" s="158"/>
      <c r="BL138" s="172"/>
      <c r="CA138" s="172"/>
    </row>
    <row r="139" spans="1:79" s="35" customFormat="1" x14ac:dyDescent="0.2">
      <c r="A139" s="419" t="s">
        <v>189</v>
      </c>
      <c r="B139" s="419"/>
      <c r="C139" s="420"/>
      <c r="D139" s="420"/>
      <c r="E139" s="420"/>
      <c r="F139" s="420"/>
      <c r="G139" s="39"/>
      <c r="H139" s="39"/>
      <c r="M139" s="39"/>
      <c r="N139" s="39"/>
      <c r="O139" s="158"/>
      <c r="BL139" s="172"/>
      <c r="CA139" s="172"/>
    </row>
    <row r="140" spans="1:79" s="35" customFormat="1" ht="24.75" customHeight="1" x14ac:dyDescent="0.15">
      <c r="A140" s="403" t="s">
        <v>3</v>
      </c>
      <c r="B140" s="421" t="s">
        <v>4</v>
      </c>
      <c r="BL140" s="172"/>
      <c r="CA140" s="172"/>
    </row>
    <row r="141" spans="1:79" s="35" customFormat="1" ht="24.75" customHeight="1" x14ac:dyDescent="0.15">
      <c r="A141" s="405"/>
      <c r="B141" s="422"/>
      <c r="BL141" s="172"/>
      <c r="CA141" s="172"/>
    </row>
    <row r="142" spans="1:79" s="35" customFormat="1" ht="32.25" customHeight="1" x14ac:dyDescent="0.15">
      <c r="A142" s="30" t="s">
        <v>190</v>
      </c>
      <c r="B142" s="234"/>
      <c r="C142" s="235" t="str">
        <f>+BQ142</f>
        <v/>
      </c>
      <c r="BL142" s="172"/>
      <c r="BQ142" s="74" t="str">
        <f>IF(SUM(D148:D153)&lt;&gt;SUM(B142:B143),"El nº de Atenciones de la sección Q debe ser coindente con la SecciónP","")</f>
        <v/>
      </c>
      <c r="BT142" s="156">
        <f>IF(SUM(G148:G153)&lt;&gt;SUM(E142:E143),1,0)</f>
        <v>0</v>
      </c>
      <c r="CA142" s="172"/>
    </row>
    <row r="143" spans="1:79" s="35" customFormat="1" ht="33" customHeight="1" x14ac:dyDescent="0.15">
      <c r="A143" s="32" t="s">
        <v>191</v>
      </c>
      <c r="B143" s="236">
        <v>2</v>
      </c>
      <c r="C143" s="235"/>
      <c r="F143" s="235"/>
      <c r="BL143" s="172"/>
      <c r="BQ143" s="19"/>
      <c r="BT143" s="19"/>
      <c r="CA143" s="172"/>
    </row>
    <row r="144" spans="1:79" s="35" customFormat="1" x14ac:dyDescent="0.2">
      <c r="A144" s="423" t="s">
        <v>192</v>
      </c>
      <c r="B144" s="423"/>
      <c r="C144" s="419"/>
      <c r="D144" s="419"/>
      <c r="E144" s="45"/>
      <c r="F144" s="9"/>
      <c r="G144" s="6"/>
      <c r="H144" s="6"/>
      <c r="I144" s="25"/>
      <c r="J144" s="25"/>
      <c r="K144" s="25"/>
      <c r="M144" s="39"/>
      <c r="N144" s="39"/>
      <c r="O144" s="158"/>
      <c r="BL144" s="172"/>
      <c r="CA144" s="172"/>
    </row>
    <row r="145" spans="1:79" s="35" customFormat="1" ht="26.25" customHeight="1" x14ac:dyDescent="0.15">
      <c r="A145" s="424" t="s">
        <v>92</v>
      </c>
      <c r="B145" s="424"/>
      <c r="C145" s="424"/>
      <c r="D145" s="403" t="s">
        <v>45</v>
      </c>
      <c r="E145" s="406" t="s">
        <v>193</v>
      </c>
      <c r="F145" s="407"/>
      <c r="G145" s="407"/>
      <c r="H145" s="407"/>
      <c r="I145" s="407"/>
      <c r="J145" s="407"/>
      <c r="K145" s="407"/>
      <c r="L145" s="407"/>
      <c r="M145" s="407"/>
      <c r="N145" s="407"/>
      <c r="O145" s="407"/>
      <c r="P145" s="407"/>
      <c r="Q145" s="407"/>
      <c r="R145" s="407"/>
      <c r="S145" s="407"/>
      <c r="T145" s="407"/>
      <c r="U145" s="408"/>
      <c r="V145" s="503" t="s">
        <v>194</v>
      </c>
      <c r="W145" s="504" t="s">
        <v>195</v>
      </c>
      <c r="X145" s="505" t="s">
        <v>157</v>
      </c>
      <c r="Y145" s="508" t="s">
        <v>158</v>
      </c>
      <c r="Z145" s="411" t="s">
        <v>175</v>
      </c>
      <c r="AA145" s="411"/>
      <c r="AB145" s="411"/>
      <c r="AC145" s="411"/>
      <c r="BL145" s="172"/>
      <c r="CA145" s="172"/>
    </row>
    <row r="146" spans="1:79" s="35" customFormat="1" ht="26.25" customHeight="1" x14ac:dyDescent="0.15">
      <c r="A146" s="424"/>
      <c r="B146" s="424"/>
      <c r="C146" s="424"/>
      <c r="D146" s="404"/>
      <c r="E146" s="422" t="s">
        <v>10</v>
      </c>
      <c r="F146" s="422"/>
      <c r="G146" s="425" t="s">
        <v>11</v>
      </c>
      <c r="H146" s="425"/>
      <c r="I146" s="422" t="s">
        <v>12</v>
      </c>
      <c r="J146" s="422"/>
      <c r="K146" s="422" t="s">
        <v>196</v>
      </c>
      <c r="L146" s="422"/>
      <c r="M146" s="422" t="s">
        <v>167</v>
      </c>
      <c r="N146" s="422"/>
      <c r="O146" s="426" t="s">
        <v>197</v>
      </c>
      <c r="P146" s="426"/>
      <c r="Q146" s="426" t="s">
        <v>198</v>
      </c>
      <c r="R146" s="426"/>
      <c r="S146" s="426" t="s">
        <v>199</v>
      </c>
      <c r="T146" s="426"/>
      <c r="U146" s="427" t="s">
        <v>200</v>
      </c>
      <c r="V146" s="503"/>
      <c r="W146" s="504"/>
      <c r="X146" s="506"/>
      <c r="Y146" s="509"/>
      <c r="Z146" s="500" t="s">
        <v>177</v>
      </c>
      <c r="AA146" s="500" t="s">
        <v>178</v>
      </c>
      <c r="AB146" s="500" t="s">
        <v>179</v>
      </c>
      <c r="AC146" s="500" t="s">
        <v>180</v>
      </c>
      <c r="BM146" s="172"/>
      <c r="CA146" s="172"/>
    </row>
    <row r="147" spans="1:79" s="35" customFormat="1" ht="17.25" customHeight="1" x14ac:dyDescent="0.15">
      <c r="A147" s="424"/>
      <c r="B147" s="424"/>
      <c r="C147" s="424"/>
      <c r="D147" s="404"/>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428"/>
      <c r="V147" s="503"/>
      <c r="W147" s="504"/>
      <c r="X147" s="507"/>
      <c r="Y147" s="510"/>
      <c r="Z147" s="501"/>
      <c r="AA147" s="501"/>
      <c r="AB147" s="501"/>
      <c r="AC147" s="501"/>
      <c r="BM147" s="172"/>
      <c r="CA147" s="172"/>
    </row>
    <row r="148" spans="1:79" s="35" customFormat="1" ht="21" customHeight="1" x14ac:dyDescent="0.15">
      <c r="A148" s="502" t="s">
        <v>201</v>
      </c>
      <c r="B148" s="502" t="s">
        <v>160</v>
      </c>
      <c r="C148" s="237" t="s">
        <v>202</v>
      </c>
      <c r="D148" s="238">
        <f t="shared" ref="D148:D153" si="13">(SUM(E148:U148))</f>
        <v>2</v>
      </c>
      <c r="E148" s="175"/>
      <c r="F148" s="176"/>
      <c r="G148" s="176"/>
      <c r="H148" s="176">
        <v>1</v>
      </c>
      <c r="I148" s="176"/>
      <c r="J148" s="176">
        <v>1</v>
      </c>
      <c r="K148" s="176"/>
      <c r="L148" s="176"/>
      <c r="M148" s="176"/>
      <c r="N148" s="176"/>
      <c r="O148" s="176"/>
      <c r="P148" s="176"/>
      <c r="Q148" s="176"/>
      <c r="R148" s="176"/>
      <c r="S148" s="176"/>
      <c r="T148" s="178"/>
      <c r="U148" s="234"/>
      <c r="V148" s="175">
        <v>1</v>
      </c>
      <c r="W148" s="176">
        <v>1</v>
      </c>
      <c r="X148" s="176">
        <v>1</v>
      </c>
      <c r="Y148" s="177">
        <v>2</v>
      </c>
      <c r="Z148" s="175"/>
      <c r="AA148" s="177"/>
      <c r="AB148" s="178">
        <v>2</v>
      </c>
      <c r="AC148" s="177"/>
      <c r="AD148" s="235" t="str">
        <f t="shared" ref="AD148:AD153" si="14">+BQ148&amp;" "&amp;BR148</f>
        <v xml:space="preserve"> </v>
      </c>
      <c r="BM148" s="172"/>
      <c r="BQ148" s="74" t="str">
        <f t="shared" ref="BQ148:BQ153" si="15">IF($D148&lt;&gt;SUM($Z148:$AC148),"El nº de atenciones debe tener igual nº de victimarios ","")</f>
        <v/>
      </c>
      <c r="BR148" s="74" t="str">
        <f t="shared" ref="BR148:BR153" si="16">IF($V148&gt;SUM(T148,R148,P148,N148,L148,J148,H148,F148),"El nº de entrega de anticoncepción de emergencia, no debe ser mayor al nº de mujeres atendidas","")</f>
        <v/>
      </c>
      <c r="BS148" s="74" t="str">
        <f t="shared" ref="BS148:BS153" si="17">IF($W148&gt;D148,"El nº  sin entrega de anticoncepción de emergencia, no debe ser mayor al nº de atenciones","")</f>
        <v/>
      </c>
      <c r="BT148" s="74" t="str">
        <f t="shared" ref="BT148:BT153" si="18">IF(X148&gt;$D148,"El nº  Con entrega de Profilaxis VIH, no debe ser mayor al nº de atenciones","")</f>
        <v/>
      </c>
      <c r="BU148" s="74" t="str">
        <f t="shared" ref="BU148:BU153" si="19">IF(Y148&gt;$D148,"El nº  Con entrega de Profilaxis ITS, no debe ser mayor al nº de atenciones","")</f>
        <v/>
      </c>
      <c r="BV148" s="156">
        <f t="shared" ref="BV148:BV153" si="20">IF($D148&lt;&gt;SUM($Z148:$AC148),1,0)</f>
        <v>0</v>
      </c>
      <c r="BW148" s="156">
        <f t="shared" ref="BW148:BW153" si="21">IF($V148&gt;SUM(W148,U148,S148,Q148,O148,M148,K148,I148),1,0)</f>
        <v>0</v>
      </c>
      <c r="BX148" s="156">
        <f t="shared" ref="BX148:BY153" si="22">IF(AB148&gt;$D148,1,0)</f>
        <v>0</v>
      </c>
      <c r="BY148" s="156">
        <f t="shared" si="22"/>
        <v>0</v>
      </c>
      <c r="CA148" s="172"/>
    </row>
    <row r="149" spans="1:79" s="35" customFormat="1" ht="24.75" customHeight="1" x14ac:dyDescent="0.15">
      <c r="A149" s="502"/>
      <c r="B149" s="502"/>
      <c r="C149" s="239" t="s">
        <v>203</v>
      </c>
      <c r="D149" s="103">
        <f t="shared" si="13"/>
        <v>0</v>
      </c>
      <c r="E149" s="240"/>
      <c r="F149" s="241"/>
      <c r="G149" s="241"/>
      <c r="H149" s="241"/>
      <c r="I149" s="241"/>
      <c r="J149" s="241"/>
      <c r="K149" s="241"/>
      <c r="L149" s="241"/>
      <c r="M149" s="241"/>
      <c r="N149" s="241"/>
      <c r="O149" s="241"/>
      <c r="P149" s="241"/>
      <c r="Q149" s="241"/>
      <c r="R149" s="241"/>
      <c r="S149" s="241"/>
      <c r="T149" s="242"/>
      <c r="U149" s="243"/>
      <c r="V149" s="240"/>
      <c r="W149" s="241"/>
      <c r="X149" s="241"/>
      <c r="Y149" s="179"/>
      <c r="Z149" s="240"/>
      <c r="AA149" s="179"/>
      <c r="AB149" s="242"/>
      <c r="AC149" s="179"/>
      <c r="AD149" s="235" t="str">
        <f t="shared" si="14"/>
        <v xml:space="preserve"> </v>
      </c>
      <c r="BM149" s="172"/>
      <c r="BQ149" s="74" t="str">
        <f t="shared" si="15"/>
        <v/>
      </c>
      <c r="BR149" s="74" t="str">
        <f t="shared" si="16"/>
        <v/>
      </c>
      <c r="BS149" s="74" t="str">
        <f t="shared" si="17"/>
        <v/>
      </c>
      <c r="BT149" s="74" t="str">
        <f t="shared" si="18"/>
        <v/>
      </c>
      <c r="BU149" s="74" t="str">
        <f t="shared" si="19"/>
        <v/>
      </c>
      <c r="BV149" s="156">
        <f t="shared" si="20"/>
        <v>0</v>
      </c>
      <c r="BW149" s="156">
        <f t="shared" si="21"/>
        <v>0</v>
      </c>
      <c r="BX149" s="156">
        <f t="shared" si="22"/>
        <v>0</v>
      </c>
      <c r="BY149" s="156">
        <f t="shared" si="22"/>
        <v>0</v>
      </c>
      <c r="CA149" s="172"/>
    </row>
    <row r="150" spans="1:79" s="35" customFormat="1" ht="16.5" customHeight="1" x14ac:dyDescent="0.15">
      <c r="A150" s="502"/>
      <c r="B150" s="487"/>
      <c r="C150" s="190" t="s">
        <v>161</v>
      </c>
      <c r="D150" s="111">
        <f t="shared" si="13"/>
        <v>0</v>
      </c>
      <c r="E150" s="244"/>
      <c r="F150" s="245"/>
      <c r="G150" s="245"/>
      <c r="H150" s="245"/>
      <c r="I150" s="245"/>
      <c r="J150" s="245"/>
      <c r="K150" s="245"/>
      <c r="L150" s="245"/>
      <c r="M150" s="245"/>
      <c r="N150" s="245"/>
      <c r="O150" s="245"/>
      <c r="P150" s="245"/>
      <c r="Q150" s="245"/>
      <c r="R150" s="245"/>
      <c r="S150" s="245"/>
      <c r="T150" s="246"/>
      <c r="U150" s="247"/>
      <c r="V150" s="244"/>
      <c r="W150" s="245"/>
      <c r="X150" s="245"/>
      <c r="Y150" s="248"/>
      <c r="Z150" s="244"/>
      <c r="AA150" s="248"/>
      <c r="AB150" s="246"/>
      <c r="AC150" s="248"/>
      <c r="AD150" s="235" t="str">
        <f t="shared" si="14"/>
        <v xml:space="preserve"> </v>
      </c>
      <c r="BM150" s="172"/>
      <c r="BQ150" s="74" t="str">
        <f t="shared" si="15"/>
        <v/>
      </c>
      <c r="BR150" s="74" t="str">
        <f t="shared" si="16"/>
        <v/>
      </c>
      <c r="BS150" s="74" t="str">
        <f t="shared" si="17"/>
        <v/>
      </c>
      <c r="BT150" s="74" t="str">
        <f t="shared" si="18"/>
        <v/>
      </c>
      <c r="BU150" s="74" t="str">
        <f t="shared" si="19"/>
        <v/>
      </c>
      <c r="BV150" s="156">
        <f t="shared" si="20"/>
        <v>0</v>
      </c>
      <c r="BW150" s="156">
        <f t="shared" si="21"/>
        <v>0</v>
      </c>
      <c r="BX150" s="156">
        <f t="shared" si="22"/>
        <v>0</v>
      </c>
      <c r="BY150" s="156">
        <f t="shared" si="22"/>
        <v>0</v>
      </c>
      <c r="CA150" s="172"/>
    </row>
    <row r="151" spans="1:79" s="35" customFormat="1" ht="24.75" customHeight="1" x14ac:dyDescent="0.15">
      <c r="A151" s="502"/>
      <c r="B151" s="502" t="s">
        <v>162</v>
      </c>
      <c r="C151" s="237" t="s">
        <v>202</v>
      </c>
      <c r="D151" s="102">
        <f t="shared" si="13"/>
        <v>0</v>
      </c>
      <c r="E151" s="175"/>
      <c r="F151" s="176"/>
      <c r="G151" s="176"/>
      <c r="H151" s="176"/>
      <c r="I151" s="176"/>
      <c r="J151" s="176"/>
      <c r="K151" s="176"/>
      <c r="L151" s="176"/>
      <c r="M151" s="176"/>
      <c r="N151" s="176"/>
      <c r="O151" s="176"/>
      <c r="P151" s="176"/>
      <c r="Q151" s="176"/>
      <c r="R151" s="176"/>
      <c r="S151" s="176"/>
      <c r="T151" s="178"/>
      <c r="U151" s="234"/>
      <c r="V151" s="175"/>
      <c r="W151" s="176"/>
      <c r="X151" s="176"/>
      <c r="Y151" s="177"/>
      <c r="Z151" s="175"/>
      <c r="AA151" s="177"/>
      <c r="AB151" s="178"/>
      <c r="AC151" s="177"/>
      <c r="AD151" s="235" t="str">
        <f t="shared" si="14"/>
        <v xml:space="preserve"> </v>
      </c>
      <c r="BM151" s="172"/>
      <c r="BQ151" s="74" t="str">
        <f t="shared" si="15"/>
        <v/>
      </c>
      <c r="BR151" s="74" t="str">
        <f t="shared" si="16"/>
        <v/>
      </c>
      <c r="BS151" s="74" t="str">
        <f t="shared" si="17"/>
        <v/>
      </c>
      <c r="BT151" s="74" t="str">
        <f t="shared" si="18"/>
        <v/>
      </c>
      <c r="BU151" s="74" t="str">
        <f t="shared" si="19"/>
        <v/>
      </c>
      <c r="BV151" s="156">
        <f t="shared" si="20"/>
        <v>0</v>
      </c>
      <c r="BW151" s="156">
        <f t="shared" si="21"/>
        <v>0</v>
      </c>
      <c r="BX151" s="156">
        <f t="shared" si="22"/>
        <v>0</v>
      </c>
      <c r="BY151" s="156">
        <f t="shared" si="22"/>
        <v>0</v>
      </c>
      <c r="CA151" s="172"/>
    </row>
    <row r="152" spans="1:79" s="35" customFormat="1" ht="27.75" customHeight="1" x14ac:dyDescent="0.15">
      <c r="A152" s="502"/>
      <c r="B152" s="502"/>
      <c r="C152" s="237" t="s">
        <v>203</v>
      </c>
      <c r="D152" s="103">
        <f t="shared" si="13"/>
        <v>0</v>
      </c>
      <c r="E152" s="240"/>
      <c r="F152" s="241"/>
      <c r="G152" s="241"/>
      <c r="H152" s="241"/>
      <c r="I152" s="241"/>
      <c r="J152" s="241"/>
      <c r="K152" s="241"/>
      <c r="L152" s="241"/>
      <c r="M152" s="241"/>
      <c r="N152" s="241"/>
      <c r="O152" s="241"/>
      <c r="P152" s="241"/>
      <c r="Q152" s="241"/>
      <c r="R152" s="241"/>
      <c r="S152" s="241"/>
      <c r="T152" s="242"/>
      <c r="U152" s="243"/>
      <c r="V152" s="240"/>
      <c r="W152" s="241"/>
      <c r="X152" s="241"/>
      <c r="Y152" s="179"/>
      <c r="Z152" s="240"/>
      <c r="AA152" s="179"/>
      <c r="AB152" s="242"/>
      <c r="AC152" s="179"/>
      <c r="AD152" s="235" t="str">
        <f t="shared" si="14"/>
        <v xml:space="preserve"> </v>
      </c>
      <c r="BM152" s="172"/>
      <c r="BQ152" s="74" t="str">
        <f t="shared" si="15"/>
        <v/>
      </c>
      <c r="BR152" s="74" t="str">
        <f t="shared" si="16"/>
        <v/>
      </c>
      <c r="BS152" s="74" t="str">
        <f t="shared" si="17"/>
        <v/>
      </c>
      <c r="BT152" s="74" t="str">
        <f t="shared" si="18"/>
        <v/>
      </c>
      <c r="BU152" s="74" t="str">
        <f t="shared" si="19"/>
        <v/>
      </c>
      <c r="BV152" s="156">
        <f t="shared" si="20"/>
        <v>0</v>
      </c>
      <c r="BW152" s="156">
        <f t="shared" si="21"/>
        <v>0</v>
      </c>
      <c r="BX152" s="156">
        <f t="shared" si="22"/>
        <v>0</v>
      </c>
      <c r="BY152" s="156">
        <f t="shared" si="22"/>
        <v>0</v>
      </c>
      <c r="CA152" s="172"/>
    </row>
    <row r="153" spans="1:79" s="35" customFormat="1" ht="16.5" customHeight="1" x14ac:dyDescent="0.15">
      <c r="A153" s="502"/>
      <c r="B153" s="502"/>
      <c r="C153" s="188" t="s">
        <v>161</v>
      </c>
      <c r="D153" s="104">
        <f t="shared" si="13"/>
        <v>0</v>
      </c>
      <c r="E153" s="249"/>
      <c r="F153" s="250"/>
      <c r="G153" s="250"/>
      <c r="H153" s="250"/>
      <c r="I153" s="250"/>
      <c r="J153" s="250"/>
      <c r="K153" s="250"/>
      <c r="L153" s="126"/>
      <c r="M153" s="126"/>
      <c r="N153" s="126"/>
      <c r="O153" s="126"/>
      <c r="P153" s="126"/>
      <c r="Q153" s="126"/>
      <c r="R153" s="126"/>
      <c r="S153" s="126"/>
      <c r="T153" s="251"/>
      <c r="U153" s="252"/>
      <c r="V153" s="249"/>
      <c r="W153" s="250"/>
      <c r="X153" s="250"/>
      <c r="Y153" s="253"/>
      <c r="Z153" s="249"/>
      <c r="AA153" s="253"/>
      <c r="AB153" s="251"/>
      <c r="AC153" s="253"/>
      <c r="AD153" s="235" t="str">
        <f t="shared" si="14"/>
        <v xml:space="preserve"> </v>
      </c>
      <c r="BM153" s="172"/>
      <c r="BQ153" s="74" t="str">
        <f t="shared" si="15"/>
        <v/>
      </c>
      <c r="BR153" s="74" t="str">
        <f t="shared" si="16"/>
        <v/>
      </c>
      <c r="BS153" s="74" t="str">
        <f t="shared" si="17"/>
        <v/>
      </c>
      <c r="BT153" s="74" t="str">
        <f t="shared" si="18"/>
        <v/>
      </c>
      <c r="BU153" s="74" t="str">
        <f t="shared" si="19"/>
        <v/>
      </c>
      <c r="BV153" s="156">
        <f t="shared" si="20"/>
        <v>0</v>
      </c>
      <c r="BW153" s="156">
        <f t="shared" si="21"/>
        <v>0</v>
      </c>
      <c r="BX153" s="156">
        <f t="shared" si="22"/>
        <v>0</v>
      </c>
      <c r="BY153" s="156">
        <f t="shared" si="22"/>
        <v>0</v>
      </c>
      <c r="CA153" s="172"/>
    </row>
    <row r="154" spans="1:79" s="35" customFormat="1" x14ac:dyDescent="0.2">
      <c r="A154" s="254" t="s">
        <v>204</v>
      </c>
      <c r="B154" s="254"/>
      <c r="C154" s="254"/>
      <c r="D154" s="254"/>
      <c r="E154" s="39"/>
      <c r="F154" s="39"/>
      <c r="G154" s="39"/>
      <c r="H154" s="39"/>
      <c r="I154" s="39"/>
      <c r="J154" s="39"/>
      <c r="L154" s="189"/>
      <c r="M154" s="189"/>
      <c r="N154" s="189"/>
      <c r="O154" s="189"/>
      <c r="P154" s="189"/>
      <c r="Q154" s="189"/>
      <c r="R154" s="189"/>
      <c r="S154" s="189"/>
      <c r="T154" s="39"/>
      <c r="U154" s="39"/>
      <c r="V154" s="39"/>
      <c r="W154" s="158"/>
      <c r="CA154" s="172"/>
    </row>
    <row r="155" spans="1:79" s="35" customFormat="1" ht="26.25" customHeight="1" x14ac:dyDescent="0.15">
      <c r="A155" s="403" t="s">
        <v>92</v>
      </c>
      <c r="B155" s="403" t="s">
        <v>45</v>
      </c>
      <c r="C155" s="406" t="s">
        <v>156</v>
      </c>
      <c r="D155" s="407"/>
      <c r="E155" s="407"/>
      <c r="F155" s="407"/>
      <c r="G155" s="407"/>
      <c r="H155" s="407"/>
      <c r="I155" s="407"/>
      <c r="J155" s="407"/>
      <c r="K155" s="407"/>
      <c r="L155" s="407"/>
      <c r="M155" s="407"/>
      <c r="N155" s="407"/>
      <c r="O155" s="407"/>
      <c r="P155" s="407"/>
      <c r="Q155" s="407"/>
      <c r="R155" s="407"/>
      <c r="S155" s="407"/>
      <c r="T155" s="408"/>
      <c r="CA155" s="172"/>
    </row>
    <row r="156" spans="1:79" s="35" customFormat="1" ht="26.25" customHeight="1" x14ac:dyDescent="0.15">
      <c r="A156" s="404"/>
      <c r="B156" s="404"/>
      <c r="C156" s="409" t="s">
        <v>165</v>
      </c>
      <c r="D156" s="409"/>
      <c r="E156" s="410" t="s">
        <v>205</v>
      </c>
      <c r="F156" s="409"/>
      <c r="G156" s="409" t="s">
        <v>14</v>
      </c>
      <c r="H156" s="409"/>
      <c r="I156" s="409" t="s">
        <v>206</v>
      </c>
      <c r="J156" s="409"/>
      <c r="K156" s="409" t="s">
        <v>170</v>
      </c>
      <c r="L156" s="409"/>
      <c r="M156" s="411" t="s">
        <v>171</v>
      </c>
      <c r="N156" s="411"/>
      <c r="O156" s="411" t="s">
        <v>207</v>
      </c>
      <c r="P156" s="411"/>
      <c r="Q156" s="411" t="s">
        <v>208</v>
      </c>
      <c r="R156" s="411"/>
      <c r="S156" s="411" t="s">
        <v>209</v>
      </c>
      <c r="T156" s="411"/>
      <c r="CA156" s="172"/>
    </row>
    <row r="157" spans="1:79" s="35" customFormat="1" ht="17.25" customHeight="1" x14ac:dyDescent="0.15">
      <c r="A157" s="405"/>
      <c r="B157" s="404"/>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2"/>
    </row>
    <row r="158" spans="1:79" s="35" customFormat="1" ht="24" customHeight="1" x14ac:dyDescent="0.15">
      <c r="A158" s="188" t="s">
        <v>210</v>
      </c>
      <c r="B158" s="255">
        <f>(SUM(C158:T158))</f>
        <v>10</v>
      </c>
      <c r="C158" s="182"/>
      <c r="D158" s="183"/>
      <c r="E158" s="183"/>
      <c r="F158" s="183">
        <v>5</v>
      </c>
      <c r="G158" s="183"/>
      <c r="H158" s="183"/>
      <c r="I158" s="183">
        <v>2</v>
      </c>
      <c r="J158" s="183">
        <v>2</v>
      </c>
      <c r="K158" s="183">
        <v>1</v>
      </c>
      <c r="L158" s="183"/>
      <c r="M158" s="183"/>
      <c r="N158" s="183"/>
      <c r="O158" s="183"/>
      <c r="P158" s="183"/>
      <c r="Q158" s="183"/>
      <c r="R158" s="183"/>
      <c r="S158" s="192"/>
      <c r="T158" s="256"/>
      <c r="U158" s="235"/>
      <c r="CA158" s="172"/>
    </row>
    <row r="159" spans="1:79" s="35" customFormat="1" x14ac:dyDescent="0.2">
      <c r="D159" s="39"/>
      <c r="E159" s="39"/>
      <c r="F159" s="39"/>
      <c r="G159" s="39"/>
      <c r="H159" s="39"/>
      <c r="I159" s="39"/>
      <c r="J159" s="39"/>
      <c r="K159" s="39"/>
      <c r="L159" s="39"/>
      <c r="M159" s="39"/>
      <c r="N159" s="39"/>
      <c r="O159" s="158"/>
      <c r="BL159" s="172"/>
      <c r="CA159" s="172"/>
    </row>
    <row r="160" spans="1:79" s="35" customFormat="1" x14ac:dyDescent="0.2">
      <c r="D160" s="39"/>
      <c r="E160" s="39"/>
      <c r="F160" s="39"/>
      <c r="G160" s="39"/>
      <c r="H160" s="39"/>
      <c r="I160" s="39"/>
      <c r="J160" s="39"/>
      <c r="K160" s="39"/>
      <c r="L160" s="39"/>
      <c r="M160" s="39"/>
      <c r="N160" s="39"/>
      <c r="O160" s="158"/>
      <c r="BL160" s="172"/>
      <c r="CA160" s="172"/>
    </row>
    <row r="161" spans="4:79" s="35" customFormat="1" x14ac:dyDescent="0.2">
      <c r="D161" s="39"/>
      <c r="E161" s="39"/>
      <c r="F161" s="39"/>
      <c r="G161" s="39"/>
      <c r="H161" s="39"/>
      <c r="I161" s="39"/>
      <c r="J161" s="39"/>
      <c r="K161" s="39"/>
      <c r="L161" s="39"/>
      <c r="M161" s="39"/>
      <c r="N161" s="39"/>
      <c r="O161" s="158"/>
      <c r="BL161" s="172"/>
      <c r="CA161" s="172"/>
    </row>
    <row r="162" spans="4:79" s="35" customFormat="1" x14ac:dyDescent="0.2">
      <c r="D162" s="39"/>
      <c r="E162" s="39"/>
      <c r="F162" s="39"/>
      <c r="G162" s="39"/>
      <c r="H162" s="39"/>
      <c r="I162" s="39"/>
      <c r="J162" s="39"/>
      <c r="K162" s="39"/>
      <c r="L162" s="39"/>
      <c r="M162" s="39"/>
      <c r="N162" s="39"/>
      <c r="O162" s="158"/>
      <c r="BL162" s="172"/>
      <c r="CA162" s="172"/>
    </row>
    <row r="163" spans="4:79" s="35" customFormat="1" x14ac:dyDescent="0.2">
      <c r="D163" s="39"/>
      <c r="E163" s="39"/>
      <c r="F163" s="39"/>
      <c r="G163" s="39"/>
      <c r="H163" s="39"/>
      <c r="I163" s="39"/>
      <c r="J163" s="39"/>
      <c r="K163" s="39"/>
      <c r="L163" s="39"/>
      <c r="M163" s="39"/>
      <c r="N163" s="39"/>
      <c r="O163" s="158"/>
      <c r="BL163" s="172"/>
      <c r="CA163" s="172"/>
    </row>
    <row r="164" spans="4:79" s="35" customFormat="1" x14ac:dyDescent="0.2">
      <c r="D164" s="39"/>
      <c r="E164" s="39"/>
      <c r="F164" s="39"/>
      <c r="G164" s="39"/>
      <c r="H164" s="39"/>
      <c r="I164" s="39"/>
      <c r="J164" s="39"/>
      <c r="K164" s="39"/>
      <c r="L164" s="39"/>
      <c r="M164" s="39"/>
      <c r="N164" s="39"/>
      <c r="O164" s="158"/>
      <c r="BL164" s="172"/>
      <c r="CA164" s="172"/>
    </row>
    <row r="165" spans="4:79" s="35" customFormat="1" x14ac:dyDescent="0.2">
      <c r="D165" s="39"/>
      <c r="E165" s="39"/>
      <c r="F165" s="39"/>
      <c r="G165" s="39"/>
      <c r="H165" s="39"/>
      <c r="I165" s="39"/>
      <c r="J165" s="39"/>
      <c r="K165" s="39"/>
      <c r="L165" s="39"/>
      <c r="M165" s="39"/>
      <c r="N165" s="39"/>
      <c r="O165" s="158"/>
      <c r="BL165" s="172"/>
      <c r="CA165" s="172"/>
    </row>
    <row r="166" spans="4:79" s="35" customFormat="1" x14ac:dyDescent="0.2">
      <c r="D166" s="39"/>
      <c r="E166" s="39"/>
      <c r="F166" s="39"/>
      <c r="G166" s="39"/>
      <c r="H166" s="39"/>
      <c r="I166" s="39"/>
      <c r="J166" s="39"/>
      <c r="K166" s="39"/>
      <c r="L166" s="39"/>
      <c r="M166" s="39"/>
      <c r="N166" s="39"/>
      <c r="O166" s="158"/>
      <c r="BL166" s="172"/>
      <c r="CA166" s="172"/>
    </row>
    <row r="167" spans="4:79" s="35" customFormat="1" x14ac:dyDescent="0.2">
      <c r="D167" s="39"/>
      <c r="E167" s="39"/>
      <c r="F167" s="39"/>
      <c r="G167" s="39"/>
      <c r="H167" s="39"/>
      <c r="I167" s="39"/>
      <c r="J167" s="39"/>
      <c r="K167" s="39"/>
      <c r="L167" s="39"/>
      <c r="M167" s="39"/>
      <c r="N167" s="39"/>
      <c r="O167" s="158"/>
      <c r="BL167" s="172"/>
      <c r="CA167" s="172"/>
    </row>
    <row r="168" spans="4:79" s="35" customFormat="1" x14ac:dyDescent="0.2">
      <c r="D168" s="39"/>
      <c r="E168" s="39"/>
      <c r="F168" s="39"/>
      <c r="G168" s="39"/>
      <c r="H168" s="39"/>
      <c r="I168" s="39"/>
      <c r="J168" s="39"/>
      <c r="K168" s="39"/>
      <c r="L168" s="39"/>
      <c r="M168" s="39"/>
      <c r="N168" s="39"/>
      <c r="O168" s="158"/>
      <c r="BL168" s="172"/>
      <c r="CA168" s="172"/>
    </row>
    <row r="169" spans="4:79" s="35" customFormat="1" x14ac:dyDescent="0.2">
      <c r="D169" s="39"/>
      <c r="E169" s="39"/>
      <c r="F169" s="39"/>
      <c r="G169" s="39"/>
      <c r="H169" s="39"/>
      <c r="I169" s="39"/>
      <c r="J169" s="39"/>
      <c r="K169" s="39"/>
      <c r="L169" s="39"/>
      <c r="M169" s="39"/>
      <c r="N169" s="39"/>
      <c r="O169" s="158"/>
      <c r="BL169" s="172"/>
      <c r="CA169" s="172"/>
    </row>
    <row r="170" spans="4:79" s="35" customFormat="1" x14ac:dyDescent="0.2">
      <c r="D170" s="39"/>
      <c r="E170" s="39"/>
      <c r="F170" s="39"/>
      <c r="G170" s="39"/>
      <c r="H170" s="39"/>
      <c r="I170" s="39"/>
      <c r="J170" s="39"/>
      <c r="K170" s="39"/>
      <c r="L170" s="39"/>
      <c r="M170" s="39"/>
      <c r="N170" s="39"/>
      <c r="O170" s="158"/>
      <c r="BL170" s="172"/>
      <c r="CA170" s="172"/>
    </row>
    <row r="171" spans="4:79" s="35" customFormat="1" x14ac:dyDescent="0.2">
      <c r="D171" s="39"/>
      <c r="E171" s="39"/>
      <c r="F171" s="39"/>
      <c r="G171" s="39"/>
      <c r="H171" s="39"/>
      <c r="I171" s="39"/>
      <c r="J171" s="39"/>
      <c r="K171" s="39"/>
      <c r="L171" s="39"/>
      <c r="M171" s="39"/>
      <c r="N171" s="39"/>
      <c r="O171" s="158"/>
      <c r="BL171" s="172"/>
      <c r="CA171" s="172"/>
    </row>
    <row r="172" spans="4:79" s="35" customFormat="1" x14ac:dyDescent="0.2">
      <c r="D172" s="39"/>
      <c r="E172" s="39"/>
      <c r="F172" s="39"/>
      <c r="G172" s="39"/>
      <c r="H172" s="39"/>
      <c r="I172" s="39"/>
      <c r="J172" s="39"/>
      <c r="K172" s="39"/>
      <c r="L172" s="39"/>
      <c r="M172" s="39"/>
      <c r="N172" s="39"/>
      <c r="O172" s="158"/>
      <c r="BL172" s="172"/>
      <c r="CA172" s="172"/>
    </row>
    <row r="173" spans="4:79" s="35" customFormat="1" x14ac:dyDescent="0.2">
      <c r="D173" s="39"/>
      <c r="E173" s="39"/>
      <c r="F173" s="39"/>
      <c r="G173" s="39"/>
      <c r="H173" s="39"/>
      <c r="I173" s="39"/>
      <c r="J173" s="39"/>
      <c r="K173" s="39"/>
      <c r="L173" s="39"/>
      <c r="M173" s="39"/>
      <c r="N173" s="39"/>
      <c r="O173" s="158"/>
      <c r="BL173" s="172"/>
      <c r="CA173" s="172"/>
    </row>
    <row r="174" spans="4:79" s="35" customFormat="1" x14ac:dyDescent="0.2">
      <c r="D174" s="39"/>
      <c r="E174" s="39"/>
      <c r="F174" s="39"/>
      <c r="G174" s="39"/>
      <c r="H174" s="39"/>
      <c r="I174" s="39"/>
      <c r="J174" s="39"/>
      <c r="K174" s="39"/>
      <c r="L174" s="39"/>
      <c r="M174" s="39"/>
      <c r="N174" s="39"/>
      <c r="O174" s="158"/>
      <c r="BL174" s="172"/>
      <c r="CA174" s="172"/>
    </row>
    <row r="175" spans="4:79" s="35" customFormat="1" x14ac:dyDescent="0.2">
      <c r="D175" s="39"/>
      <c r="E175" s="39"/>
      <c r="F175" s="39"/>
      <c r="G175" s="39"/>
      <c r="H175" s="39"/>
      <c r="I175" s="39"/>
      <c r="J175" s="39"/>
      <c r="K175" s="39"/>
      <c r="L175" s="39"/>
      <c r="M175" s="39"/>
      <c r="N175" s="39"/>
      <c r="O175" s="158"/>
      <c r="BL175" s="172"/>
      <c r="CA175" s="172"/>
    </row>
    <row r="176" spans="4:79" s="35" customFormat="1" x14ac:dyDescent="0.2">
      <c r="D176" s="39"/>
      <c r="E176" s="39"/>
      <c r="F176" s="39"/>
      <c r="G176" s="39"/>
      <c r="H176" s="39"/>
      <c r="I176" s="39"/>
      <c r="J176" s="39"/>
      <c r="K176" s="39"/>
      <c r="L176" s="39"/>
      <c r="M176" s="39"/>
      <c r="N176" s="39"/>
      <c r="O176" s="158"/>
      <c r="BL176" s="172"/>
      <c r="CA176" s="172"/>
    </row>
    <row r="177" spans="1:79" s="35" customFormat="1" x14ac:dyDescent="0.2">
      <c r="D177" s="39"/>
      <c r="E177" s="39"/>
      <c r="F177" s="39"/>
      <c r="G177" s="39"/>
      <c r="H177" s="39"/>
      <c r="I177" s="39"/>
      <c r="J177" s="39"/>
      <c r="K177" s="39"/>
      <c r="L177" s="39"/>
      <c r="M177" s="39"/>
      <c r="N177" s="39"/>
      <c r="O177" s="158"/>
      <c r="BL177" s="172"/>
      <c r="CA177" s="172"/>
    </row>
    <row r="178" spans="1:79" s="35" customFormat="1" x14ac:dyDescent="0.2">
      <c r="D178" s="39"/>
      <c r="E178" s="39"/>
      <c r="F178" s="39"/>
      <c r="G178" s="39"/>
      <c r="H178" s="39"/>
      <c r="I178" s="39"/>
      <c r="J178" s="39"/>
      <c r="K178" s="39"/>
      <c r="L178" s="39"/>
      <c r="M178" s="39"/>
      <c r="N178" s="39"/>
      <c r="O178" s="158"/>
      <c r="BL178" s="172"/>
      <c r="CA178" s="172"/>
    </row>
    <row r="179" spans="1:79" s="35" customFormat="1" x14ac:dyDescent="0.2">
      <c r="D179" s="39"/>
      <c r="E179" s="39"/>
      <c r="F179" s="39"/>
      <c r="G179" s="39"/>
      <c r="H179" s="39"/>
      <c r="I179" s="39"/>
      <c r="J179" s="39"/>
      <c r="K179" s="39"/>
      <c r="L179" s="39"/>
      <c r="M179" s="39"/>
      <c r="N179" s="39"/>
      <c r="O179" s="158"/>
      <c r="BL179" s="172"/>
      <c r="CA179" s="172"/>
    </row>
    <row r="180" spans="1:79" s="35" customFormat="1" x14ac:dyDescent="0.2">
      <c r="D180" s="39"/>
      <c r="E180" s="39"/>
      <c r="F180" s="39"/>
      <c r="G180" s="39"/>
      <c r="H180" s="39"/>
      <c r="I180" s="39"/>
      <c r="J180" s="39"/>
      <c r="K180" s="39"/>
      <c r="L180" s="39"/>
      <c r="M180" s="39"/>
      <c r="N180" s="39"/>
      <c r="O180" s="158"/>
      <c r="BL180" s="172"/>
      <c r="CA180" s="172"/>
    </row>
    <row r="181" spans="1:79" s="35" customFormat="1" x14ac:dyDescent="0.2">
      <c r="D181" s="39"/>
      <c r="E181" s="39"/>
      <c r="F181" s="39"/>
      <c r="G181" s="39"/>
      <c r="H181" s="39"/>
      <c r="I181" s="39"/>
      <c r="J181" s="39"/>
      <c r="K181" s="39"/>
      <c r="L181" s="39"/>
      <c r="M181" s="39"/>
      <c r="N181" s="39"/>
      <c r="O181" s="158"/>
      <c r="BL181" s="172"/>
      <c r="CA181" s="172"/>
    </row>
    <row r="182" spans="1:79" s="35" customFormat="1" x14ac:dyDescent="0.2">
      <c r="D182" s="39"/>
      <c r="E182" s="39"/>
      <c r="F182" s="39"/>
      <c r="G182" s="39"/>
      <c r="H182" s="39"/>
      <c r="I182" s="39"/>
      <c r="J182" s="39"/>
      <c r="K182" s="39"/>
      <c r="L182" s="39"/>
      <c r="M182" s="39"/>
      <c r="N182" s="39"/>
      <c r="O182" s="158"/>
      <c r="BL182" s="172"/>
      <c r="CA182" s="172"/>
    </row>
    <row r="183" spans="1:79" s="35" customFormat="1" x14ac:dyDescent="0.2">
      <c r="D183" s="39"/>
      <c r="E183" s="39"/>
      <c r="F183" s="39"/>
      <c r="G183" s="39"/>
      <c r="H183" s="39"/>
      <c r="I183" s="39"/>
      <c r="J183" s="39"/>
      <c r="K183" s="39"/>
      <c r="L183" s="39"/>
      <c r="M183" s="39"/>
      <c r="N183" s="39"/>
      <c r="O183" s="158"/>
      <c r="BL183" s="172"/>
      <c r="CA183" s="172"/>
    </row>
    <row r="184" spans="1:79" s="35" customFormat="1" ht="18" customHeight="1" x14ac:dyDescent="0.2">
      <c r="D184" s="39"/>
      <c r="E184" s="39"/>
      <c r="F184" s="39"/>
      <c r="G184" s="39"/>
      <c r="H184" s="39"/>
      <c r="I184" s="39"/>
      <c r="J184" s="39"/>
      <c r="K184" s="39"/>
      <c r="L184" s="39"/>
      <c r="M184" s="39"/>
      <c r="N184" s="39"/>
      <c r="O184" s="158"/>
      <c r="BL184" s="172"/>
      <c r="CA184" s="172"/>
    </row>
    <row r="185" spans="1:79" s="35" customFormat="1" ht="18" customHeight="1" x14ac:dyDescent="0.2">
      <c r="A185" s="157">
        <f>SUM(A7:AC158)</f>
        <v>54592</v>
      </c>
      <c r="D185" s="39"/>
      <c r="E185" s="39"/>
      <c r="F185" s="39"/>
      <c r="G185" s="39"/>
      <c r="H185" s="39"/>
      <c r="I185" s="39"/>
      <c r="J185" s="39"/>
      <c r="K185" s="39"/>
      <c r="L185" s="39"/>
      <c r="M185" s="39"/>
      <c r="N185" s="39"/>
      <c r="O185" s="158"/>
      <c r="BL185" s="172"/>
      <c r="BT185" s="157">
        <f>SUM(BT1:BV143)+SUM(BV148:BY153)</f>
        <v>0</v>
      </c>
      <c r="CA185" s="172"/>
    </row>
    <row r="186" spans="1:79" s="35" customFormat="1" ht="20.25" customHeight="1" x14ac:dyDescent="0.2">
      <c r="D186" s="39"/>
      <c r="E186" s="39"/>
      <c r="F186" s="39"/>
      <c r="G186" s="39"/>
      <c r="H186" s="39"/>
      <c r="I186" s="39"/>
      <c r="J186" s="39"/>
      <c r="K186" s="39"/>
      <c r="L186" s="39"/>
      <c r="M186" s="39"/>
      <c r="N186" s="39"/>
      <c r="O186" s="158"/>
      <c r="BL186" s="172"/>
      <c r="CA186" s="172"/>
    </row>
    <row r="187" spans="1:79" s="35" customFormat="1" ht="20.25" customHeight="1" x14ac:dyDescent="0.2">
      <c r="A187" s="35" t="s">
        <v>163</v>
      </c>
      <c r="D187" s="39"/>
      <c r="E187" s="39"/>
      <c r="F187" s="39"/>
      <c r="G187" s="39"/>
      <c r="H187" s="39"/>
      <c r="I187" s="39"/>
      <c r="J187" s="39"/>
      <c r="K187" s="39"/>
      <c r="L187" s="39"/>
      <c r="M187" s="39"/>
      <c r="N187" s="39"/>
      <c r="O187" s="158"/>
      <c r="BL187" s="172"/>
      <c r="CA187" s="172"/>
    </row>
    <row r="188" spans="1:79" s="35" customFormat="1" ht="20.25" customHeight="1" x14ac:dyDescent="0.2">
      <c r="D188" s="39"/>
      <c r="E188" s="39"/>
      <c r="F188" s="39"/>
      <c r="G188" s="39"/>
      <c r="H188" s="39"/>
      <c r="I188" s="39"/>
      <c r="J188" s="39"/>
      <c r="K188" s="39"/>
      <c r="L188" s="39"/>
      <c r="M188" s="39"/>
      <c r="N188" s="39"/>
      <c r="O188" s="158"/>
      <c r="BL188" s="172"/>
      <c r="CA188" s="172"/>
    </row>
    <row r="189" spans="1:79" s="35" customFormat="1" x14ac:dyDescent="0.2">
      <c r="D189" s="39"/>
      <c r="E189" s="39"/>
      <c r="F189" s="39"/>
      <c r="G189" s="39"/>
      <c r="H189" s="39"/>
      <c r="I189" s="39"/>
      <c r="J189" s="39"/>
      <c r="K189" s="39"/>
      <c r="L189" s="39"/>
      <c r="M189" s="39"/>
      <c r="N189" s="39"/>
      <c r="O189" s="158"/>
      <c r="BL189" s="172"/>
      <c r="CA189" s="172"/>
    </row>
    <row r="190" spans="1:79" s="35" customFormat="1" x14ac:dyDescent="0.2">
      <c r="D190" s="39"/>
      <c r="E190" s="39"/>
      <c r="F190" s="39"/>
      <c r="G190" s="39"/>
      <c r="H190" s="39"/>
      <c r="I190" s="39"/>
      <c r="J190" s="39"/>
      <c r="K190" s="39"/>
      <c r="L190" s="39"/>
      <c r="M190" s="39"/>
      <c r="N190" s="39"/>
      <c r="O190" s="158"/>
      <c r="BL190" s="172"/>
      <c r="CA190" s="172"/>
    </row>
    <row r="191" spans="1:79" s="35" customFormat="1" x14ac:dyDescent="0.2">
      <c r="D191" s="39"/>
      <c r="E191" s="39"/>
      <c r="F191" s="39"/>
      <c r="G191" s="39"/>
      <c r="H191" s="39"/>
      <c r="I191" s="39"/>
      <c r="J191" s="39"/>
      <c r="K191" s="39"/>
      <c r="L191" s="39"/>
      <c r="M191" s="39"/>
      <c r="N191" s="39"/>
      <c r="O191" s="158"/>
      <c r="BL191" s="172"/>
      <c r="CA191" s="172"/>
    </row>
    <row r="192" spans="1:79" s="35" customFormat="1" x14ac:dyDescent="0.2">
      <c r="D192" s="39"/>
      <c r="E192" s="39"/>
      <c r="F192" s="39"/>
      <c r="G192" s="39"/>
      <c r="H192" s="39"/>
      <c r="I192" s="39"/>
      <c r="J192" s="39"/>
      <c r="K192" s="39"/>
      <c r="L192" s="39"/>
      <c r="M192" s="39"/>
      <c r="N192" s="39"/>
      <c r="O192" s="158"/>
      <c r="BL192" s="172"/>
      <c r="CA192" s="172"/>
    </row>
    <row r="193" spans="4:79" s="35" customFormat="1" x14ac:dyDescent="0.2">
      <c r="D193" s="39"/>
      <c r="E193" s="39"/>
      <c r="F193" s="39"/>
      <c r="G193" s="39"/>
      <c r="H193" s="39"/>
      <c r="I193" s="39"/>
      <c r="J193" s="39"/>
      <c r="K193" s="39"/>
      <c r="L193" s="39"/>
      <c r="M193" s="39"/>
      <c r="N193" s="39"/>
      <c r="O193" s="158"/>
      <c r="BL193" s="172"/>
      <c r="CA193" s="172"/>
    </row>
    <row r="194" spans="4:79" s="35" customFormat="1" x14ac:dyDescent="0.2">
      <c r="D194" s="39"/>
      <c r="E194" s="39"/>
      <c r="F194" s="39"/>
      <c r="G194" s="39"/>
      <c r="H194" s="39"/>
      <c r="I194" s="39"/>
      <c r="J194" s="39"/>
      <c r="K194" s="39"/>
      <c r="L194" s="39"/>
      <c r="M194" s="39"/>
      <c r="N194" s="39"/>
      <c r="O194" s="158"/>
      <c r="BL194" s="172"/>
      <c r="CA194" s="172"/>
    </row>
    <row r="195" spans="4:79" s="35" customFormat="1" x14ac:dyDescent="0.2">
      <c r="D195" s="39"/>
      <c r="E195" s="39"/>
      <c r="F195" s="39"/>
      <c r="G195" s="39"/>
      <c r="H195" s="39"/>
      <c r="I195" s="39"/>
      <c r="J195" s="39"/>
      <c r="K195" s="39"/>
      <c r="L195" s="39"/>
      <c r="M195" s="39"/>
      <c r="N195" s="39"/>
      <c r="O195" s="158"/>
      <c r="BL195" s="172"/>
      <c r="CA195" s="172"/>
    </row>
    <row r="196" spans="4:79" s="35" customFormat="1" x14ac:dyDescent="0.2">
      <c r="D196" s="39"/>
      <c r="E196" s="39"/>
      <c r="F196" s="39"/>
      <c r="G196" s="39"/>
      <c r="H196" s="39"/>
      <c r="I196" s="39"/>
      <c r="J196" s="39"/>
      <c r="K196" s="39"/>
      <c r="L196" s="39"/>
      <c r="M196" s="39"/>
      <c r="N196" s="39"/>
      <c r="O196" s="158"/>
      <c r="BL196" s="172"/>
      <c r="CA196" s="172"/>
    </row>
    <row r="197" spans="4:79" s="35" customFormat="1" x14ac:dyDescent="0.2">
      <c r="D197" s="39"/>
      <c r="E197" s="39"/>
      <c r="F197" s="39"/>
      <c r="G197" s="39"/>
      <c r="H197" s="39"/>
      <c r="I197" s="39"/>
      <c r="J197" s="39"/>
      <c r="K197" s="39"/>
      <c r="L197" s="39"/>
      <c r="M197" s="39"/>
      <c r="N197" s="39"/>
      <c r="O197" s="158"/>
      <c r="BL197" s="172"/>
      <c r="CA197" s="172"/>
    </row>
    <row r="198" spans="4:79" s="35" customFormat="1" x14ac:dyDescent="0.2">
      <c r="D198" s="39"/>
      <c r="E198" s="39"/>
      <c r="F198" s="39"/>
      <c r="G198" s="39"/>
      <c r="H198" s="39"/>
      <c r="I198" s="39"/>
      <c r="J198" s="39"/>
      <c r="K198" s="39"/>
      <c r="L198" s="39"/>
      <c r="M198" s="39"/>
      <c r="N198" s="39"/>
      <c r="O198" s="158"/>
      <c r="BL198" s="172"/>
      <c r="CA198" s="172"/>
    </row>
    <row r="199" spans="4:79" s="35" customFormat="1" x14ac:dyDescent="0.2">
      <c r="D199" s="39"/>
      <c r="E199" s="39"/>
      <c r="F199" s="39"/>
      <c r="G199" s="39"/>
      <c r="H199" s="39"/>
      <c r="I199" s="39"/>
      <c r="J199" s="39"/>
      <c r="K199" s="39"/>
      <c r="L199" s="39"/>
      <c r="M199" s="39"/>
      <c r="N199" s="39"/>
      <c r="O199" s="158"/>
      <c r="BL199" s="172"/>
      <c r="CA199" s="172"/>
    </row>
    <row r="200" spans="4:79" s="35" customFormat="1" x14ac:dyDescent="0.2">
      <c r="D200" s="39"/>
      <c r="E200" s="39"/>
      <c r="F200" s="39"/>
      <c r="G200" s="39"/>
      <c r="H200" s="39"/>
      <c r="I200" s="39"/>
      <c r="J200" s="39"/>
      <c r="K200" s="39"/>
      <c r="L200" s="39"/>
      <c r="M200" s="39"/>
      <c r="N200" s="39"/>
      <c r="O200" s="158"/>
      <c r="BL200" s="172"/>
      <c r="CA200" s="172"/>
    </row>
    <row r="201" spans="4:79" s="35" customFormat="1" x14ac:dyDescent="0.2">
      <c r="D201" s="39"/>
      <c r="E201" s="39"/>
      <c r="F201" s="39"/>
      <c r="G201" s="39"/>
      <c r="H201" s="39"/>
      <c r="I201" s="39"/>
      <c r="J201" s="39"/>
      <c r="K201" s="39"/>
      <c r="L201" s="39"/>
      <c r="M201" s="39"/>
      <c r="N201" s="39"/>
      <c r="O201" s="158"/>
      <c r="BL201" s="172"/>
      <c r="CA201" s="172"/>
    </row>
    <row r="202" spans="4:79" s="35" customFormat="1" x14ac:dyDescent="0.2">
      <c r="D202" s="39"/>
      <c r="E202" s="39"/>
      <c r="F202" s="39"/>
      <c r="G202" s="39"/>
      <c r="H202" s="39"/>
      <c r="I202" s="39"/>
      <c r="J202" s="39"/>
      <c r="K202" s="39"/>
      <c r="L202" s="39"/>
      <c r="M202" s="39"/>
      <c r="N202" s="39"/>
      <c r="O202" s="158"/>
      <c r="BL202" s="172"/>
      <c r="CA202" s="172"/>
    </row>
    <row r="203" spans="4:79" s="35" customFormat="1" x14ac:dyDescent="0.2">
      <c r="D203" s="39"/>
      <c r="E203" s="39"/>
      <c r="F203" s="39"/>
      <c r="G203" s="39"/>
      <c r="H203" s="39"/>
      <c r="I203" s="39"/>
      <c r="J203" s="39"/>
      <c r="K203" s="39"/>
      <c r="L203" s="39"/>
      <c r="M203" s="39"/>
      <c r="N203" s="39"/>
      <c r="O203" s="158"/>
      <c r="BL203" s="172"/>
      <c r="CA203" s="172"/>
    </row>
    <row r="204" spans="4:79" s="35" customFormat="1" x14ac:dyDescent="0.2">
      <c r="D204" s="39"/>
      <c r="E204" s="39"/>
      <c r="F204" s="39"/>
      <c r="G204" s="39"/>
      <c r="H204" s="39"/>
      <c r="I204" s="39"/>
      <c r="J204" s="39"/>
      <c r="K204" s="39"/>
      <c r="L204" s="39"/>
      <c r="M204" s="39"/>
      <c r="N204" s="39"/>
      <c r="O204" s="158"/>
      <c r="BL204" s="172"/>
      <c r="CA204" s="172"/>
    </row>
    <row r="205" spans="4:79" s="35" customFormat="1" x14ac:dyDescent="0.2">
      <c r="D205" s="39"/>
      <c r="E205" s="39"/>
      <c r="F205" s="39"/>
      <c r="G205" s="39"/>
      <c r="H205" s="39"/>
      <c r="I205" s="39"/>
      <c r="J205" s="39"/>
      <c r="K205" s="39"/>
      <c r="L205" s="39"/>
      <c r="M205" s="39"/>
      <c r="N205" s="39"/>
      <c r="O205" s="158"/>
      <c r="BL205" s="172"/>
      <c r="CA205" s="172"/>
    </row>
    <row r="206" spans="4:79" s="35" customFormat="1" x14ac:dyDescent="0.2">
      <c r="D206" s="39"/>
      <c r="E206" s="39"/>
      <c r="F206" s="39"/>
      <c r="G206" s="39"/>
      <c r="H206" s="39"/>
      <c r="I206" s="39"/>
      <c r="J206" s="39"/>
      <c r="K206" s="39"/>
      <c r="L206" s="39"/>
      <c r="M206" s="39"/>
      <c r="N206" s="39"/>
      <c r="O206" s="158"/>
      <c r="BL206" s="172"/>
      <c r="CA206" s="172"/>
    </row>
    <row r="207" spans="4:79" s="35" customFormat="1" x14ac:dyDescent="0.2">
      <c r="D207" s="39"/>
      <c r="E207" s="39"/>
      <c r="F207" s="39"/>
      <c r="G207" s="39"/>
      <c r="H207" s="39"/>
      <c r="I207" s="39"/>
      <c r="J207" s="39"/>
      <c r="K207" s="39"/>
      <c r="L207" s="39"/>
      <c r="M207" s="39"/>
      <c r="N207" s="39"/>
      <c r="O207" s="158"/>
      <c r="BL207" s="172"/>
      <c r="CA207" s="172"/>
    </row>
    <row r="208" spans="4:79" s="35" customFormat="1" x14ac:dyDescent="0.2">
      <c r="D208" s="39"/>
      <c r="E208" s="39"/>
      <c r="F208" s="39"/>
      <c r="G208" s="39"/>
      <c r="H208" s="39"/>
      <c r="I208" s="39"/>
      <c r="J208" s="39"/>
      <c r="K208" s="39"/>
      <c r="L208" s="39"/>
      <c r="M208" s="39"/>
      <c r="N208" s="39"/>
      <c r="O208" s="158"/>
      <c r="BL208" s="172"/>
      <c r="CA208" s="172"/>
    </row>
    <row r="209" spans="4:79" s="35" customFormat="1" x14ac:dyDescent="0.2">
      <c r="D209" s="39"/>
      <c r="E209" s="39"/>
      <c r="F209" s="39"/>
      <c r="G209" s="39"/>
      <c r="H209" s="39"/>
      <c r="I209" s="39"/>
      <c r="J209" s="39"/>
      <c r="K209" s="39"/>
      <c r="L209" s="39"/>
      <c r="M209" s="39"/>
      <c r="N209" s="39"/>
      <c r="O209" s="158"/>
      <c r="BL209" s="172"/>
      <c r="CA209" s="172"/>
    </row>
    <row r="210" spans="4:79" s="35" customFormat="1" ht="16.5" customHeight="1" x14ac:dyDescent="0.2">
      <c r="D210" s="39"/>
      <c r="E210" s="39"/>
      <c r="F210" s="39"/>
      <c r="G210" s="39"/>
      <c r="H210" s="39"/>
      <c r="I210" s="39"/>
      <c r="J210" s="39"/>
      <c r="K210" s="39"/>
      <c r="L210" s="39"/>
      <c r="M210" s="39"/>
      <c r="N210" s="39"/>
      <c r="O210" s="158"/>
      <c r="BL210" s="172"/>
      <c r="CA210" s="172"/>
    </row>
    <row r="211" spans="4:79" s="35" customFormat="1" x14ac:dyDescent="0.2">
      <c r="D211" s="39"/>
      <c r="E211" s="39"/>
      <c r="F211" s="39"/>
      <c r="G211" s="39"/>
      <c r="H211" s="39"/>
      <c r="I211" s="39"/>
      <c r="J211" s="39"/>
      <c r="K211" s="39"/>
      <c r="L211" s="39"/>
      <c r="M211" s="39"/>
      <c r="N211" s="39"/>
      <c r="O211" s="158"/>
      <c r="BL211" s="172"/>
      <c r="CA211" s="172"/>
    </row>
    <row r="212" spans="4:79" s="35" customFormat="1" x14ac:dyDescent="0.2">
      <c r="D212" s="39"/>
      <c r="E212" s="39"/>
      <c r="F212" s="39"/>
      <c r="G212" s="39"/>
      <c r="H212" s="39"/>
      <c r="I212" s="39"/>
      <c r="J212" s="39"/>
      <c r="K212" s="39"/>
      <c r="L212" s="39"/>
      <c r="M212" s="39"/>
      <c r="N212" s="39"/>
      <c r="O212" s="158"/>
      <c r="BL212" s="172"/>
      <c r="CA212" s="172"/>
    </row>
    <row r="213" spans="4:79" s="35" customFormat="1" x14ac:dyDescent="0.2">
      <c r="D213" s="39"/>
      <c r="E213" s="39"/>
      <c r="F213" s="39"/>
      <c r="G213" s="39"/>
      <c r="H213" s="39"/>
      <c r="I213" s="39"/>
      <c r="J213" s="39"/>
      <c r="K213" s="39"/>
      <c r="L213" s="39"/>
      <c r="M213" s="39"/>
      <c r="N213" s="39"/>
      <c r="O213" s="158"/>
      <c r="BL213" s="172"/>
      <c r="CA213" s="172"/>
    </row>
    <row r="214" spans="4:79" s="35" customFormat="1" x14ac:dyDescent="0.2">
      <c r="D214" s="39"/>
      <c r="E214" s="39"/>
      <c r="F214" s="39"/>
      <c r="G214" s="39"/>
      <c r="H214" s="39"/>
      <c r="I214" s="39"/>
      <c r="J214" s="39"/>
      <c r="K214" s="39"/>
      <c r="L214" s="39"/>
      <c r="M214" s="39"/>
      <c r="N214" s="39"/>
      <c r="O214" s="158"/>
      <c r="BL214" s="172"/>
      <c r="CA214" s="172"/>
    </row>
    <row r="215" spans="4:79" s="35" customFormat="1" x14ac:dyDescent="0.2">
      <c r="D215" s="39"/>
      <c r="E215" s="39"/>
      <c r="F215" s="39"/>
      <c r="G215" s="39"/>
      <c r="H215" s="39"/>
      <c r="I215" s="39"/>
      <c r="J215" s="39"/>
      <c r="K215" s="39"/>
      <c r="L215" s="39"/>
      <c r="M215" s="39"/>
      <c r="N215" s="39"/>
      <c r="O215" s="158"/>
      <c r="BL215" s="172"/>
      <c r="CA215" s="172"/>
    </row>
    <row r="216" spans="4:79" s="35" customFormat="1" x14ac:dyDescent="0.2">
      <c r="D216" s="39"/>
      <c r="E216" s="39"/>
      <c r="F216" s="39"/>
      <c r="G216" s="39"/>
      <c r="H216" s="39"/>
      <c r="I216" s="39"/>
      <c r="J216" s="39"/>
      <c r="K216" s="39"/>
      <c r="L216" s="39"/>
      <c r="M216" s="39"/>
      <c r="N216" s="39"/>
      <c r="O216" s="158"/>
      <c r="BL216" s="172"/>
      <c r="BP216" s="40"/>
      <c r="BQ216" s="40"/>
      <c r="BR216" s="40"/>
      <c r="BS216" s="40"/>
      <c r="BT216" s="40"/>
      <c r="BU216" s="40"/>
      <c r="BV216" s="40"/>
      <c r="BW216" s="40"/>
      <c r="CA216" s="172"/>
    </row>
    <row r="217" spans="4:79" s="35" customFormat="1" x14ac:dyDescent="0.2">
      <c r="D217" s="39"/>
      <c r="E217" s="39"/>
      <c r="F217" s="39"/>
      <c r="G217" s="39"/>
      <c r="H217" s="39"/>
      <c r="I217" s="39"/>
      <c r="J217" s="39"/>
      <c r="K217" s="39"/>
      <c r="L217" s="39"/>
      <c r="M217" s="39"/>
      <c r="N217" s="39"/>
      <c r="O217" s="158"/>
      <c r="BL217" s="172"/>
      <c r="BP217" s="40"/>
      <c r="BQ217" s="40"/>
      <c r="BR217" s="40"/>
      <c r="BS217" s="40"/>
      <c r="BT217" s="40"/>
      <c r="BU217" s="40"/>
      <c r="BV217" s="40"/>
      <c r="BW217" s="40"/>
      <c r="CA217" s="172"/>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2017-01-25T18:38:43Z</dcterms:modified>
</cp:coreProperties>
</file>