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defaultThemeVersion="124226"/>
  <bookViews>
    <workbookView xWindow="0" yWindow="0" windowWidth="10995" windowHeight="9510" tabRatio="719"/>
  </bookViews>
  <sheets>
    <sheet name="Consolidado " sheetId="1" r:id="rId1"/>
    <sheet name="Pertinencia" sheetId="15" r:id="rId2"/>
    <sheet name="Enero" sheetId="5" r:id="rId3"/>
    <sheet name="Febrero" sheetId="6" r:id="rId4"/>
    <sheet name="Marzo " sheetId="7" r:id="rId5"/>
    <sheet name="Abril " sheetId="13" r:id="rId6"/>
    <sheet name="Mayo " sheetId="12" r:id="rId7"/>
    <sheet name="Junio" sheetId="11" r:id="rId8"/>
    <sheet name="Julio" sheetId="10" r:id="rId9"/>
    <sheet name="Agosto" sheetId="9" r:id="rId10"/>
    <sheet name="Septiembre" sheetId="8" r:id="rId11"/>
    <sheet name="Octubre " sheetId="4" r:id="rId12"/>
    <sheet name="Noviembre" sheetId="2" r:id="rId13"/>
    <sheet name="Diciembre " sheetId="3"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s>
  <calcPr calcId="152511"/>
</workbook>
</file>

<file path=xl/calcChain.xml><?xml version="1.0" encoding="utf-8"?>
<calcChain xmlns="http://schemas.openxmlformats.org/spreadsheetml/2006/main">
  <c r="BC190" i="3" l="1"/>
  <c r="W181" i="3"/>
  <c r="V181" i="3"/>
  <c r="U181" i="3"/>
  <c r="T181" i="3"/>
  <c r="S181" i="3"/>
  <c r="R181" i="3"/>
  <c r="Q181" i="3"/>
  <c r="P181" i="3"/>
  <c r="O181" i="3"/>
  <c r="N181" i="3"/>
  <c r="M181" i="3"/>
  <c r="L181" i="3"/>
  <c r="K181" i="3"/>
  <c r="J181" i="3"/>
  <c r="I181" i="3"/>
  <c r="H181" i="3"/>
  <c r="G181" i="3"/>
  <c r="F181" i="3"/>
  <c r="E181" i="3"/>
  <c r="D181" i="3"/>
  <c r="C181" i="3"/>
  <c r="BY180" i="3"/>
  <c r="BQ180" i="3"/>
  <c r="X180" i="3" s="1"/>
  <c r="B180" i="3"/>
  <c r="BY179" i="3"/>
  <c r="B179" i="3"/>
  <c r="BQ179" i="3" s="1"/>
  <c r="X179" i="3" s="1"/>
  <c r="BQ178" i="3"/>
  <c r="X178" i="3" s="1"/>
  <c r="B178" i="3"/>
  <c r="BY178" i="3" s="1"/>
  <c r="BY177" i="3"/>
  <c r="B177" i="3"/>
  <c r="BQ177" i="3" s="1"/>
  <c r="X177" i="3" s="1"/>
  <c r="BY176" i="3"/>
  <c r="BQ176" i="3"/>
  <c r="X176" i="3" s="1"/>
  <c r="B176" i="3"/>
  <c r="B175" i="3"/>
  <c r="BQ175" i="3" s="1"/>
  <c r="X175" i="3" s="1"/>
  <c r="BQ174" i="3"/>
  <c r="X174" i="3" s="1"/>
  <c r="B174" i="3"/>
  <c r="BY174" i="3" s="1"/>
  <c r="B173" i="3"/>
  <c r="BQ173" i="3" s="1"/>
  <c r="X173" i="3" s="1"/>
  <c r="BY172" i="3"/>
  <c r="BQ172" i="3"/>
  <c r="X172" i="3" s="1"/>
  <c r="B172" i="3"/>
  <c r="BY171" i="3"/>
  <c r="B171" i="3"/>
  <c r="BQ171" i="3" s="1"/>
  <c r="X171" i="3" s="1"/>
  <c r="BQ170" i="3"/>
  <c r="X170" i="3" s="1"/>
  <c r="B170" i="3"/>
  <c r="BY170" i="3" s="1"/>
  <c r="BY169" i="3"/>
  <c r="B169" i="3"/>
  <c r="BQ169" i="3" s="1"/>
  <c r="X169" i="3" s="1"/>
  <c r="BY168" i="3"/>
  <c r="BQ168" i="3"/>
  <c r="X168" i="3" s="1"/>
  <c r="B168" i="3"/>
  <c r="B167" i="3"/>
  <c r="BQ166" i="3"/>
  <c r="X166" i="3" s="1"/>
  <c r="B166" i="3"/>
  <c r="BY166" i="3" s="1"/>
  <c r="B165" i="3"/>
  <c r="BY164" i="3"/>
  <c r="BQ164" i="3"/>
  <c r="X164" i="3" s="1"/>
  <c r="B164" i="3"/>
  <c r="BY163" i="3"/>
  <c r="B163" i="3"/>
  <c r="BQ163" i="3" s="1"/>
  <c r="X163" i="3" s="1"/>
  <c r="BQ162" i="3"/>
  <c r="X162" i="3" s="1"/>
  <c r="B162" i="3"/>
  <c r="BY162" i="3" s="1"/>
  <c r="BY161" i="3"/>
  <c r="B161" i="3"/>
  <c r="BQ161" i="3" s="1"/>
  <c r="X161" i="3" s="1"/>
  <c r="BY160" i="3"/>
  <c r="BQ160" i="3"/>
  <c r="X160" i="3" s="1"/>
  <c r="B160" i="3"/>
  <c r="B159" i="3"/>
  <c r="BQ159" i="3" s="1"/>
  <c r="X159" i="3" s="1"/>
  <c r="BQ158" i="3"/>
  <c r="X158" i="3" s="1"/>
  <c r="B158" i="3"/>
  <c r="BY158" i="3" s="1"/>
  <c r="B157" i="3"/>
  <c r="BQ157" i="3" s="1"/>
  <c r="X157" i="3" s="1"/>
  <c r="BY156" i="3"/>
  <c r="BQ156" i="3"/>
  <c r="X156" i="3" s="1"/>
  <c r="B156" i="3"/>
  <c r="BY155" i="3"/>
  <c r="B155" i="3"/>
  <c r="BQ155" i="3" s="1"/>
  <c r="X155" i="3" s="1"/>
  <c r="BQ154" i="3"/>
  <c r="X154" i="3" s="1"/>
  <c r="B154" i="3"/>
  <c r="BY154" i="3" s="1"/>
  <c r="BY153" i="3"/>
  <c r="B153" i="3"/>
  <c r="BQ153" i="3" s="1"/>
  <c r="X153" i="3" s="1"/>
  <c r="BY152" i="3"/>
  <c r="BQ152" i="3"/>
  <c r="X152" i="3" s="1"/>
  <c r="B152" i="3"/>
  <c r="B151" i="3"/>
  <c r="BQ150" i="3"/>
  <c r="X150" i="3" s="1"/>
  <c r="B150" i="3"/>
  <c r="BY150" i="3" s="1"/>
  <c r="B149" i="3"/>
  <c r="BY148" i="3"/>
  <c r="BQ148" i="3"/>
  <c r="X148" i="3" s="1"/>
  <c r="B148" i="3"/>
  <c r="BY147" i="3"/>
  <c r="B147" i="3"/>
  <c r="BQ147" i="3" s="1"/>
  <c r="X147" i="3" s="1"/>
  <c r="BQ146" i="3"/>
  <c r="X146" i="3" s="1"/>
  <c r="B146" i="3"/>
  <c r="BY146" i="3" s="1"/>
  <c r="BY145" i="3"/>
  <c r="B145" i="3"/>
  <c r="BQ145" i="3" s="1"/>
  <c r="X145" i="3" s="1"/>
  <c r="BY144" i="3"/>
  <c r="BQ144" i="3"/>
  <c r="X144" i="3" s="1"/>
  <c r="B144" i="3"/>
  <c r="B143" i="3"/>
  <c r="BQ143" i="3" s="1"/>
  <c r="X143" i="3" s="1"/>
  <c r="BQ142" i="3"/>
  <c r="X142" i="3" s="1"/>
  <c r="B142" i="3"/>
  <c r="BY142" i="3" s="1"/>
  <c r="B141" i="3"/>
  <c r="BQ141" i="3" s="1"/>
  <c r="X141" i="3" s="1"/>
  <c r="BY140" i="3"/>
  <c r="BQ140" i="3"/>
  <c r="X140" i="3" s="1"/>
  <c r="B140" i="3"/>
  <c r="BY139" i="3"/>
  <c r="B139" i="3"/>
  <c r="BQ139" i="3" s="1"/>
  <c r="X139" i="3" s="1"/>
  <c r="AK131" i="3"/>
  <c r="AJ131" i="3"/>
  <c r="AI131" i="3"/>
  <c r="AH131" i="3"/>
  <c r="AG131" i="3"/>
  <c r="AF131" i="3"/>
  <c r="AE131" i="3"/>
  <c r="AD131" i="3"/>
  <c r="AC131" i="3"/>
  <c r="AA131" i="3"/>
  <c r="Z131" i="3"/>
  <c r="Y131" i="3"/>
  <c r="W131" i="3"/>
  <c r="V131" i="3"/>
  <c r="U131" i="3"/>
  <c r="T131" i="3"/>
  <c r="S131" i="3"/>
  <c r="R131" i="3"/>
  <c r="Q131" i="3"/>
  <c r="P131" i="3"/>
  <c r="O131" i="3"/>
  <c r="N131" i="3"/>
  <c r="M131" i="3"/>
  <c r="L131" i="3"/>
  <c r="K131" i="3"/>
  <c r="J131" i="3"/>
  <c r="I131" i="3"/>
  <c r="H131" i="3"/>
  <c r="G131" i="3"/>
  <c r="F131" i="3"/>
  <c r="E131" i="3"/>
  <c r="D131" i="3"/>
  <c r="C131" i="3"/>
  <c r="CC130" i="3"/>
  <c r="BX130" i="3"/>
  <c r="BQ130" i="3"/>
  <c r="AB130" i="3"/>
  <c r="X130" i="3"/>
  <c r="B130" i="3"/>
  <c r="BU130" i="3" s="1"/>
  <c r="CC129" i="3"/>
  <c r="BX129" i="3"/>
  <c r="BQ129" i="3"/>
  <c r="AB129" i="3"/>
  <c r="X129" i="3"/>
  <c r="BU129" i="3" s="1"/>
  <c r="B129" i="3"/>
  <c r="CC128" i="3"/>
  <c r="BX128" i="3"/>
  <c r="BQ128" i="3"/>
  <c r="AB128" i="3"/>
  <c r="X128" i="3"/>
  <c r="B128" i="3"/>
  <c r="BU128" i="3" s="1"/>
  <c r="CC127" i="3"/>
  <c r="BX127" i="3"/>
  <c r="BQ127" i="3"/>
  <c r="AB127" i="3"/>
  <c r="X127" i="3"/>
  <c r="BU127" i="3" s="1"/>
  <c r="B127" i="3"/>
  <c r="CC126" i="3"/>
  <c r="BX126" i="3"/>
  <c r="BQ126" i="3"/>
  <c r="AB126" i="3"/>
  <c r="X126" i="3"/>
  <c r="B126" i="3"/>
  <c r="BU126" i="3" s="1"/>
  <c r="CC125" i="3"/>
  <c r="BX125" i="3"/>
  <c r="BQ125" i="3"/>
  <c r="AB125" i="3"/>
  <c r="X125" i="3"/>
  <c r="BU125" i="3" s="1"/>
  <c r="B125" i="3"/>
  <c r="CC124" i="3"/>
  <c r="BX124" i="3"/>
  <c r="BQ124" i="3"/>
  <c r="AB124" i="3"/>
  <c r="X124" i="3"/>
  <c r="B124" i="3"/>
  <c r="BU124" i="3" s="1"/>
  <c r="CC123" i="3"/>
  <c r="BX123" i="3"/>
  <c r="BQ123" i="3"/>
  <c r="AB123" i="3"/>
  <c r="AB131" i="3" s="1"/>
  <c r="X123" i="3"/>
  <c r="B123" i="3"/>
  <c r="C92" i="3"/>
  <c r="BX91" i="3"/>
  <c r="BP91" i="3"/>
  <c r="C91" i="3" s="1"/>
  <c r="BX90" i="3"/>
  <c r="BP90" i="3"/>
  <c r="C90" i="3"/>
  <c r="C87" i="3"/>
  <c r="BQ86" i="3"/>
  <c r="C86" i="3"/>
  <c r="BY86" i="3" s="1"/>
  <c r="BY85" i="3"/>
  <c r="C85" i="3"/>
  <c r="BY84" i="3"/>
  <c r="BQ84" i="3"/>
  <c r="C84" i="3"/>
  <c r="C83" i="3"/>
  <c r="BQ82" i="3"/>
  <c r="C82" i="3"/>
  <c r="BY82" i="3" s="1"/>
  <c r="BY81" i="3"/>
  <c r="C81" i="3"/>
  <c r="BY80" i="3"/>
  <c r="BQ80" i="3"/>
  <c r="C80" i="3"/>
  <c r="BP79" i="3"/>
  <c r="C79" i="3"/>
  <c r="BX78" i="3"/>
  <c r="BP78" i="3"/>
  <c r="C78" i="3"/>
  <c r="BR78" i="3" s="1"/>
  <c r="CA77" i="3"/>
  <c r="BS77" i="3"/>
  <c r="BR77" i="3"/>
  <c r="C77" i="3"/>
  <c r="X73" i="3"/>
  <c r="W73" i="3"/>
  <c r="V73" i="3"/>
  <c r="U73" i="3"/>
  <c r="T73" i="3"/>
  <c r="S73" i="3"/>
  <c r="R73" i="3"/>
  <c r="Q73" i="3"/>
  <c r="P73" i="3"/>
  <c r="O73" i="3"/>
  <c r="N73" i="3"/>
  <c r="M73" i="3"/>
  <c r="L73" i="3"/>
  <c r="K73" i="3"/>
  <c r="J73" i="3"/>
  <c r="I73" i="3"/>
  <c r="H73" i="3"/>
  <c r="G73" i="3"/>
  <c r="F73" i="3"/>
  <c r="E73" i="3"/>
  <c r="D73" i="3"/>
  <c r="CA72" i="3"/>
  <c r="BQ72" i="3"/>
  <c r="C72" i="3"/>
  <c r="CA71" i="3"/>
  <c r="BZ71" i="3"/>
  <c r="BS71" i="3"/>
  <c r="BR71" i="3"/>
  <c r="BQ71" i="3"/>
  <c r="C71" i="3"/>
  <c r="CB70" i="3"/>
  <c r="CA70" i="3"/>
  <c r="BY70" i="3"/>
  <c r="BS70" i="3"/>
  <c r="BQ70" i="3"/>
  <c r="C70" i="3"/>
  <c r="BY69" i="3"/>
  <c r="C69" i="3"/>
  <c r="BT68" i="3"/>
  <c r="C68" i="3"/>
  <c r="BZ67" i="3"/>
  <c r="BS67" i="3"/>
  <c r="BQ67" i="3"/>
  <c r="C67" i="3"/>
  <c r="CA67" i="3" s="1"/>
  <c r="CB66" i="3"/>
  <c r="BY66" i="3"/>
  <c r="BS66" i="3"/>
  <c r="C66" i="3"/>
  <c r="CA66" i="3" s="1"/>
  <c r="CA65" i="3"/>
  <c r="BR65" i="3"/>
  <c r="C65" i="3"/>
  <c r="CA64" i="3"/>
  <c r="BQ64" i="3"/>
  <c r="C64" i="3"/>
  <c r="CA63" i="3"/>
  <c r="BZ63" i="3"/>
  <c r="BS63" i="3"/>
  <c r="BR63" i="3"/>
  <c r="BQ63" i="3"/>
  <c r="C63" i="3"/>
  <c r="CB62" i="3"/>
  <c r="CA62" i="3"/>
  <c r="BY62" i="3"/>
  <c r="BS62" i="3"/>
  <c r="BQ62" i="3"/>
  <c r="C62" i="3"/>
  <c r="AX58" i="3"/>
  <c r="AW58" i="3"/>
  <c r="AV58" i="3"/>
  <c r="AU58" i="3"/>
  <c r="AT58" i="3"/>
  <c r="AS58" i="3"/>
  <c r="AR58" i="3"/>
  <c r="AQ58" i="3"/>
  <c r="AP58" i="3"/>
  <c r="AN58" i="3"/>
  <c r="AM58" i="3"/>
  <c r="AL58" i="3"/>
  <c r="AK58" i="3"/>
  <c r="AJ58" i="3"/>
  <c r="AI58" i="3"/>
  <c r="AH58" i="3"/>
  <c r="AG58" i="3"/>
  <c r="AF58" i="3"/>
  <c r="AE58" i="3"/>
  <c r="AD58" i="3"/>
  <c r="AC58" i="3"/>
  <c r="AA58" i="3"/>
  <c r="Z58" i="3"/>
  <c r="Y58" i="3"/>
  <c r="W58" i="3"/>
  <c r="V58" i="3"/>
  <c r="U58" i="3"/>
  <c r="T58" i="3"/>
  <c r="S58" i="3"/>
  <c r="R58" i="3"/>
  <c r="Q58" i="3"/>
  <c r="P58" i="3"/>
  <c r="O58" i="3"/>
  <c r="N58" i="3"/>
  <c r="M58" i="3"/>
  <c r="L58" i="3"/>
  <c r="K58" i="3"/>
  <c r="J58" i="3"/>
  <c r="I58" i="3"/>
  <c r="H58" i="3"/>
  <c r="G58" i="3"/>
  <c r="F58" i="3"/>
  <c r="E58" i="3"/>
  <c r="D58" i="3"/>
  <c r="C58" i="3"/>
  <c r="CD57" i="3"/>
  <c r="CB57" i="3"/>
  <c r="CA57" i="3"/>
  <c r="BZ57" i="3"/>
  <c r="BX57" i="3"/>
  <c r="BV57" i="3"/>
  <c r="BS57" i="3"/>
  <c r="BR57" i="3"/>
  <c r="BQ57" i="3"/>
  <c r="AB57" i="3"/>
  <c r="X57" i="3"/>
  <c r="BU57" i="3" s="1"/>
  <c r="B57" i="3"/>
  <c r="CC57" i="3" s="1"/>
  <c r="CD56" i="3"/>
  <c r="BV56" i="3"/>
  <c r="AB56" i="3"/>
  <c r="X56" i="3"/>
  <c r="B56" i="3"/>
  <c r="CD55" i="3"/>
  <c r="CA55" i="3"/>
  <c r="BZ55" i="3"/>
  <c r="BX55" i="3"/>
  <c r="BV55" i="3"/>
  <c r="BS55" i="3"/>
  <c r="BR55" i="3"/>
  <c r="BQ55" i="3"/>
  <c r="AB55" i="3"/>
  <c r="X55" i="3"/>
  <c r="B55" i="3"/>
  <c r="CC55" i="3" s="1"/>
  <c r="CD54" i="3"/>
  <c r="CC54" i="3"/>
  <c r="BZ54" i="3"/>
  <c r="BY54" i="3"/>
  <c r="BX54" i="3"/>
  <c r="BV54" i="3"/>
  <c r="BU54" i="3"/>
  <c r="BT54" i="3"/>
  <c r="BS54" i="3"/>
  <c r="BP54" i="3"/>
  <c r="AB54" i="3"/>
  <c r="B54" i="3"/>
  <c r="CE53" i="3"/>
  <c r="CD53" i="3"/>
  <c r="CB53" i="3"/>
  <c r="BZ53" i="3"/>
  <c r="BX53" i="3"/>
  <c r="BW53" i="3"/>
  <c r="BV53" i="3"/>
  <c r="BT53" i="3"/>
  <c r="BS53" i="3"/>
  <c r="BR53" i="3"/>
  <c r="AB53" i="3"/>
  <c r="X53" i="3"/>
  <c r="B53" i="3"/>
  <c r="CE52" i="3"/>
  <c r="CD52" i="3"/>
  <c r="CB52" i="3"/>
  <c r="BZ52" i="3"/>
  <c r="BX52" i="3"/>
  <c r="BW52" i="3"/>
  <c r="BV52" i="3"/>
  <c r="BT52" i="3"/>
  <c r="BS52" i="3"/>
  <c r="BR52" i="3"/>
  <c r="AB52" i="3"/>
  <c r="X52" i="3"/>
  <c r="B52" i="3"/>
  <c r="CE51" i="3"/>
  <c r="CD51" i="3"/>
  <c r="CB51" i="3"/>
  <c r="BZ51" i="3"/>
  <c r="BX51" i="3"/>
  <c r="BW51" i="3"/>
  <c r="BV51" i="3"/>
  <c r="BT51" i="3"/>
  <c r="BS51" i="3"/>
  <c r="BR51" i="3"/>
  <c r="AB51" i="3"/>
  <c r="X51" i="3"/>
  <c r="B51" i="3"/>
  <c r="CD50" i="3"/>
  <c r="CA50" i="3"/>
  <c r="BV50" i="3"/>
  <c r="BU50" i="3"/>
  <c r="BP50" i="3"/>
  <c r="AB50" i="3"/>
  <c r="X50" i="3"/>
  <c r="B50" i="3"/>
  <c r="CD49" i="3"/>
  <c r="CA49" i="3"/>
  <c r="BY49" i="3"/>
  <c r="BV49" i="3"/>
  <c r="BT49" i="3"/>
  <c r="BS49" i="3"/>
  <c r="AB49" i="3"/>
  <c r="X49" i="3"/>
  <c r="B49" i="3"/>
  <c r="CD48" i="3"/>
  <c r="BV48" i="3"/>
  <c r="AB48" i="3"/>
  <c r="X48" i="3"/>
  <c r="B48" i="3"/>
  <c r="CD47" i="3"/>
  <c r="CA47" i="3"/>
  <c r="BV47" i="3"/>
  <c r="BT47" i="3"/>
  <c r="AB47" i="3"/>
  <c r="X47" i="3"/>
  <c r="B47" i="3"/>
  <c r="AB46" i="3"/>
  <c r="X46" i="3"/>
  <c r="B46" i="3"/>
  <c r="CD45" i="3"/>
  <c r="CA45" i="3"/>
  <c r="BZ45" i="3"/>
  <c r="BV45" i="3"/>
  <c r="BT45" i="3"/>
  <c r="BP45" i="3"/>
  <c r="AB45" i="3"/>
  <c r="BU45" i="3" s="1"/>
  <c r="X45" i="3"/>
  <c r="B45" i="3"/>
  <c r="CD44" i="3"/>
  <c r="CC44" i="3"/>
  <c r="CA44" i="3"/>
  <c r="BY44" i="3"/>
  <c r="BX44" i="3"/>
  <c r="BV44" i="3"/>
  <c r="BT44" i="3"/>
  <c r="BS44" i="3"/>
  <c r="BR44" i="3"/>
  <c r="AB44" i="3"/>
  <c r="X44" i="3"/>
  <c r="B44" i="3"/>
  <c r="CD43" i="3"/>
  <c r="CC43" i="3"/>
  <c r="CA43" i="3"/>
  <c r="BV43" i="3"/>
  <c r="BU43" i="3"/>
  <c r="BQ43" i="3"/>
  <c r="BP43" i="3"/>
  <c r="AB43" i="3"/>
  <c r="B43" i="3"/>
  <c r="CD42" i="3"/>
  <c r="CB42" i="3"/>
  <c r="CA42" i="3"/>
  <c r="BZ42" i="3"/>
  <c r="BX42" i="3"/>
  <c r="BV42" i="3"/>
  <c r="BS42" i="3"/>
  <c r="BR42" i="3"/>
  <c r="BQ42" i="3"/>
  <c r="AB42" i="3"/>
  <c r="X42" i="3"/>
  <c r="BU42" i="3" s="1"/>
  <c r="B42" i="3"/>
  <c r="CC42" i="3" s="1"/>
  <c r="CD41" i="3"/>
  <c r="BZ41" i="3"/>
  <c r="BV41" i="3"/>
  <c r="BU41" i="3"/>
  <c r="BP41" i="3"/>
  <c r="AB41" i="3"/>
  <c r="B41" i="3"/>
  <c r="CD40" i="3"/>
  <c r="CA40" i="3"/>
  <c r="BZ40" i="3"/>
  <c r="BY40" i="3"/>
  <c r="BV40" i="3"/>
  <c r="BT40" i="3"/>
  <c r="BR40" i="3"/>
  <c r="BP40" i="3"/>
  <c r="AB40" i="3"/>
  <c r="X40" i="3"/>
  <c r="BU40" i="3" s="1"/>
  <c r="B40" i="3"/>
  <c r="CD39" i="3"/>
  <c r="CB39" i="3"/>
  <c r="BV39" i="3"/>
  <c r="BP39" i="3"/>
  <c r="AB39" i="3"/>
  <c r="X39" i="3"/>
  <c r="B39" i="3"/>
  <c r="CD38" i="3"/>
  <c r="CC38" i="3"/>
  <c r="CA38" i="3"/>
  <c r="BZ38" i="3"/>
  <c r="BV38" i="3"/>
  <c r="BT38" i="3"/>
  <c r="BQ38" i="3"/>
  <c r="BP38" i="3"/>
  <c r="AB38" i="3"/>
  <c r="BU38" i="3" s="1"/>
  <c r="B38" i="3"/>
  <c r="CD37" i="3"/>
  <c r="CB37" i="3"/>
  <c r="CA37" i="3"/>
  <c r="BV37" i="3"/>
  <c r="BU37" i="3"/>
  <c r="BQ37" i="3"/>
  <c r="AB37" i="3"/>
  <c r="B37" i="3"/>
  <c r="CD36" i="3"/>
  <c r="CC36" i="3"/>
  <c r="CA36" i="3"/>
  <c r="BY36" i="3"/>
  <c r="BX36" i="3"/>
  <c r="BV36" i="3"/>
  <c r="BT36" i="3"/>
  <c r="BS36" i="3"/>
  <c r="BR36" i="3"/>
  <c r="AB36" i="3"/>
  <c r="X36" i="3"/>
  <c r="B36" i="3"/>
  <c r="CD35" i="3"/>
  <c r="CC35" i="3"/>
  <c r="CA35" i="3"/>
  <c r="BV35" i="3"/>
  <c r="BU35" i="3"/>
  <c r="BQ35" i="3"/>
  <c r="BP35" i="3"/>
  <c r="AB35" i="3"/>
  <c r="B35" i="3"/>
  <c r="CD34" i="3"/>
  <c r="BV34" i="3"/>
  <c r="AB34" i="3"/>
  <c r="X34" i="3"/>
  <c r="B34" i="3"/>
  <c r="CD33" i="3"/>
  <c r="CA33" i="3"/>
  <c r="BX33" i="3"/>
  <c r="BV33" i="3"/>
  <c r="BS33" i="3"/>
  <c r="BR33" i="3"/>
  <c r="AB33" i="3"/>
  <c r="CB33" i="3" s="1"/>
  <c r="X33" i="3"/>
  <c r="B33" i="3"/>
  <c r="BZ33" i="3" s="1"/>
  <c r="CD32" i="3"/>
  <c r="BY32" i="3"/>
  <c r="BV32" i="3"/>
  <c r="AB32" i="3"/>
  <c r="X32" i="3"/>
  <c r="B32" i="3"/>
  <c r="CD31" i="3"/>
  <c r="CA31" i="3"/>
  <c r="BX31" i="3"/>
  <c r="BV31" i="3"/>
  <c r="BS31" i="3"/>
  <c r="BR31" i="3"/>
  <c r="AB31" i="3"/>
  <c r="CB31" i="3" s="1"/>
  <c r="X31" i="3"/>
  <c r="B31" i="3"/>
  <c r="BZ31" i="3" s="1"/>
  <c r="CD30" i="3"/>
  <c r="BV30" i="3"/>
  <c r="AB30" i="3"/>
  <c r="X30" i="3"/>
  <c r="B30" i="3"/>
  <c r="CD29" i="3"/>
  <c r="CA29" i="3"/>
  <c r="BX29" i="3"/>
  <c r="BV29" i="3"/>
  <c r="BS29" i="3"/>
  <c r="BR29" i="3"/>
  <c r="AB29" i="3"/>
  <c r="CB29" i="3" s="1"/>
  <c r="X29" i="3"/>
  <c r="B29" i="3"/>
  <c r="BZ29" i="3" s="1"/>
  <c r="CD28" i="3"/>
  <c r="CC28" i="3"/>
  <c r="BY28" i="3"/>
  <c r="BV28" i="3"/>
  <c r="BT28" i="3"/>
  <c r="BP28" i="3"/>
  <c r="AB28" i="3"/>
  <c r="B28" i="3"/>
  <c r="CB28" i="3" s="1"/>
  <c r="CD27" i="3"/>
  <c r="CA27" i="3"/>
  <c r="BZ27" i="3"/>
  <c r="BX27" i="3"/>
  <c r="BV27" i="3"/>
  <c r="BS27" i="3"/>
  <c r="BR27" i="3"/>
  <c r="BQ27" i="3"/>
  <c r="AB27" i="3"/>
  <c r="X27" i="3"/>
  <c r="CB27" i="3" s="1"/>
  <c r="B27" i="3"/>
  <c r="CC27" i="3" s="1"/>
  <c r="CD26" i="3"/>
  <c r="CB26" i="3"/>
  <c r="BX26" i="3"/>
  <c r="BV26" i="3"/>
  <c r="BS26" i="3"/>
  <c r="AB26" i="3"/>
  <c r="X26" i="3"/>
  <c r="B26" i="3"/>
  <c r="CA26" i="3" s="1"/>
  <c r="CD25" i="3"/>
  <c r="CA25" i="3"/>
  <c r="BZ25" i="3"/>
  <c r="BX25" i="3"/>
  <c r="BV25" i="3"/>
  <c r="BU25" i="3"/>
  <c r="BS25" i="3"/>
  <c r="BR25" i="3"/>
  <c r="BQ25" i="3"/>
  <c r="AB25" i="3"/>
  <c r="X25" i="3"/>
  <c r="CB25" i="3" s="1"/>
  <c r="B25" i="3"/>
  <c r="CC25" i="3" s="1"/>
  <c r="CD24" i="3"/>
  <c r="CB24" i="3"/>
  <c r="BV24" i="3"/>
  <c r="BT24" i="3"/>
  <c r="BS24" i="3"/>
  <c r="AB24" i="3"/>
  <c r="X24" i="3"/>
  <c r="B24" i="3"/>
  <c r="CC23" i="3"/>
  <c r="BY23" i="3"/>
  <c r="BS23" i="3"/>
  <c r="AB23" i="3"/>
  <c r="X23" i="3"/>
  <c r="B23" i="3"/>
  <c r="BT23" i="3" s="1"/>
  <c r="CD22" i="3"/>
  <c r="CA22" i="3"/>
  <c r="BZ22" i="3"/>
  <c r="BX22" i="3"/>
  <c r="BV22" i="3"/>
  <c r="BS22" i="3"/>
  <c r="BR22" i="3"/>
  <c r="BQ22" i="3"/>
  <c r="AB22" i="3"/>
  <c r="X22" i="3"/>
  <c r="CB22" i="3" s="1"/>
  <c r="B22" i="3"/>
  <c r="CC22" i="3" s="1"/>
  <c r="CC21" i="3"/>
  <c r="CA21" i="3"/>
  <c r="BY21" i="3"/>
  <c r="BX21" i="3"/>
  <c r="BS21" i="3"/>
  <c r="BR21" i="3"/>
  <c r="BQ21" i="3"/>
  <c r="AB21" i="3"/>
  <c r="X21" i="3"/>
  <c r="CB21" i="3" s="1"/>
  <c r="B21" i="3"/>
  <c r="BZ21" i="3" s="1"/>
  <c r="CD20" i="3"/>
  <c r="BV20" i="3"/>
  <c r="AB20" i="3"/>
  <c r="X20" i="3"/>
  <c r="B20" i="3"/>
  <c r="BT19" i="3"/>
  <c r="AB19" i="3"/>
  <c r="X19" i="3"/>
  <c r="B19" i="3"/>
  <c r="CE18" i="3"/>
  <c r="CD18" i="3"/>
  <c r="BW18" i="3"/>
  <c r="BV18" i="3"/>
  <c r="AB18" i="3"/>
  <c r="X18" i="3"/>
  <c r="B18" i="3"/>
  <c r="CD17" i="3"/>
  <c r="CA17" i="3"/>
  <c r="BZ17" i="3"/>
  <c r="BX17" i="3"/>
  <c r="BV17" i="3"/>
  <c r="BS17" i="3"/>
  <c r="BR17" i="3"/>
  <c r="BQ17" i="3"/>
  <c r="AB17" i="3"/>
  <c r="BU17" i="3" s="1"/>
  <c r="X17" i="3"/>
  <c r="B17" i="3"/>
  <c r="CC17" i="3" s="1"/>
  <c r="CD16" i="3"/>
  <c r="CC16" i="3"/>
  <c r="CB16" i="3"/>
  <c r="BY16" i="3"/>
  <c r="BV16" i="3"/>
  <c r="BT16" i="3"/>
  <c r="BS16" i="3"/>
  <c r="AB16" i="3"/>
  <c r="X16" i="3"/>
  <c r="B16" i="3"/>
  <c r="CD15" i="3"/>
  <c r="CA15" i="3"/>
  <c r="BZ15" i="3"/>
  <c r="BX15" i="3"/>
  <c r="BV15" i="3"/>
  <c r="BS15" i="3"/>
  <c r="BR15" i="3"/>
  <c r="BQ15" i="3"/>
  <c r="AB15" i="3"/>
  <c r="X15" i="3"/>
  <c r="CB15" i="3" s="1"/>
  <c r="B15" i="3"/>
  <c r="CC15" i="3" s="1"/>
  <c r="CA14" i="3"/>
  <c r="BX14" i="3"/>
  <c r="BR14" i="3"/>
  <c r="BQ14" i="3"/>
  <c r="X14" i="3"/>
  <c r="CB14" i="3" s="1"/>
  <c r="B14" i="3"/>
  <c r="CD13" i="3"/>
  <c r="CA13" i="3"/>
  <c r="BX13" i="3"/>
  <c r="BV13" i="3"/>
  <c r="BS13" i="3"/>
  <c r="BR13" i="3"/>
  <c r="AB13" i="3"/>
  <c r="CB13" i="3" s="1"/>
  <c r="X13" i="3"/>
  <c r="B13" i="3"/>
  <c r="BZ13" i="3" s="1"/>
  <c r="CD12" i="3"/>
  <c r="BV12" i="3"/>
  <c r="AB12" i="3"/>
  <c r="X12" i="3"/>
  <c r="B12" i="3"/>
  <c r="A5" i="3"/>
  <c r="A4" i="3"/>
  <c r="A3" i="3"/>
  <c r="A2" i="3"/>
  <c r="CB12" i="3" l="1"/>
  <c r="BX12" i="3"/>
  <c r="BS12" i="3"/>
  <c r="B58" i="3"/>
  <c r="CA12" i="3"/>
  <c r="BR12" i="3"/>
  <c r="BQ12" i="3"/>
  <c r="BY12" i="3"/>
  <c r="BZ18" i="3"/>
  <c r="BR18" i="3"/>
  <c r="CC18" i="3"/>
  <c r="BY18" i="3"/>
  <c r="BU18" i="3"/>
  <c r="BQ18" i="3"/>
  <c r="BP18" i="3"/>
  <c r="CA20" i="3"/>
  <c r="BR20" i="3"/>
  <c r="BZ20" i="3"/>
  <c r="BU20" i="3"/>
  <c r="BQ20" i="3"/>
  <c r="BP20" i="3"/>
  <c r="AY20" i="3" s="1"/>
  <c r="BX20" i="3"/>
  <c r="CB30" i="3"/>
  <c r="BX30" i="3"/>
  <c r="BS30" i="3"/>
  <c r="CA30" i="3"/>
  <c r="BR30" i="3"/>
  <c r="BZ30" i="3"/>
  <c r="BU30" i="3"/>
  <c r="BQ30" i="3"/>
  <c r="BT30" i="3"/>
  <c r="CB34" i="3"/>
  <c r="BX34" i="3"/>
  <c r="BS34" i="3"/>
  <c r="CA34" i="3"/>
  <c r="BR34" i="3"/>
  <c r="BZ34" i="3"/>
  <c r="BU34" i="3"/>
  <c r="BQ34" i="3"/>
  <c r="BT34" i="3"/>
  <c r="CA46" i="3"/>
  <c r="BU46" i="3"/>
  <c r="BQ46" i="3"/>
  <c r="CB46" i="3"/>
  <c r="BT46" i="3"/>
  <c r="BZ46" i="3"/>
  <c r="BS46" i="3"/>
  <c r="BY46" i="3"/>
  <c r="BR46" i="3"/>
  <c r="BX46" i="3"/>
  <c r="CA56" i="3"/>
  <c r="BR56" i="3"/>
  <c r="BY56" i="3"/>
  <c r="BT56" i="3"/>
  <c r="CC56" i="3"/>
  <c r="BX56" i="3"/>
  <c r="BS56" i="3"/>
  <c r="CB56" i="3"/>
  <c r="BQ56" i="3"/>
  <c r="BU56" i="3"/>
  <c r="Y63" i="3"/>
  <c r="BU12" i="3"/>
  <c r="CC12" i="3"/>
  <c r="BT18" i="3"/>
  <c r="CA18" i="3"/>
  <c r="CB19" i="3"/>
  <c r="BX19" i="3"/>
  <c r="BR19" i="3"/>
  <c r="CA19" i="3"/>
  <c r="BU19" i="3"/>
  <c r="BQ19" i="3"/>
  <c r="BP19" i="3"/>
  <c r="BZ19" i="3"/>
  <c r="BT20" i="3"/>
  <c r="CB20" i="3"/>
  <c r="BY30" i="3"/>
  <c r="CB32" i="3"/>
  <c r="BX32" i="3"/>
  <c r="BS32" i="3"/>
  <c r="CA32" i="3"/>
  <c r="BR32" i="3"/>
  <c r="BZ32" i="3"/>
  <c r="BU32" i="3"/>
  <c r="BQ32" i="3"/>
  <c r="BT32" i="3"/>
  <c r="BY34" i="3"/>
  <c r="CB48" i="3"/>
  <c r="BX48" i="3"/>
  <c r="BS48" i="3"/>
  <c r="CA48" i="3"/>
  <c r="BU48" i="3"/>
  <c r="BP48" i="3"/>
  <c r="BZ48" i="3"/>
  <c r="BT48" i="3"/>
  <c r="BY48" i="3"/>
  <c r="BR48" i="3"/>
  <c r="BZ56" i="3"/>
  <c r="BQ151" i="3"/>
  <c r="X151" i="3" s="1"/>
  <c r="BY151" i="3"/>
  <c r="BQ167" i="3"/>
  <c r="X167" i="3" s="1"/>
  <c r="BY167" i="3"/>
  <c r="BP12" i="3"/>
  <c r="AY12" i="3" s="1"/>
  <c r="BZ14" i="3"/>
  <c r="BT14" i="3"/>
  <c r="BP14" i="3"/>
  <c r="CC14" i="3"/>
  <c r="BY14" i="3"/>
  <c r="BS14" i="3"/>
  <c r="BU14" i="3"/>
  <c r="CA16" i="3"/>
  <c r="BR16" i="3"/>
  <c r="BZ16" i="3"/>
  <c r="BU16" i="3"/>
  <c r="BQ16" i="3"/>
  <c r="BP16" i="3"/>
  <c r="BX16" i="3"/>
  <c r="CB18" i="3"/>
  <c r="BS19" i="3"/>
  <c r="CC19" i="3"/>
  <c r="CC20" i="3"/>
  <c r="BU21" i="3"/>
  <c r="BU22" i="3"/>
  <c r="CA24" i="3"/>
  <c r="BR24" i="3"/>
  <c r="BZ24" i="3"/>
  <c r="BU24" i="3"/>
  <c r="BQ24" i="3"/>
  <c r="CC24" i="3"/>
  <c r="BY24" i="3"/>
  <c r="BP24" i="3"/>
  <c r="AY24" i="3" s="1"/>
  <c r="BX24" i="3"/>
  <c r="BP30" i="3"/>
  <c r="CC30" i="3"/>
  <c r="BP34" i="3"/>
  <c r="AY34" i="3" s="1"/>
  <c r="CC34" i="3"/>
  <c r="BP46" i="3"/>
  <c r="CC48" i="3"/>
  <c r="CB55" i="3"/>
  <c r="BU55" i="3"/>
  <c r="BP56" i="3"/>
  <c r="BZ68" i="3"/>
  <c r="BR68" i="3"/>
  <c r="BY68" i="3"/>
  <c r="CB68" i="3"/>
  <c r="BS68" i="3"/>
  <c r="CA68" i="3"/>
  <c r="BQ68" i="3"/>
  <c r="X79" i="3"/>
  <c r="BX83" i="3"/>
  <c r="BR83" i="3"/>
  <c r="BZ83" i="3"/>
  <c r="BP83" i="3"/>
  <c r="X83" i="3" s="1"/>
  <c r="BQ83" i="3"/>
  <c r="BY83" i="3"/>
  <c r="BX87" i="3"/>
  <c r="BR87" i="3"/>
  <c r="BZ87" i="3"/>
  <c r="BP87" i="3"/>
  <c r="BQ87" i="3"/>
  <c r="BY87" i="3"/>
  <c r="BQ149" i="3"/>
  <c r="X149" i="3" s="1"/>
  <c r="BY149" i="3"/>
  <c r="BQ165" i="3"/>
  <c r="X165" i="3" s="1"/>
  <c r="BY165" i="3"/>
  <c r="B181" i="3"/>
  <c r="X58" i="3"/>
  <c r="BT12" i="3"/>
  <c r="BZ12" i="3"/>
  <c r="BU15" i="3"/>
  <c r="CB17" i="3"/>
  <c r="BS18" i="3"/>
  <c r="BX18" i="3"/>
  <c r="BY19" i="3"/>
  <c r="BS20" i="3"/>
  <c r="BY20" i="3"/>
  <c r="CB23" i="3"/>
  <c r="BX23" i="3"/>
  <c r="BR23" i="3"/>
  <c r="CA23" i="3"/>
  <c r="BU23" i="3"/>
  <c r="BQ23" i="3"/>
  <c r="BP23" i="3"/>
  <c r="BZ23" i="3"/>
  <c r="BU27" i="3"/>
  <c r="BP32" i="3"/>
  <c r="CC32" i="3"/>
  <c r="BZ39" i="3"/>
  <c r="BU39" i="3"/>
  <c r="BQ39" i="3"/>
  <c r="CA39" i="3"/>
  <c r="BT39" i="3"/>
  <c r="AY39" i="3" s="1"/>
  <c r="BY39" i="3"/>
  <c r="BS39" i="3"/>
  <c r="CC39" i="3"/>
  <c r="BX39" i="3"/>
  <c r="BR39" i="3"/>
  <c r="CC46" i="3"/>
  <c r="BQ48" i="3"/>
  <c r="CD58" i="3"/>
  <c r="BV58" i="3"/>
  <c r="CB69" i="3"/>
  <c r="BT69" i="3"/>
  <c r="BZ69" i="3"/>
  <c r="BQ69" i="3"/>
  <c r="BS69" i="3"/>
  <c r="CA69" i="3"/>
  <c r="BR69" i="3"/>
  <c r="BP26" i="3"/>
  <c r="BT26" i="3"/>
  <c r="BY26" i="3"/>
  <c r="CC26" i="3"/>
  <c r="BQ28" i="3"/>
  <c r="AY28" i="3" s="1"/>
  <c r="BU28" i="3"/>
  <c r="BZ28" i="3"/>
  <c r="CA41" i="3"/>
  <c r="BR41" i="3"/>
  <c r="BQ41" i="3"/>
  <c r="AY41" i="3" s="1"/>
  <c r="CB41" i="3"/>
  <c r="BZ47" i="3"/>
  <c r="BU47" i="3"/>
  <c r="BQ47" i="3"/>
  <c r="BP47" i="3"/>
  <c r="AY47" i="3" s="1"/>
  <c r="CB47" i="3"/>
  <c r="CB50" i="3"/>
  <c r="BX50" i="3"/>
  <c r="BS50" i="3"/>
  <c r="BQ50" i="3"/>
  <c r="AY50" i="3" s="1"/>
  <c r="CC50" i="3"/>
  <c r="AB58" i="3"/>
  <c r="BP13" i="3"/>
  <c r="BT13" i="3"/>
  <c r="BY13" i="3"/>
  <c r="CC13" i="3"/>
  <c r="BQ26" i="3"/>
  <c r="BU26" i="3"/>
  <c r="BZ26" i="3"/>
  <c r="BR28" i="3"/>
  <c r="CA28" i="3"/>
  <c r="BP29" i="3"/>
  <c r="BT29" i="3"/>
  <c r="BY29" i="3"/>
  <c r="CC29" i="3"/>
  <c r="BP31" i="3"/>
  <c r="BT31" i="3"/>
  <c r="BY31" i="3"/>
  <c r="CC31" i="3"/>
  <c r="BP33" i="3"/>
  <c r="BT33" i="3"/>
  <c r="BY33" i="3"/>
  <c r="CC33" i="3"/>
  <c r="CB35" i="3"/>
  <c r="BX35" i="3"/>
  <c r="BS35" i="3"/>
  <c r="BR35" i="3"/>
  <c r="AY35" i="3" s="1"/>
  <c r="BY35" i="3"/>
  <c r="CC37" i="3"/>
  <c r="BY37" i="3"/>
  <c r="BT37" i="3"/>
  <c r="BP37" i="3"/>
  <c r="BR37" i="3"/>
  <c r="BX37" i="3"/>
  <c r="BS41" i="3"/>
  <c r="BX41" i="3"/>
  <c r="CC41" i="3"/>
  <c r="CB43" i="3"/>
  <c r="BX43" i="3"/>
  <c r="BS43" i="3"/>
  <c r="BR43" i="3"/>
  <c r="AY43" i="3" s="1"/>
  <c r="BY43" i="3"/>
  <c r="CB45" i="3"/>
  <c r="BX45" i="3"/>
  <c r="BS45" i="3"/>
  <c r="BQ45" i="3"/>
  <c r="AY45" i="3" s="1"/>
  <c r="CC45" i="3"/>
  <c r="BR47" i="3"/>
  <c r="BX47" i="3"/>
  <c r="CC47" i="3"/>
  <c r="BZ49" i="3"/>
  <c r="BU49" i="3"/>
  <c r="BQ49" i="3"/>
  <c r="BP49" i="3"/>
  <c r="CB49" i="3"/>
  <c r="BR50" i="3"/>
  <c r="BY50" i="3"/>
  <c r="BZ64" i="3"/>
  <c r="BR64" i="3"/>
  <c r="BT64" i="3"/>
  <c r="CB65" i="3"/>
  <c r="BT65" i="3"/>
  <c r="BY65" i="3"/>
  <c r="Y67" i="3"/>
  <c r="BZ72" i="3"/>
  <c r="BR72" i="3"/>
  <c r="Y72" i="3" s="1"/>
  <c r="BT72" i="3"/>
  <c r="C73" i="3"/>
  <c r="BY79" i="3"/>
  <c r="BQ79" i="3"/>
  <c r="BX79" i="3"/>
  <c r="BR79" i="3"/>
  <c r="BZ79" i="3"/>
  <c r="BX81" i="3"/>
  <c r="BR81" i="3"/>
  <c r="BZ81" i="3"/>
  <c r="BP81" i="3"/>
  <c r="X81" i="3" s="1"/>
  <c r="CA79" i="3"/>
  <c r="BX85" i="3"/>
  <c r="BR85" i="3"/>
  <c r="BZ85" i="3"/>
  <c r="BP85" i="3"/>
  <c r="X131" i="3"/>
  <c r="BU123" i="3"/>
  <c r="BQ13" i="3"/>
  <c r="BU13" i="3"/>
  <c r="BP15" i="3"/>
  <c r="AY15" i="3" s="1"/>
  <c r="BT15" i="3"/>
  <c r="BY15" i="3"/>
  <c r="BP17" i="3"/>
  <c r="BT17" i="3"/>
  <c r="BY17" i="3"/>
  <c r="BP21" i="3"/>
  <c r="AY21" i="3" s="1"/>
  <c r="BT21" i="3"/>
  <c r="BP22" i="3"/>
  <c r="BT22" i="3"/>
  <c r="BY22" i="3"/>
  <c r="BP25" i="3"/>
  <c r="BT25" i="3"/>
  <c r="BY25" i="3"/>
  <c r="BR26" i="3"/>
  <c r="BP27" i="3"/>
  <c r="BT27" i="3"/>
  <c r="BY27" i="3"/>
  <c r="BS28" i="3"/>
  <c r="BX28" i="3"/>
  <c r="BQ29" i="3"/>
  <c r="BU29" i="3"/>
  <c r="BQ31" i="3"/>
  <c r="BU31" i="3"/>
  <c r="BQ33" i="3"/>
  <c r="BU33" i="3"/>
  <c r="BT35" i="3"/>
  <c r="BZ35" i="3"/>
  <c r="BZ36" i="3"/>
  <c r="BU36" i="3"/>
  <c r="BQ36" i="3"/>
  <c r="BP36" i="3"/>
  <c r="CB36" i="3"/>
  <c r="BS37" i="3"/>
  <c r="BZ37" i="3"/>
  <c r="CB38" i="3"/>
  <c r="BX38" i="3"/>
  <c r="BS38" i="3"/>
  <c r="BR38" i="3"/>
  <c r="AY38" i="3" s="1"/>
  <c r="BY38" i="3"/>
  <c r="CB40" i="3"/>
  <c r="BX40" i="3"/>
  <c r="BS40" i="3"/>
  <c r="AY40" i="3" s="1"/>
  <c r="BQ40" i="3"/>
  <c r="CC40" i="3"/>
  <c r="BT41" i="3"/>
  <c r="BY41" i="3"/>
  <c r="BT43" i="3"/>
  <c r="BZ43" i="3"/>
  <c r="BZ44" i="3"/>
  <c r="BU44" i="3"/>
  <c r="BQ44" i="3"/>
  <c r="BP44" i="3"/>
  <c r="CB44" i="3"/>
  <c r="BR45" i="3"/>
  <c r="BY45" i="3"/>
  <c r="BS47" i="3"/>
  <c r="BY47" i="3"/>
  <c r="BR49" i="3"/>
  <c r="BX49" i="3"/>
  <c r="CC49" i="3"/>
  <c r="BT50" i="3"/>
  <c r="BZ50" i="3"/>
  <c r="CC51" i="3"/>
  <c r="BY51" i="3"/>
  <c r="BU51" i="3"/>
  <c r="BQ51" i="3"/>
  <c r="BP51" i="3"/>
  <c r="CA51" i="3"/>
  <c r="CC52" i="3"/>
  <c r="BY52" i="3"/>
  <c r="BU52" i="3"/>
  <c r="BQ52" i="3"/>
  <c r="BP52" i="3"/>
  <c r="CA52" i="3"/>
  <c r="CC53" i="3"/>
  <c r="BY53" i="3"/>
  <c r="BU53" i="3"/>
  <c r="BQ53" i="3"/>
  <c r="BP53" i="3"/>
  <c r="CA53" i="3"/>
  <c r="CA54" i="3"/>
  <c r="BR54" i="3"/>
  <c r="BQ54" i="3"/>
  <c r="CB54" i="3"/>
  <c r="BZ62" i="3"/>
  <c r="BR62" i="3"/>
  <c r="Y62" i="3" s="1"/>
  <c r="BT62" i="3"/>
  <c r="CB63" i="3"/>
  <c r="BT63" i="3"/>
  <c r="BY63" i="3"/>
  <c r="BY64" i="3"/>
  <c r="BQ65" i="3"/>
  <c r="BZ65" i="3"/>
  <c r="BQ66" i="3"/>
  <c r="Y66" i="3" s="1"/>
  <c r="BR67" i="3"/>
  <c r="BZ70" i="3"/>
  <c r="BR70" i="3"/>
  <c r="BT70" i="3"/>
  <c r="CB71" i="3"/>
  <c r="BT71" i="3"/>
  <c r="Y71" i="3" s="1"/>
  <c r="BY71" i="3"/>
  <c r="BY72" i="3"/>
  <c r="BY77" i="3"/>
  <c r="BQ77" i="3"/>
  <c r="BZ77" i="3"/>
  <c r="BP77" i="3"/>
  <c r="X77" i="3" s="1"/>
  <c r="BX77" i="3"/>
  <c r="BX80" i="3"/>
  <c r="BZ80" i="3"/>
  <c r="BP80" i="3"/>
  <c r="X80" i="3" s="1"/>
  <c r="BR80" i="3"/>
  <c r="BQ81" i="3"/>
  <c r="BX84" i="3"/>
  <c r="BZ84" i="3"/>
  <c r="BP84" i="3"/>
  <c r="BR84" i="3"/>
  <c r="BQ85" i="3"/>
  <c r="BY141" i="3"/>
  <c r="BY143" i="3"/>
  <c r="BY157" i="3"/>
  <c r="BY159" i="3"/>
  <c r="BY173" i="3"/>
  <c r="BY175" i="3"/>
  <c r="BS64" i="3"/>
  <c r="Y64" i="3" s="1"/>
  <c r="CB64" i="3"/>
  <c r="BS65" i="3"/>
  <c r="BZ66" i="3"/>
  <c r="BR66" i="3"/>
  <c r="BT66" i="3"/>
  <c r="CB67" i="3"/>
  <c r="BT67" i="3"/>
  <c r="BY67" i="3"/>
  <c r="BS72" i="3"/>
  <c r="CB72" i="3"/>
  <c r="CA78" i="3"/>
  <c r="BS78" i="3"/>
  <c r="BZ78" i="3"/>
  <c r="BQ78" i="3"/>
  <c r="X78" i="3" s="1"/>
  <c r="BY78" i="3"/>
  <c r="BS79" i="3"/>
  <c r="BX82" i="3"/>
  <c r="BZ82" i="3"/>
  <c r="BP82" i="3"/>
  <c r="BR82" i="3"/>
  <c r="BX86" i="3"/>
  <c r="BZ86" i="3"/>
  <c r="BP86" i="3"/>
  <c r="BR86" i="3"/>
  <c r="BP42" i="3"/>
  <c r="BT42" i="3"/>
  <c r="BY42" i="3"/>
  <c r="BP55" i="3"/>
  <c r="AY55" i="3" s="1"/>
  <c r="BT55" i="3"/>
  <c r="BY55" i="3"/>
  <c r="BP57" i="3"/>
  <c r="BT57" i="3"/>
  <c r="BY57" i="3"/>
  <c r="CB123" i="3"/>
  <c r="BR123" i="3"/>
  <c r="BP123" i="3"/>
  <c r="AL123" i="3" s="1"/>
  <c r="BY123" i="3"/>
  <c r="CB125" i="3"/>
  <c r="BR125" i="3"/>
  <c r="BP125" i="3"/>
  <c r="AL125" i="3" s="1"/>
  <c r="BY125" i="3"/>
  <c r="CB127" i="3"/>
  <c r="BR127" i="3"/>
  <c r="BP127" i="3"/>
  <c r="AL127" i="3" s="1"/>
  <c r="BY127" i="3"/>
  <c r="CB129" i="3"/>
  <c r="BR129" i="3"/>
  <c r="BP129" i="3"/>
  <c r="AL129" i="3" s="1"/>
  <c r="BY129" i="3"/>
  <c r="B131" i="3"/>
  <c r="CB124" i="3"/>
  <c r="BR124" i="3"/>
  <c r="BP124" i="3"/>
  <c r="BY124" i="3"/>
  <c r="CB126" i="3"/>
  <c r="BR126" i="3"/>
  <c r="BP126" i="3"/>
  <c r="BY126" i="3"/>
  <c r="CB128" i="3"/>
  <c r="BR128" i="3"/>
  <c r="BP128" i="3"/>
  <c r="BY128" i="3"/>
  <c r="CB130" i="3"/>
  <c r="BR130" i="3"/>
  <c r="BP130" i="3"/>
  <c r="BY130" i="3"/>
  <c r="BC190" i="2"/>
  <c r="W181" i="2"/>
  <c r="V181" i="2"/>
  <c r="U181" i="2"/>
  <c r="T181" i="2"/>
  <c r="S181" i="2"/>
  <c r="R181" i="2"/>
  <c r="Q181" i="2"/>
  <c r="P181" i="2"/>
  <c r="O181" i="2"/>
  <c r="N181" i="2"/>
  <c r="M181" i="2"/>
  <c r="L181" i="2"/>
  <c r="K181" i="2"/>
  <c r="J181" i="2"/>
  <c r="I181" i="2"/>
  <c r="H181" i="2"/>
  <c r="G181" i="2"/>
  <c r="F181" i="2"/>
  <c r="E181" i="2"/>
  <c r="D181" i="2"/>
  <c r="C181" i="2"/>
  <c r="B180" i="2"/>
  <c r="B179" i="2"/>
  <c r="B178" i="2"/>
  <c r="B177" i="2"/>
  <c r="B176" i="2"/>
  <c r="B175" i="2"/>
  <c r="B174" i="2"/>
  <c r="B173" i="2"/>
  <c r="B172" i="2"/>
  <c r="B171" i="2"/>
  <c r="B170" i="2"/>
  <c r="B169" i="2"/>
  <c r="B168" i="2"/>
  <c r="B167" i="2"/>
  <c r="B166" i="2"/>
  <c r="B165" i="2"/>
  <c r="B164" i="2"/>
  <c r="B163" i="2"/>
  <c r="B162" i="2"/>
  <c r="B161" i="2"/>
  <c r="B160" i="2"/>
  <c r="B159" i="2"/>
  <c r="B158" i="2"/>
  <c r="B157" i="2"/>
  <c r="B156" i="2"/>
  <c r="B155" i="2"/>
  <c r="B154" i="2"/>
  <c r="B153" i="2"/>
  <c r="B152" i="2"/>
  <c r="B151" i="2"/>
  <c r="B150" i="2"/>
  <c r="B149" i="2"/>
  <c r="B148" i="2"/>
  <c r="B147" i="2"/>
  <c r="B146" i="2"/>
  <c r="B145" i="2"/>
  <c r="B144" i="2"/>
  <c r="B143" i="2"/>
  <c r="B142" i="2"/>
  <c r="B141" i="2"/>
  <c r="B140" i="2"/>
  <c r="B139" i="2"/>
  <c r="BX131" i="2"/>
  <c r="BP131" i="2"/>
  <c r="AK131" i="2"/>
  <c r="AJ131" i="2"/>
  <c r="AI131" i="2"/>
  <c r="AH131" i="2"/>
  <c r="AG131" i="2"/>
  <c r="AF131" i="2"/>
  <c r="AE131" i="2"/>
  <c r="AD131" i="2"/>
  <c r="AC131" i="2"/>
  <c r="AA131" i="2"/>
  <c r="Z131" i="2"/>
  <c r="Y131" i="2"/>
  <c r="W131" i="2"/>
  <c r="V131" i="2"/>
  <c r="U131" i="2"/>
  <c r="T131" i="2"/>
  <c r="BY131" i="2" s="1"/>
  <c r="S131" i="2"/>
  <c r="R131" i="2"/>
  <c r="Q131" i="2"/>
  <c r="P131" i="2"/>
  <c r="O131" i="2"/>
  <c r="N131" i="2"/>
  <c r="M131" i="2"/>
  <c r="L131" i="2"/>
  <c r="K131" i="2"/>
  <c r="J131" i="2"/>
  <c r="I131" i="2"/>
  <c r="H131" i="2"/>
  <c r="G131" i="2"/>
  <c r="F131" i="2"/>
  <c r="E131" i="2"/>
  <c r="D131" i="2"/>
  <c r="C131" i="2"/>
  <c r="CC130" i="2"/>
  <c r="BY130" i="2"/>
  <c r="BR130" i="2"/>
  <c r="BQ130" i="2"/>
  <c r="AB130" i="2"/>
  <c r="CB130" i="2" s="1"/>
  <c r="X130" i="2"/>
  <c r="B130" i="2"/>
  <c r="BX130" i="2" s="1"/>
  <c r="CC129" i="2"/>
  <c r="BY129" i="2"/>
  <c r="BR129" i="2"/>
  <c r="BQ129" i="2"/>
  <c r="AB129" i="2"/>
  <c r="CB129" i="2" s="1"/>
  <c r="X129" i="2"/>
  <c r="B129" i="2"/>
  <c r="BX129" i="2" s="1"/>
  <c r="CC128" i="2"/>
  <c r="BY128" i="2"/>
  <c r="BR128" i="2"/>
  <c r="BQ128" i="2"/>
  <c r="AB128" i="2"/>
  <c r="CB128" i="2" s="1"/>
  <c r="X128" i="2"/>
  <c r="B128" i="2"/>
  <c r="BX128" i="2" s="1"/>
  <c r="CC127" i="2"/>
  <c r="BY127" i="2"/>
  <c r="BR127" i="2"/>
  <c r="BQ127" i="2"/>
  <c r="AB127" i="2"/>
  <c r="CB127" i="2" s="1"/>
  <c r="X127" i="2"/>
  <c r="B127" i="2"/>
  <c r="BX127" i="2" s="1"/>
  <c r="CC126" i="2"/>
  <c r="CB126" i="2"/>
  <c r="BY126" i="2"/>
  <c r="BR126" i="2"/>
  <c r="BQ126" i="2"/>
  <c r="AB126" i="2"/>
  <c r="X126" i="2"/>
  <c r="BU126" i="2" s="1"/>
  <c r="B126" i="2"/>
  <c r="BX126" i="2" s="1"/>
  <c r="CC125" i="2"/>
  <c r="BY125" i="2"/>
  <c r="BR125" i="2"/>
  <c r="BQ125" i="2"/>
  <c r="AB125" i="2"/>
  <c r="X125" i="2"/>
  <c r="B125" i="2"/>
  <c r="BX125" i="2" s="1"/>
  <c r="CC124" i="2"/>
  <c r="BY124" i="2"/>
  <c r="BR124" i="2"/>
  <c r="BQ124" i="2"/>
  <c r="AB124" i="2"/>
  <c r="X124" i="2"/>
  <c r="B124" i="2"/>
  <c r="BX124" i="2" s="1"/>
  <c r="CC123" i="2"/>
  <c r="BY123" i="2"/>
  <c r="BR123" i="2"/>
  <c r="BQ123" i="2"/>
  <c r="AB123" i="2"/>
  <c r="AB131" i="2" s="1"/>
  <c r="X123" i="2"/>
  <c r="B123" i="2"/>
  <c r="B131" i="2" s="1"/>
  <c r="C92" i="2"/>
  <c r="BX91" i="2"/>
  <c r="BP91" i="2"/>
  <c r="C91" i="2" s="1"/>
  <c r="BX90" i="2"/>
  <c r="BP90" i="2"/>
  <c r="C90" i="2"/>
  <c r="BY87" i="2"/>
  <c r="BR87" i="2"/>
  <c r="BP87" i="2"/>
  <c r="C87" i="2"/>
  <c r="BX86" i="2"/>
  <c r="BR86" i="2"/>
  <c r="C86" i="2"/>
  <c r="BY85" i="2"/>
  <c r="BR85" i="2"/>
  <c r="BP85" i="2"/>
  <c r="C85" i="2"/>
  <c r="C84" i="2"/>
  <c r="BY83" i="2"/>
  <c r="BR83" i="2"/>
  <c r="BP83" i="2"/>
  <c r="C83" i="2"/>
  <c r="BX82" i="2"/>
  <c r="BR82" i="2"/>
  <c r="C82" i="2"/>
  <c r="CA77" i="2" s="1"/>
  <c r="BY81" i="2"/>
  <c r="BR81" i="2"/>
  <c r="BP81" i="2"/>
  <c r="C81" i="2"/>
  <c r="BY80" i="2"/>
  <c r="C80" i="2"/>
  <c r="BX79" i="2"/>
  <c r="BR79" i="2"/>
  <c r="BQ79" i="2"/>
  <c r="C79" i="2"/>
  <c r="BZ78" i="2"/>
  <c r="BS78" i="2"/>
  <c r="C78" i="2"/>
  <c r="BY77" i="2"/>
  <c r="BX77" i="2"/>
  <c r="BQ77" i="2"/>
  <c r="BP77" i="2"/>
  <c r="C77" i="2"/>
  <c r="BZ77" i="2" s="1"/>
  <c r="X73" i="2"/>
  <c r="W73" i="2"/>
  <c r="V73" i="2"/>
  <c r="U73" i="2"/>
  <c r="T73" i="2"/>
  <c r="S73" i="2"/>
  <c r="R73" i="2"/>
  <c r="Q73" i="2"/>
  <c r="P73" i="2"/>
  <c r="O73" i="2"/>
  <c r="N73" i="2"/>
  <c r="M73" i="2"/>
  <c r="L73" i="2"/>
  <c r="K73" i="2"/>
  <c r="J73" i="2"/>
  <c r="I73" i="2"/>
  <c r="H73" i="2"/>
  <c r="G73" i="2"/>
  <c r="F73" i="2"/>
  <c r="E73" i="2"/>
  <c r="D73" i="2"/>
  <c r="BY72" i="2"/>
  <c r="BQ72" i="2"/>
  <c r="C72" i="2"/>
  <c r="BZ72" i="2" s="1"/>
  <c r="BT71" i="2"/>
  <c r="C71" i="2"/>
  <c r="BY71" i="2" s="1"/>
  <c r="C70" i="2"/>
  <c r="C69" i="2"/>
  <c r="BS69" i="2" s="1"/>
  <c r="CA68" i="2"/>
  <c r="BS68" i="2"/>
  <c r="BR68" i="2"/>
  <c r="C68" i="2"/>
  <c r="BZ68" i="2" s="1"/>
  <c r="CB67" i="2"/>
  <c r="CA67" i="2"/>
  <c r="BS67" i="2"/>
  <c r="BQ67" i="2"/>
  <c r="C67" i="2"/>
  <c r="BY67" i="2" s="1"/>
  <c r="CA66" i="2"/>
  <c r="BZ66" i="2"/>
  <c r="BS66" i="2"/>
  <c r="BR66" i="2"/>
  <c r="BQ66" i="2"/>
  <c r="C66" i="2"/>
  <c r="CB65" i="2"/>
  <c r="CA65" i="2"/>
  <c r="BY65" i="2"/>
  <c r="BS65" i="2"/>
  <c r="BQ65" i="2"/>
  <c r="C65" i="2"/>
  <c r="BZ64" i="2"/>
  <c r="BY64" i="2"/>
  <c r="BQ64" i="2"/>
  <c r="C64" i="2"/>
  <c r="BY63" i="2"/>
  <c r="BT63" i="2"/>
  <c r="C63" i="2"/>
  <c r="BY62" i="2"/>
  <c r="BS62" i="2"/>
  <c r="C62" i="2"/>
  <c r="AX58" i="2"/>
  <c r="AW58" i="2"/>
  <c r="AV58" i="2"/>
  <c r="AU58" i="2"/>
  <c r="AT58" i="2"/>
  <c r="AS58" i="2"/>
  <c r="AR58" i="2"/>
  <c r="AQ58" i="2"/>
  <c r="AP58" i="2"/>
  <c r="AN58" i="2"/>
  <c r="AM58" i="2"/>
  <c r="AL58" i="2"/>
  <c r="AK58" i="2"/>
  <c r="AJ58" i="2"/>
  <c r="AI58" i="2"/>
  <c r="AH58" i="2"/>
  <c r="AG58" i="2"/>
  <c r="AF58" i="2"/>
  <c r="AE58" i="2"/>
  <c r="AD58" i="2"/>
  <c r="AC58" i="2"/>
  <c r="AA58" i="2"/>
  <c r="Z58" i="2"/>
  <c r="Y58" i="2"/>
  <c r="W58" i="2"/>
  <c r="V58" i="2"/>
  <c r="U58" i="2"/>
  <c r="T58" i="2"/>
  <c r="S58" i="2"/>
  <c r="R58" i="2"/>
  <c r="Q58" i="2"/>
  <c r="P58" i="2"/>
  <c r="O58" i="2"/>
  <c r="N58" i="2"/>
  <c r="M58" i="2"/>
  <c r="L58" i="2"/>
  <c r="K58" i="2"/>
  <c r="J58" i="2"/>
  <c r="I58" i="2"/>
  <c r="H58" i="2"/>
  <c r="G58" i="2"/>
  <c r="F58" i="2"/>
  <c r="E58" i="2"/>
  <c r="D58" i="2"/>
  <c r="C58" i="2"/>
  <c r="CD57" i="2"/>
  <c r="CC57" i="2"/>
  <c r="CB57" i="2"/>
  <c r="BX57" i="2"/>
  <c r="BV57" i="2"/>
  <c r="BT57" i="2"/>
  <c r="BS57" i="2"/>
  <c r="BQ57" i="2"/>
  <c r="AB57" i="2"/>
  <c r="X57" i="2"/>
  <c r="B57" i="2"/>
  <c r="CD56" i="2"/>
  <c r="CB56" i="2"/>
  <c r="CA56" i="2"/>
  <c r="BZ56" i="2"/>
  <c r="BX56" i="2"/>
  <c r="BV56" i="2"/>
  <c r="BU56" i="2"/>
  <c r="BS56" i="2"/>
  <c r="BR56" i="2"/>
  <c r="BQ56" i="2"/>
  <c r="AB56" i="2"/>
  <c r="X56" i="2"/>
  <c r="B56" i="2"/>
  <c r="CC56" i="2" s="1"/>
  <c r="CD55" i="2"/>
  <c r="BZ55" i="2"/>
  <c r="BV55" i="2"/>
  <c r="BU55" i="2"/>
  <c r="BT55" i="2"/>
  <c r="AB55" i="2"/>
  <c r="X55" i="2"/>
  <c r="B55" i="2"/>
  <c r="CD54" i="2"/>
  <c r="CA54" i="2"/>
  <c r="BZ54" i="2"/>
  <c r="BV54" i="2"/>
  <c r="BR54" i="2"/>
  <c r="BQ54" i="2"/>
  <c r="AB54" i="2"/>
  <c r="B54" i="2"/>
  <c r="CE53" i="2"/>
  <c r="CD53" i="2"/>
  <c r="BY53" i="2"/>
  <c r="BX53" i="2"/>
  <c r="BW53" i="2"/>
  <c r="BV53" i="2"/>
  <c r="BU53" i="2"/>
  <c r="BT53" i="2"/>
  <c r="AB53" i="2"/>
  <c r="X53" i="2"/>
  <c r="B53" i="2"/>
  <c r="CB53" i="2" s="1"/>
  <c r="CE52" i="2"/>
  <c r="CD52" i="2"/>
  <c r="BX52" i="2"/>
  <c r="BW52" i="2"/>
  <c r="BV52" i="2"/>
  <c r="BQ52" i="2"/>
  <c r="AB52" i="2"/>
  <c r="X52" i="2"/>
  <c r="B52" i="2"/>
  <c r="CE51" i="2"/>
  <c r="CD51" i="2"/>
  <c r="CB51" i="2"/>
  <c r="BW51" i="2"/>
  <c r="BV51" i="2"/>
  <c r="BP51" i="2"/>
  <c r="AB51" i="2"/>
  <c r="X51" i="2"/>
  <c r="B51" i="2"/>
  <c r="CD50" i="2"/>
  <c r="CA50" i="2"/>
  <c r="BX50" i="2"/>
  <c r="BV50" i="2"/>
  <c r="BS50" i="2"/>
  <c r="BR50" i="2"/>
  <c r="AB50" i="2"/>
  <c r="CB50" i="2" s="1"/>
  <c r="X50" i="2"/>
  <c r="B50" i="2"/>
  <c r="CC50" i="2" s="1"/>
  <c r="CD49" i="2"/>
  <c r="CC49" i="2"/>
  <c r="BV49" i="2"/>
  <c r="BU49" i="2"/>
  <c r="BP49" i="2"/>
  <c r="AB49" i="2"/>
  <c r="X49" i="2"/>
  <c r="B49" i="2"/>
  <c r="CD48" i="2"/>
  <c r="CA48" i="2"/>
  <c r="BX48" i="2"/>
  <c r="BV48" i="2"/>
  <c r="BS48" i="2"/>
  <c r="BR48" i="2"/>
  <c r="AB48" i="2"/>
  <c r="CB48" i="2" s="1"/>
  <c r="X48" i="2"/>
  <c r="B48" i="2"/>
  <c r="CC48" i="2" s="1"/>
  <c r="CD47" i="2"/>
  <c r="CC47" i="2"/>
  <c r="BZ47" i="2"/>
  <c r="BV47" i="2"/>
  <c r="BU47" i="2"/>
  <c r="BT47" i="2"/>
  <c r="BP47" i="2"/>
  <c r="AB47" i="2"/>
  <c r="X47" i="2"/>
  <c r="B47" i="2"/>
  <c r="CA46" i="2"/>
  <c r="BX46" i="2"/>
  <c r="BR46" i="2"/>
  <c r="BQ46" i="2"/>
  <c r="AB46" i="2"/>
  <c r="X46" i="2"/>
  <c r="CB46" i="2" s="1"/>
  <c r="B46" i="2"/>
  <c r="CC46" i="2" s="1"/>
  <c r="CD45" i="2"/>
  <c r="CC45" i="2"/>
  <c r="CB45" i="2"/>
  <c r="BV45" i="2"/>
  <c r="BT45" i="2"/>
  <c r="AB45" i="2"/>
  <c r="X45" i="2"/>
  <c r="B45" i="2"/>
  <c r="CD44" i="2"/>
  <c r="CA44" i="2"/>
  <c r="BZ44" i="2"/>
  <c r="BV44" i="2"/>
  <c r="BR44" i="2"/>
  <c r="BQ44" i="2"/>
  <c r="AB44" i="2"/>
  <c r="X44" i="2"/>
  <c r="BU44" i="2" s="1"/>
  <c r="B44" i="2"/>
  <c r="CC44" i="2" s="1"/>
  <c r="CD43" i="2"/>
  <c r="CC43" i="2"/>
  <c r="CB43" i="2"/>
  <c r="BY43" i="2"/>
  <c r="BX43" i="2"/>
  <c r="BV43" i="2"/>
  <c r="BT43" i="2"/>
  <c r="BS43" i="2"/>
  <c r="BR43" i="2"/>
  <c r="BP43" i="2"/>
  <c r="AB43" i="2"/>
  <c r="B43" i="2"/>
  <c r="CA43" i="2" s="1"/>
  <c r="CD42" i="2"/>
  <c r="CC42" i="2"/>
  <c r="BZ42" i="2"/>
  <c r="BV42" i="2"/>
  <c r="BT42" i="2"/>
  <c r="BP42" i="2"/>
  <c r="AB42" i="2"/>
  <c r="X42" i="2"/>
  <c r="BU42" i="2" s="1"/>
  <c r="B42" i="2"/>
  <c r="CD41" i="2"/>
  <c r="CB41" i="2"/>
  <c r="CA41" i="2"/>
  <c r="BX41" i="2"/>
  <c r="BV41" i="2"/>
  <c r="BS41" i="2"/>
  <c r="BR41" i="2"/>
  <c r="AB41" i="2"/>
  <c r="B41" i="2"/>
  <c r="BZ41" i="2" s="1"/>
  <c r="CD40" i="2"/>
  <c r="BV40" i="2"/>
  <c r="AB40" i="2"/>
  <c r="X40" i="2"/>
  <c r="B40" i="2"/>
  <c r="CD39" i="2"/>
  <c r="CA39" i="2"/>
  <c r="BZ39" i="2"/>
  <c r="BV39" i="2"/>
  <c r="BR39" i="2"/>
  <c r="BQ39" i="2"/>
  <c r="AB39" i="2"/>
  <c r="X39" i="2"/>
  <c r="BU39" i="2" s="1"/>
  <c r="B39" i="2"/>
  <c r="CC39" i="2" s="1"/>
  <c r="CD38" i="2"/>
  <c r="CC38" i="2"/>
  <c r="CB38" i="2"/>
  <c r="BY38" i="2"/>
  <c r="BX38" i="2"/>
  <c r="BV38" i="2"/>
  <c r="BT38" i="2"/>
  <c r="BS38" i="2"/>
  <c r="BR38" i="2"/>
  <c r="BP38" i="2"/>
  <c r="AB38" i="2"/>
  <c r="B38" i="2"/>
  <c r="CA38" i="2" s="1"/>
  <c r="CD37" i="2"/>
  <c r="BY37" i="2"/>
  <c r="BV37" i="2"/>
  <c r="BQ37" i="2"/>
  <c r="BP37" i="2"/>
  <c r="AB37" i="2"/>
  <c r="B37" i="2"/>
  <c r="CD36" i="2"/>
  <c r="CA36" i="2"/>
  <c r="BZ36" i="2"/>
  <c r="BV36" i="2"/>
  <c r="BR36" i="2"/>
  <c r="BQ36" i="2"/>
  <c r="AB36" i="2"/>
  <c r="X36" i="2"/>
  <c r="BU36" i="2" s="1"/>
  <c r="B36" i="2"/>
  <c r="CC36" i="2" s="1"/>
  <c r="CD35" i="2"/>
  <c r="CC35" i="2"/>
  <c r="CB35" i="2"/>
  <c r="BY35" i="2"/>
  <c r="BX35" i="2"/>
  <c r="BV35" i="2"/>
  <c r="BT35" i="2"/>
  <c r="BS35" i="2"/>
  <c r="BR35" i="2"/>
  <c r="BP35" i="2"/>
  <c r="AB35" i="2"/>
  <c r="B35" i="2"/>
  <c r="CA35" i="2" s="1"/>
  <c r="CD34" i="2"/>
  <c r="CC34" i="2"/>
  <c r="BZ34" i="2"/>
  <c r="BV34" i="2"/>
  <c r="BT34" i="2"/>
  <c r="BP34" i="2"/>
  <c r="AB34" i="2"/>
  <c r="X34" i="2"/>
  <c r="BU34" i="2" s="1"/>
  <c r="B34" i="2"/>
  <c r="CD33" i="2"/>
  <c r="CB33" i="2"/>
  <c r="CA33" i="2"/>
  <c r="BX33" i="2"/>
  <c r="BV33" i="2"/>
  <c r="BS33" i="2"/>
  <c r="BR33" i="2"/>
  <c r="AB33" i="2"/>
  <c r="X33" i="2"/>
  <c r="B33" i="2"/>
  <c r="BZ33" i="2" s="1"/>
  <c r="CD32" i="2"/>
  <c r="BV32" i="2"/>
  <c r="AB32" i="2"/>
  <c r="X32" i="2"/>
  <c r="B32" i="2"/>
  <c r="BZ32" i="2" s="1"/>
  <c r="CD31" i="2"/>
  <c r="CB31" i="2"/>
  <c r="CA31" i="2"/>
  <c r="BX31" i="2"/>
  <c r="BV31" i="2"/>
  <c r="BS31" i="2"/>
  <c r="BR31" i="2"/>
  <c r="AB31" i="2"/>
  <c r="X31" i="2"/>
  <c r="B31" i="2"/>
  <c r="BZ31" i="2" s="1"/>
  <c r="CD30" i="2"/>
  <c r="BV30" i="2"/>
  <c r="BP30" i="2"/>
  <c r="AB30" i="2"/>
  <c r="X30" i="2"/>
  <c r="B30" i="2"/>
  <c r="CD29" i="2"/>
  <c r="CA29" i="2"/>
  <c r="BX29" i="2"/>
  <c r="BV29" i="2"/>
  <c r="BS29" i="2"/>
  <c r="BR29" i="2"/>
  <c r="AB29" i="2"/>
  <c r="CB29" i="2" s="1"/>
  <c r="X29" i="2"/>
  <c r="B29" i="2"/>
  <c r="BZ29" i="2" s="1"/>
  <c r="CD28" i="2"/>
  <c r="CC28" i="2"/>
  <c r="BV28" i="2"/>
  <c r="BU28" i="2"/>
  <c r="BP28" i="2"/>
  <c r="AB28" i="2"/>
  <c r="B28" i="2"/>
  <c r="CD27" i="2"/>
  <c r="CA27" i="2"/>
  <c r="BZ27" i="2"/>
  <c r="BX27" i="2"/>
  <c r="BV27" i="2"/>
  <c r="BS27" i="2"/>
  <c r="BR27" i="2"/>
  <c r="BQ27" i="2"/>
  <c r="AB27" i="2"/>
  <c r="X27" i="2"/>
  <c r="BU27" i="2" s="1"/>
  <c r="B27" i="2"/>
  <c r="CC27" i="2" s="1"/>
  <c r="CD26" i="2"/>
  <c r="CB26" i="2"/>
  <c r="BX26" i="2"/>
  <c r="BV26" i="2"/>
  <c r="BS26" i="2"/>
  <c r="AB26" i="2"/>
  <c r="X26" i="2"/>
  <c r="B26" i="2"/>
  <c r="CA26" i="2" s="1"/>
  <c r="CD25" i="2"/>
  <c r="CA25" i="2"/>
  <c r="BZ25" i="2"/>
  <c r="BX25" i="2"/>
  <c r="BV25" i="2"/>
  <c r="BS25" i="2"/>
  <c r="BR25" i="2"/>
  <c r="BQ25" i="2"/>
  <c r="AB25" i="2"/>
  <c r="X25" i="2"/>
  <c r="BU25" i="2" s="1"/>
  <c r="B25" i="2"/>
  <c r="CC25" i="2" s="1"/>
  <c r="CD24" i="2"/>
  <c r="CB24" i="2"/>
  <c r="BX24" i="2"/>
  <c r="BV24" i="2"/>
  <c r="BS24" i="2"/>
  <c r="AB24" i="2"/>
  <c r="X24" i="2"/>
  <c r="B24" i="2"/>
  <c r="CA24" i="2" s="1"/>
  <c r="CC23" i="2"/>
  <c r="BY23" i="2"/>
  <c r="BS23" i="2"/>
  <c r="AB23" i="2"/>
  <c r="X23" i="2"/>
  <c r="B23" i="2"/>
  <c r="CB23" i="2" s="1"/>
  <c r="CD22" i="2"/>
  <c r="CA22" i="2"/>
  <c r="BZ22" i="2"/>
  <c r="BX22" i="2"/>
  <c r="BV22" i="2"/>
  <c r="BS22" i="2"/>
  <c r="BR22" i="2"/>
  <c r="BQ22" i="2"/>
  <c r="AB22" i="2"/>
  <c r="X22" i="2"/>
  <c r="BU22" i="2" s="1"/>
  <c r="B22" i="2"/>
  <c r="CC22" i="2" s="1"/>
  <c r="CC21" i="2"/>
  <c r="CA21" i="2"/>
  <c r="BY21" i="2"/>
  <c r="BX21" i="2"/>
  <c r="BS21" i="2"/>
  <c r="BR21" i="2"/>
  <c r="BQ21" i="2"/>
  <c r="AB21" i="2"/>
  <c r="X21" i="2"/>
  <c r="CB21" i="2" s="1"/>
  <c r="B21" i="2"/>
  <c r="BZ21" i="2" s="1"/>
  <c r="CD20" i="2"/>
  <c r="CB20" i="2"/>
  <c r="BX20" i="2"/>
  <c r="BV20" i="2"/>
  <c r="BS20" i="2"/>
  <c r="AB20" i="2"/>
  <c r="X20" i="2"/>
  <c r="B20" i="2"/>
  <c r="CA20" i="2" s="1"/>
  <c r="CC19" i="2"/>
  <c r="BZ19" i="2"/>
  <c r="BY19" i="2"/>
  <c r="BS19" i="2"/>
  <c r="AB19" i="2"/>
  <c r="X19" i="2"/>
  <c r="B19" i="2"/>
  <c r="CB19" i="2" s="1"/>
  <c r="CE18" i="2"/>
  <c r="CD18" i="2"/>
  <c r="CA18" i="2"/>
  <c r="BW18" i="2"/>
  <c r="BV18" i="2"/>
  <c r="BS18" i="2"/>
  <c r="AB18" i="2"/>
  <c r="X18" i="2"/>
  <c r="B18" i="2"/>
  <c r="BZ18" i="2" s="1"/>
  <c r="CD17" i="2"/>
  <c r="CA17" i="2"/>
  <c r="BZ17" i="2"/>
  <c r="BX17" i="2"/>
  <c r="BV17" i="2"/>
  <c r="BS17" i="2"/>
  <c r="BR17" i="2"/>
  <c r="BQ17" i="2"/>
  <c r="AB17" i="2"/>
  <c r="X17" i="2"/>
  <c r="BU17" i="2" s="1"/>
  <c r="B17" i="2"/>
  <c r="CC17" i="2" s="1"/>
  <c r="CD16" i="2"/>
  <c r="CB16" i="2"/>
  <c r="BX16" i="2"/>
  <c r="BV16" i="2"/>
  <c r="BS16" i="2"/>
  <c r="AB16" i="2"/>
  <c r="X16" i="2"/>
  <c r="B16" i="2"/>
  <c r="CA16" i="2" s="1"/>
  <c r="CD15" i="2"/>
  <c r="CA15" i="2"/>
  <c r="BZ15" i="2"/>
  <c r="BX15" i="2"/>
  <c r="BV15" i="2"/>
  <c r="BS15" i="2"/>
  <c r="BR15" i="2"/>
  <c r="BQ15" i="2"/>
  <c r="AB15" i="2"/>
  <c r="X15" i="2"/>
  <c r="BU15" i="2" s="1"/>
  <c r="B15" i="2"/>
  <c r="CC15" i="2" s="1"/>
  <c r="X14" i="2"/>
  <c r="B14" i="2"/>
  <c r="BZ14" i="2" s="1"/>
  <c r="CD13" i="2"/>
  <c r="CA13" i="2"/>
  <c r="BX13" i="2"/>
  <c r="BV13" i="2"/>
  <c r="BS13" i="2"/>
  <c r="BR13" i="2"/>
  <c r="AB13" i="2"/>
  <c r="CB13" i="2" s="1"/>
  <c r="X13" i="2"/>
  <c r="B13" i="2"/>
  <c r="BZ13" i="2" s="1"/>
  <c r="CD12" i="2"/>
  <c r="BV12" i="2"/>
  <c r="AB12" i="2"/>
  <c r="X12" i="2"/>
  <c r="X58" i="2" s="1"/>
  <c r="B12" i="2"/>
  <c r="CA12" i="2" s="1"/>
  <c r="A5" i="2"/>
  <c r="A4" i="2"/>
  <c r="A3" i="2"/>
  <c r="A2" i="2"/>
  <c r="A2" i="4"/>
  <c r="A3" i="4"/>
  <c r="A4" i="4"/>
  <c r="A5" i="4"/>
  <c r="B12" i="4"/>
  <c r="X12" i="4"/>
  <c r="BU12" i="4" s="1"/>
  <c r="AB12" i="4"/>
  <c r="BP12" i="4"/>
  <c r="BQ12" i="4"/>
  <c r="BS12" i="4"/>
  <c r="BT12" i="4"/>
  <c r="BV12" i="4"/>
  <c r="BX12" i="4"/>
  <c r="BY12" i="4"/>
  <c r="BZ12" i="4"/>
  <c r="CC12" i="4"/>
  <c r="CD12" i="4"/>
  <c r="B13" i="4"/>
  <c r="X13" i="4"/>
  <c r="AB13" i="4"/>
  <c r="BU13" i="4" s="1"/>
  <c r="BP13" i="4"/>
  <c r="BQ13" i="4"/>
  <c r="BR13" i="4"/>
  <c r="BS13" i="4"/>
  <c r="AY13" i="4" s="1"/>
  <c r="BT13" i="4"/>
  <c r="BV13" i="4"/>
  <c r="BX13" i="4"/>
  <c r="BY13" i="4"/>
  <c r="BZ13" i="4"/>
  <c r="CA13" i="4"/>
  <c r="CB13" i="4"/>
  <c r="CC13" i="4"/>
  <c r="CD13" i="4"/>
  <c r="B14" i="4"/>
  <c r="X14" i="4"/>
  <c r="BQ14" i="4"/>
  <c r="BT14" i="4"/>
  <c r="BX14" i="4"/>
  <c r="BZ14" i="4"/>
  <c r="B15" i="4"/>
  <c r="X15" i="4"/>
  <c r="AB15" i="4"/>
  <c r="AB58" i="4" s="1"/>
  <c r="BR15" i="4"/>
  <c r="BT15" i="4"/>
  <c r="BV15" i="4"/>
  <c r="BZ15" i="4"/>
  <c r="CC15" i="4"/>
  <c r="CD15" i="4"/>
  <c r="B16" i="4"/>
  <c r="X16" i="4"/>
  <c r="AB16" i="4"/>
  <c r="BP16" i="4"/>
  <c r="BS16" i="4"/>
  <c r="BT16" i="4"/>
  <c r="BV16" i="4"/>
  <c r="BY16" i="4"/>
  <c r="CA16" i="4"/>
  <c r="CB16" i="4"/>
  <c r="CD16" i="4"/>
  <c r="B17" i="4"/>
  <c r="X17" i="4"/>
  <c r="AB17" i="4"/>
  <c r="BP17" i="4"/>
  <c r="BQ17" i="4"/>
  <c r="BR17" i="4"/>
  <c r="BU17" i="4"/>
  <c r="BV17" i="4"/>
  <c r="BY17" i="4"/>
  <c r="CA17" i="4"/>
  <c r="CC17" i="4"/>
  <c r="CD17" i="4"/>
  <c r="B18" i="4"/>
  <c r="X18" i="4"/>
  <c r="AB18" i="4"/>
  <c r="CB18" i="4" s="1"/>
  <c r="BP18" i="4"/>
  <c r="BR18" i="4"/>
  <c r="BS18" i="4"/>
  <c r="BT18" i="4"/>
  <c r="BV18" i="4"/>
  <c r="BW18" i="4"/>
  <c r="BX18" i="4"/>
  <c r="BZ18" i="4"/>
  <c r="CA18" i="4"/>
  <c r="CD18" i="4"/>
  <c r="CE18" i="4"/>
  <c r="B19" i="4"/>
  <c r="X19" i="4"/>
  <c r="AB19" i="4"/>
  <c r="CB19" i="4" s="1"/>
  <c r="BP19" i="4"/>
  <c r="BR19" i="4"/>
  <c r="BS19" i="4"/>
  <c r="BT19" i="4"/>
  <c r="BX19" i="4"/>
  <c r="BY19" i="4"/>
  <c r="BZ19" i="4"/>
  <c r="CC19" i="4"/>
  <c r="B20" i="4"/>
  <c r="X20" i="4"/>
  <c r="AB20" i="4"/>
  <c r="BR20" i="4"/>
  <c r="BS20" i="4"/>
  <c r="BV20" i="4"/>
  <c r="BY20" i="4"/>
  <c r="CB20" i="4"/>
  <c r="CC20" i="4"/>
  <c r="CD20" i="4"/>
  <c r="B21" i="4"/>
  <c r="X21" i="4"/>
  <c r="AB21" i="4"/>
  <c r="BP21" i="4"/>
  <c r="BQ21" i="4"/>
  <c r="BR21" i="4"/>
  <c r="BT21" i="4"/>
  <c r="BX21" i="4"/>
  <c r="BZ21" i="4"/>
  <c r="CA21" i="4"/>
  <c r="B22" i="4"/>
  <c r="X22" i="4"/>
  <c r="BU22" i="4" s="1"/>
  <c r="AB22" i="4"/>
  <c r="BP22" i="4"/>
  <c r="BQ22" i="4"/>
  <c r="BR22" i="4"/>
  <c r="BT22" i="4"/>
  <c r="BV22" i="4"/>
  <c r="BY22" i="4"/>
  <c r="BZ22" i="4"/>
  <c r="CA22" i="4"/>
  <c r="CC22" i="4"/>
  <c r="CD22" i="4"/>
  <c r="B23" i="4"/>
  <c r="X23" i="4"/>
  <c r="AB23" i="4"/>
  <c r="BP23" i="4"/>
  <c r="B24" i="4"/>
  <c r="X24" i="4"/>
  <c r="AB24" i="4"/>
  <c r="BS24" i="4"/>
  <c r="BV24" i="4"/>
  <c r="CD24" i="4"/>
  <c r="B25" i="4"/>
  <c r="X25" i="4"/>
  <c r="AB25" i="4"/>
  <c r="BR25" i="4"/>
  <c r="BV25" i="4"/>
  <c r="CD25" i="4"/>
  <c r="B26" i="4"/>
  <c r="X26" i="4"/>
  <c r="AB26" i="4"/>
  <c r="CB26" i="4" s="1"/>
  <c r="BP26" i="4"/>
  <c r="BR26" i="4"/>
  <c r="BS26" i="4"/>
  <c r="BT26" i="4"/>
  <c r="BV26" i="4"/>
  <c r="BX26" i="4"/>
  <c r="BY26" i="4"/>
  <c r="CA26" i="4"/>
  <c r="CC26" i="4"/>
  <c r="CD26" i="4"/>
  <c r="B27" i="4"/>
  <c r="X27" i="4"/>
  <c r="AB27" i="4"/>
  <c r="BP27" i="4"/>
  <c r="BQ27" i="4"/>
  <c r="BT27" i="4"/>
  <c r="BU27" i="4"/>
  <c r="BV27" i="4"/>
  <c r="BZ27" i="4"/>
  <c r="CA27" i="4"/>
  <c r="CC27" i="4"/>
  <c r="CD27" i="4"/>
  <c r="B28" i="4"/>
  <c r="AB28" i="4"/>
  <c r="BQ28" i="4"/>
  <c r="BS28" i="4"/>
  <c r="BT28" i="4"/>
  <c r="BV28" i="4"/>
  <c r="BX28" i="4"/>
  <c r="BY28" i="4"/>
  <c r="CB28" i="4"/>
  <c r="CC28" i="4"/>
  <c r="CD28" i="4"/>
  <c r="B29" i="4"/>
  <c r="X29" i="4"/>
  <c r="AB29" i="4"/>
  <c r="BU29" i="4" s="1"/>
  <c r="BP29" i="4"/>
  <c r="BQ29" i="4"/>
  <c r="BR29" i="4"/>
  <c r="AY29" i="4" s="1"/>
  <c r="BS29" i="4"/>
  <c r="BT29" i="4"/>
  <c r="BV29" i="4"/>
  <c r="BX29" i="4"/>
  <c r="BY29" i="4"/>
  <c r="BZ29" i="4"/>
  <c r="CA29" i="4"/>
  <c r="CB29" i="4"/>
  <c r="CC29" i="4"/>
  <c r="CD29" i="4"/>
  <c r="B30" i="4"/>
  <c r="X30" i="4"/>
  <c r="AB30" i="4"/>
  <c r="BQ30" i="4"/>
  <c r="BV30" i="4"/>
  <c r="CD30" i="4"/>
  <c r="B31" i="4"/>
  <c r="X31" i="4"/>
  <c r="AB31" i="4"/>
  <c r="BP31" i="4"/>
  <c r="BQ31" i="4"/>
  <c r="BR31" i="4"/>
  <c r="BS31" i="4"/>
  <c r="AY31" i="4" s="1"/>
  <c r="BT31" i="4"/>
  <c r="BU31" i="4"/>
  <c r="BV31" i="4"/>
  <c r="BX31" i="4"/>
  <c r="BY31" i="4"/>
  <c r="BZ31" i="4"/>
  <c r="CA31" i="4"/>
  <c r="CB31" i="4"/>
  <c r="CC31" i="4"/>
  <c r="CD31" i="4"/>
  <c r="B32" i="4"/>
  <c r="X32" i="4"/>
  <c r="AB32" i="4"/>
  <c r="BP32" i="4"/>
  <c r="BQ32" i="4"/>
  <c r="BS32" i="4"/>
  <c r="BT32" i="4"/>
  <c r="BV32" i="4"/>
  <c r="BX32" i="4"/>
  <c r="BY32" i="4"/>
  <c r="BZ32" i="4"/>
  <c r="CC32" i="4"/>
  <c r="CD32" i="4"/>
  <c r="B33" i="4"/>
  <c r="X33" i="4"/>
  <c r="AB33" i="4"/>
  <c r="BU33" i="4" s="1"/>
  <c r="BP33" i="4"/>
  <c r="BQ33" i="4"/>
  <c r="BR33" i="4"/>
  <c r="AY33" i="4" s="1"/>
  <c r="BS33" i="4"/>
  <c r="BT33" i="4"/>
  <c r="BV33" i="4"/>
  <c r="BX33" i="4"/>
  <c r="BY33" i="4"/>
  <c r="BZ33" i="4"/>
  <c r="CA33" i="4"/>
  <c r="CB33" i="4"/>
  <c r="CC33" i="4"/>
  <c r="CD33" i="4"/>
  <c r="B34" i="4"/>
  <c r="X34" i="4"/>
  <c r="AB34" i="4"/>
  <c r="BQ34" i="4"/>
  <c r="BV34" i="4"/>
  <c r="CD34" i="4"/>
  <c r="B35" i="4"/>
  <c r="AB35" i="4"/>
  <c r="BU35" i="4" s="1"/>
  <c r="BP35" i="4"/>
  <c r="BQ35" i="4"/>
  <c r="BR35" i="4"/>
  <c r="BS35" i="4"/>
  <c r="BT35" i="4"/>
  <c r="BV35" i="4"/>
  <c r="BX35" i="4"/>
  <c r="BY35" i="4"/>
  <c r="BZ35" i="4"/>
  <c r="CA35" i="4"/>
  <c r="CB35" i="4"/>
  <c r="CC35" i="4"/>
  <c r="CD35" i="4"/>
  <c r="B36" i="4"/>
  <c r="X36" i="4"/>
  <c r="AB36" i="4"/>
  <c r="BR36" i="4"/>
  <c r="BV36" i="4"/>
  <c r="BY36" i="4"/>
  <c r="CD36" i="4"/>
  <c r="B37" i="4"/>
  <c r="AB37" i="4"/>
  <c r="BP37" i="4"/>
  <c r="BQ37" i="4"/>
  <c r="BS37" i="4"/>
  <c r="BT37" i="4"/>
  <c r="BU37" i="4"/>
  <c r="BV37" i="4"/>
  <c r="BX37" i="4"/>
  <c r="BY37" i="4"/>
  <c r="BZ37" i="4"/>
  <c r="CB37" i="4"/>
  <c r="CC37" i="4"/>
  <c r="CD37" i="4"/>
  <c r="B38" i="4"/>
  <c r="AB38" i="4"/>
  <c r="BU38" i="4" s="1"/>
  <c r="BP38" i="4"/>
  <c r="BQ38" i="4"/>
  <c r="BR38" i="4"/>
  <c r="BS38" i="4"/>
  <c r="AY38" i="4" s="1"/>
  <c r="BT38" i="4"/>
  <c r="BV38" i="4"/>
  <c r="BX38" i="4"/>
  <c r="BY38" i="4"/>
  <c r="BZ38" i="4"/>
  <c r="CA38" i="4"/>
  <c r="CB38" i="4"/>
  <c r="CC38" i="4"/>
  <c r="CD38" i="4"/>
  <c r="B39" i="4"/>
  <c r="X39" i="4"/>
  <c r="AB39" i="4"/>
  <c r="BU39" i="4" s="1"/>
  <c r="BQ39" i="4"/>
  <c r="BT39" i="4"/>
  <c r="BV39" i="4"/>
  <c r="BZ39" i="4"/>
  <c r="CA39" i="4"/>
  <c r="CC39" i="4"/>
  <c r="CD39" i="4"/>
  <c r="B40" i="4"/>
  <c r="X40" i="4"/>
  <c r="AB40" i="4"/>
  <c r="BR40" i="4"/>
  <c r="BS40" i="4"/>
  <c r="BV40" i="4"/>
  <c r="BY40" i="4"/>
  <c r="CB40" i="4"/>
  <c r="CC40" i="4"/>
  <c r="CD40" i="4"/>
  <c r="B41" i="4"/>
  <c r="AB41" i="4"/>
  <c r="CB41" i="4" s="1"/>
  <c r="BQ41" i="4"/>
  <c r="BR41" i="4"/>
  <c r="BS41" i="4"/>
  <c r="BU41" i="4"/>
  <c r="BV41" i="4"/>
  <c r="BX41" i="4"/>
  <c r="BZ41" i="4"/>
  <c r="CA41" i="4"/>
  <c r="CD41" i="4"/>
  <c r="B42" i="4"/>
  <c r="X42" i="4"/>
  <c r="AB42" i="4"/>
  <c r="BS42" i="4"/>
  <c r="BV42" i="4"/>
  <c r="BX42" i="4"/>
  <c r="CD42" i="4"/>
  <c r="B43" i="4"/>
  <c r="AB43" i="4"/>
  <c r="BU43" i="4" s="1"/>
  <c r="BP43" i="4"/>
  <c r="BQ43" i="4"/>
  <c r="BR43" i="4"/>
  <c r="BS43" i="4"/>
  <c r="AY43" i="4" s="1"/>
  <c r="BT43" i="4"/>
  <c r="BV43" i="4"/>
  <c r="BX43" i="4"/>
  <c r="BY43" i="4"/>
  <c r="BZ43" i="4"/>
  <c r="CA43" i="4"/>
  <c r="CB43" i="4"/>
  <c r="CC43" i="4"/>
  <c r="CD43" i="4"/>
  <c r="B44" i="4"/>
  <c r="X44" i="4"/>
  <c r="AB44" i="4"/>
  <c r="BR44" i="4"/>
  <c r="BV44" i="4"/>
  <c r="BY44" i="4"/>
  <c r="CD44" i="4"/>
  <c r="B45" i="4"/>
  <c r="X45" i="4"/>
  <c r="AB45" i="4"/>
  <c r="BU45" i="4" s="1"/>
  <c r="BP45" i="4"/>
  <c r="BQ45" i="4"/>
  <c r="BR45" i="4"/>
  <c r="BS45" i="4"/>
  <c r="AY45" i="4" s="1"/>
  <c r="BT45" i="4"/>
  <c r="BV45" i="4"/>
  <c r="BX45" i="4"/>
  <c r="BY45" i="4"/>
  <c r="BZ45" i="4"/>
  <c r="CA45" i="4"/>
  <c r="CB45" i="4"/>
  <c r="CC45" i="4"/>
  <c r="CD45" i="4"/>
  <c r="B46" i="4"/>
  <c r="X46" i="4"/>
  <c r="BU46" i="4" s="1"/>
  <c r="AB46" i="4"/>
  <c r="BP46" i="4"/>
  <c r="BQ46" i="4"/>
  <c r="BS46" i="4"/>
  <c r="BY46" i="4"/>
  <c r="BZ46" i="4"/>
  <c r="CC46" i="4"/>
  <c r="B47" i="4"/>
  <c r="X47" i="4"/>
  <c r="AB47" i="4"/>
  <c r="BP47" i="4"/>
  <c r="BQ47" i="4"/>
  <c r="BT47" i="4"/>
  <c r="BU47" i="4"/>
  <c r="BV47" i="4"/>
  <c r="BY47" i="4"/>
  <c r="BZ47" i="4"/>
  <c r="CB47" i="4"/>
  <c r="CD47" i="4"/>
  <c r="B48" i="4"/>
  <c r="X48" i="4"/>
  <c r="AB48" i="4"/>
  <c r="BP48" i="4"/>
  <c r="BQ48" i="4"/>
  <c r="BR48" i="4"/>
  <c r="BS48" i="4"/>
  <c r="AY48" i="4" s="1"/>
  <c r="BT48" i="4"/>
  <c r="BU48" i="4"/>
  <c r="BV48" i="4"/>
  <c r="BX48" i="4"/>
  <c r="BY48" i="4"/>
  <c r="BZ48" i="4"/>
  <c r="CA48" i="4"/>
  <c r="CB48" i="4"/>
  <c r="CC48" i="4"/>
  <c r="CD48" i="4"/>
  <c r="B49" i="4"/>
  <c r="X49" i="4"/>
  <c r="BU49" i="4" s="1"/>
  <c r="AB49" i="4"/>
  <c r="BP49" i="4"/>
  <c r="BQ49" i="4"/>
  <c r="BS49" i="4"/>
  <c r="BT49" i="4"/>
  <c r="BV49" i="4"/>
  <c r="BX49" i="4"/>
  <c r="BY49" i="4"/>
  <c r="BZ49" i="4"/>
  <c r="CC49" i="4"/>
  <c r="CD49" i="4"/>
  <c r="B50" i="4"/>
  <c r="X50" i="4"/>
  <c r="CB50" i="4" s="1"/>
  <c r="AB50" i="4"/>
  <c r="BU50" i="4" s="1"/>
  <c r="BP50" i="4"/>
  <c r="BQ50" i="4"/>
  <c r="BR50" i="4"/>
  <c r="BS50" i="4"/>
  <c r="BT50" i="4"/>
  <c r="BV50" i="4"/>
  <c r="BX50" i="4"/>
  <c r="BY50" i="4"/>
  <c r="BZ50" i="4"/>
  <c r="CA50" i="4"/>
  <c r="CC50" i="4"/>
  <c r="CD50" i="4"/>
  <c r="B51" i="4"/>
  <c r="X51" i="4"/>
  <c r="AB51" i="4"/>
  <c r="BP51" i="4"/>
  <c r="BV51" i="4"/>
  <c r="BW51" i="4"/>
  <c r="CA51" i="4"/>
  <c r="CD51" i="4"/>
  <c r="CE51" i="4"/>
  <c r="B52" i="4"/>
  <c r="X52" i="4"/>
  <c r="BU52" i="4" s="1"/>
  <c r="AB52" i="4"/>
  <c r="BP52" i="4"/>
  <c r="BQ52" i="4"/>
  <c r="BS52" i="4"/>
  <c r="BT52" i="4"/>
  <c r="BV52" i="4"/>
  <c r="BW52" i="4"/>
  <c r="BX52" i="4"/>
  <c r="BY52" i="4"/>
  <c r="CA52" i="4"/>
  <c r="CB52" i="4"/>
  <c r="CC52" i="4"/>
  <c r="CD52" i="4"/>
  <c r="CE52" i="4"/>
  <c r="B53" i="4"/>
  <c r="X53" i="4"/>
  <c r="AB53" i="4"/>
  <c r="BP53" i="4"/>
  <c r="BQ53" i="4"/>
  <c r="BT53" i="4"/>
  <c r="BU53" i="4"/>
  <c r="BV53" i="4"/>
  <c r="BW53" i="4"/>
  <c r="BX53" i="4"/>
  <c r="BY53" i="4"/>
  <c r="CA53" i="4"/>
  <c r="CC53" i="4"/>
  <c r="CD53" i="4"/>
  <c r="CE53" i="4"/>
  <c r="B54" i="4"/>
  <c r="AB54" i="4"/>
  <c r="BP54" i="4"/>
  <c r="BQ54" i="4"/>
  <c r="BR54" i="4"/>
  <c r="BT54" i="4"/>
  <c r="BU54" i="4"/>
  <c r="BV54" i="4"/>
  <c r="BY54" i="4"/>
  <c r="BZ54" i="4"/>
  <c r="CA54" i="4"/>
  <c r="CC54" i="4"/>
  <c r="CD54" i="4"/>
  <c r="B55" i="4"/>
  <c r="X55" i="4"/>
  <c r="AB55" i="4"/>
  <c r="CB55" i="4" s="1"/>
  <c r="BR55" i="4"/>
  <c r="BS55" i="4"/>
  <c r="BV55" i="4"/>
  <c r="BY55" i="4"/>
  <c r="CC55" i="4"/>
  <c r="CD55" i="4"/>
  <c r="B56" i="4"/>
  <c r="X56" i="4"/>
  <c r="BU56" i="4" s="1"/>
  <c r="AB56" i="4"/>
  <c r="BP56" i="4"/>
  <c r="BQ56" i="4"/>
  <c r="BR56" i="4"/>
  <c r="BT56" i="4"/>
  <c r="BV56" i="4"/>
  <c r="BY56" i="4"/>
  <c r="BZ56" i="4"/>
  <c r="CA56" i="4"/>
  <c r="CC56" i="4"/>
  <c r="CD56" i="4"/>
  <c r="B57" i="4"/>
  <c r="X57" i="4"/>
  <c r="AB57" i="4"/>
  <c r="BP57" i="4"/>
  <c r="BV57" i="4"/>
  <c r="BX57" i="4"/>
  <c r="CD57" i="4"/>
  <c r="C58" i="4"/>
  <c r="D58" i="4"/>
  <c r="E58" i="4"/>
  <c r="F58" i="4"/>
  <c r="G58" i="4"/>
  <c r="H58" i="4"/>
  <c r="I58" i="4"/>
  <c r="J58" i="4"/>
  <c r="K58" i="4"/>
  <c r="L58" i="4"/>
  <c r="M58" i="4"/>
  <c r="N58" i="4"/>
  <c r="O58" i="4"/>
  <c r="P58" i="4"/>
  <c r="Q58" i="4"/>
  <c r="R58" i="4"/>
  <c r="S58" i="4"/>
  <c r="T58" i="4"/>
  <c r="U58" i="4"/>
  <c r="V58" i="4"/>
  <c r="W58" i="4"/>
  <c r="Y58" i="4"/>
  <c r="Z58" i="4"/>
  <c r="AA58" i="4"/>
  <c r="AC58" i="4"/>
  <c r="AD58" i="4"/>
  <c r="AE58" i="4"/>
  <c r="AF58" i="4"/>
  <c r="AG58" i="4"/>
  <c r="AH58" i="4"/>
  <c r="AI58" i="4"/>
  <c r="AJ58" i="4"/>
  <c r="AK58" i="4"/>
  <c r="AL58" i="4"/>
  <c r="AM58" i="4"/>
  <c r="AN58" i="4"/>
  <c r="AP58" i="4"/>
  <c r="AQ58" i="4"/>
  <c r="AR58" i="4"/>
  <c r="AS58" i="4"/>
  <c r="AT58" i="4"/>
  <c r="AU58" i="4"/>
  <c r="AV58" i="4"/>
  <c r="AW58" i="4"/>
  <c r="AX58" i="4"/>
  <c r="C62" i="4"/>
  <c r="BQ62" i="4"/>
  <c r="Y62" i="4" s="1"/>
  <c r="BR62" i="4"/>
  <c r="BS62" i="4"/>
  <c r="BT62" i="4"/>
  <c r="BY62" i="4"/>
  <c r="BZ62" i="4"/>
  <c r="CA62" i="4"/>
  <c r="CB62" i="4"/>
  <c r="C63" i="4"/>
  <c r="CA63" i="4"/>
  <c r="C64" i="4"/>
  <c r="BQ64" i="4"/>
  <c r="BR64" i="4"/>
  <c r="BS64" i="4"/>
  <c r="BT64" i="4"/>
  <c r="BY64" i="4"/>
  <c r="BZ64" i="4"/>
  <c r="CA64" i="4"/>
  <c r="CB64" i="4"/>
  <c r="C65" i="4"/>
  <c r="BY65" i="4"/>
  <c r="BZ65" i="4"/>
  <c r="C66" i="4"/>
  <c r="BR66" i="4"/>
  <c r="BT66" i="4"/>
  <c r="BZ66" i="4"/>
  <c r="CA66" i="4"/>
  <c r="C67" i="4"/>
  <c r="BQ67" i="4"/>
  <c r="Y67" i="4" s="1"/>
  <c r="BR67" i="4"/>
  <c r="BS67" i="4"/>
  <c r="BT67" i="4"/>
  <c r="BY67" i="4"/>
  <c r="BZ67" i="4"/>
  <c r="CA67" i="4"/>
  <c r="CB67" i="4"/>
  <c r="C68" i="4"/>
  <c r="BT68" i="4"/>
  <c r="C69" i="4"/>
  <c r="BQ69" i="4"/>
  <c r="Y69" i="4" s="1"/>
  <c r="BR69" i="4"/>
  <c r="BS69" i="4"/>
  <c r="BT69" i="4"/>
  <c r="BY69" i="4"/>
  <c r="BZ69" i="4"/>
  <c r="CA69" i="4"/>
  <c r="CB69" i="4"/>
  <c r="C70" i="4"/>
  <c r="BR70" i="4"/>
  <c r="BT70" i="4"/>
  <c r="BZ70" i="4"/>
  <c r="CA70" i="4"/>
  <c r="C71" i="4"/>
  <c r="BQ71" i="4"/>
  <c r="Y71" i="4" s="1"/>
  <c r="BR71" i="4"/>
  <c r="BS71" i="4"/>
  <c r="BT71" i="4"/>
  <c r="BY71" i="4"/>
  <c r="BZ71" i="4"/>
  <c r="CA71" i="4"/>
  <c r="CB71" i="4"/>
  <c r="C72" i="4"/>
  <c r="BT72" i="4"/>
  <c r="D73" i="4"/>
  <c r="E73" i="4"/>
  <c r="F73" i="4"/>
  <c r="G73" i="4"/>
  <c r="H73" i="4"/>
  <c r="I73" i="4"/>
  <c r="J73" i="4"/>
  <c r="K73" i="4"/>
  <c r="L73" i="4"/>
  <c r="M73" i="4"/>
  <c r="N73" i="4"/>
  <c r="O73" i="4"/>
  <c r="P73" i="4"/>
  <c r="Q73" i="4"/>
  <c r="R73" i="4"/>
  <c r="S73" i="4"/>
  <c r="T73" i="4"/>
  <c r="U73" i="4"/>
  <c r="V73" i="4"/>
  <c r="W73" i="4"/>
  <c r="X73" i="4"/>
  <c r="C77" i="4"/>
  <c r="BX77" i="4"/>
  <c r="C78" i="4"/>
  <c r="BX78" i="4"/>
  <c r="C79" i="4"/>
  <c r="BQ79" i="4" s="1"/>
  <c r="BP79" i="4"/>
  <c r="BX79" i="4"/>
  <c r="BY79" i="4"/>
  <c r="C80" i="4"/>
  <c r="BP80" i="4"/>
  <c r="BX80" i="4"/>
  <c r="BY80" i="4"/>
  <c r="C81" i="4"/>
  <c r="BX81" i="4"/>
  <c r="C82" i="4"/>
  <c r="BP82" i="4"/>
  <c r="BX82" i="4"/>
  <c r="BY82" i="4"/>
  <c r="C83" i="4"/>
  <c r="BX83" i="4"/>
  <c r="C84" i="4"/>
  <c r="BP84" i="4"/>
  <c r="BX84" i="4"/>
  <c r="BY84" i="4"/>
  <c r="C85" i="4"/>
  <c r="BX85" i="4"/>
  <c r="C86" i="4"/>
  <c r="BP86" i="4"/>
  <c r="BX86" i="4"/>
  <c r="BY86" i="4"/>
  <c r="C87" i="4"/>
  <c r="BX87" i="4"/>
  <c r="BP90" i="4"/>
  <c r="C90" i="4" s="1"/>
  <c r="BX90" i="4"/>
  <c r="BP91" i="4"/>
  <c r="C91" i="4" s="1"/>
  <c r="BX91" i="4"/>
  <c r="C92" i="4"/>
  <c r="B123" i="4"/>
  <c r="X123" i="4"/>
  <c r="AB123" i="4"/>
  <c r="BP123" i="4"/>
  <c r="BQ123" i="4"/>
  <c r="BR123" i="4"/>
  <c r="BU123" i="4"/>
  <c r="AL123" i="4" s="1"/>
  <c r="BX123" i="4"/>
  <c r="BY123" i="4"/>
  <c r="CB123" i="4"/>
  <c r="CC123" i="4"/>
  <c r="B124" i="4"/>
  <c r="X124" i="4"/>
  <c r="AB124" i="4"/>
  <c r="BP124" i="4"/>
  <c r="BQ124" i="4"/>
  <c r="BR124" i="4"/>
  <c r="BU124" i="4"/>
  <c r="AL124" i="4" s="1"/>
  <c r="BX124" i="4"/>
  <c r="BY124" i="4"/>
  <c r="CB124" i="4"/>
  <c r="CC124" i="4"/>
  <c r="B125" i="4"/>
  <c r="X125" i="4"/>
  <c r="AB125" i="4"/>
  <c r="BP125" i="4"/>
  <c r="BQ125" i="4"/>
  <c r="BR125" i="4"/>
  <c r="BU125" i="4"/>
  <c r="AL125" i="4" s="1"/>
  <c r="BX125" i="4"/>
  <c r="BY125" i="4"/>
  <c r="CB125" i="4"/>
  <c r="CC125" i="4"/>
  <c r="B126" i="4"/>
  <c r="X126" i="4"/>
  <c r="AB126" i="4"/>
  <c r="BP126" i="4"/>
  <c r="BQ126" i="4"/>
  <c r="BR126" i="4"/>
  <c r="BU126" i="4"/>
  <c r="AL126" i="4" s="1"/>
  <c r="BX126" i="4"/>
  <c r="BY126" i="4"/>
  <c r="CB126" i="4"/>
  <c r="CC126" i="4"/>
  <c r="B127" i="4"/>
  <c r="X127" i="4"/>
  <c r="AB127" i="4"/>
  <c r="BP127" i="4"/>
  <c r="BQ127" i="4"/>
  <c r="BR127" i="4"/>
  <c r="BU127" i="4"/>
  <c r="AL127" i="4" s="1"/>
  <c r="BX127" i="4"/>
  <c r="BY127" i="4"/>
  <c r="CB127" i="4"/>
  <c r="CC127" i="4"/>
  <c r="B128" i="4"/>
  <c r="X128" i="4"/>
  <c r="AB128" i="4"/>
  <c r="BP128" i="4"/>
  <c r="BQ128" i="4"/>
  <c r="BR128" i="4"/>
  <c r="BU128" i="4"/>
  <c r="AL128" i="4" s="1"/>
  <c r="BX128" i="4"/>
  <c r="BY128" i="4"/>
  <c r="CB128" i="4"/>
  <c r="CC128" i="4"/>
  <c r="B129" i="4"/>
  <c r="X129" i="4"/>
  <c r="AB129" i="4"/>
  <c r="BP129" i="4"/>
  <c r="BQ129" i="4"/>
  <c r="BR129" i="4"/>
  <c r="BU129" i="4"/>
  <c r="AL129" i="4" s="1"/>
  <c r="BX129" i="4"/>
  <c r="BY129" i="4"/>
  <c r="CB129" i="4"/>
  <c r="CC129" i="4"/>
  <c r="B130" i="4"/>
  <c r="X130" i="4"/>
  <c r="AB130" i="4"/>
  <c r="BP130" i="4"/>
  <c r="BQ130" i="4"/>
  <c r="BR130" i="4"/>
  <c r="BU130" i="4"/>
  <c r="AL130" i="4" s="1"/>
  <c r="BX130" i="4"/>
  <c r="BY130" i="4"/>
  <c r="CB130" i="4"/>
  <c r="CC130" i="4"/>
  <c r="B131" i="4"/>
  <c r="C131" i="4"/>
  <c r="D131" i="4"/>
  <c r="E131" i="4"/>
  <c r="F131" i="4"/>
  <c r="G131" i="4"/>
  <c r="H131" i="4"/>
  <c r="I131" i="4"/>
  <c r="J131" i="4"/>
  <c r="K131" i="4"/>
  <c r="L131" i="4"/>
  <c r="M131" i="4"/>
  <c r="N131" i="4"/>
  <c r="O131" i="4"/>
  <c r="P131" i="4"/>
  <c r="Q131" i="4"/>
  <c r="R131" i="4"/>
  <c r="S131" i="4"/>
  <c r="T131" i="4"/>
  <c r="U131" i="4"/>
  <c r="BR131" i="4" s="1"/>
  <c r="V131" i="4"/>
  <c r="W131" i="4"/>
  <c r="X131" i="4"/>
  <c r="Y131" i="4"/>
  <c r="Z131" i="4"/>
  <c r="AA131" i="4"/>
  <c r="AB131" i="4"/>
  <c r="AC131" i="4"/>
  <c r="AD131" i="4"/>
  <c r="AE131" i="4"/>
  <c r="AF131" i="4"/>
  <c r="AG131" i="4"/>
  <c r="AH131" i="4"/>
  <c r="AI131" i="4"/>
  <c r="AJ131" i="4"/>
  <c r="AK131" i="4"/>
  <c r="BP131" i="4"/>
  <c r="BQ131" i="4"/>
  <c r="BX131" i="4"/>
  <c r="BY131" i="4"/>
  <c r="CC131" i="4"/>
  <c r="B139" i="4"/>
  <c r="BY139" i="4" s="1"/>
  <c r="B140" i="4"/>
  <c r="BY140" i="4" s="1"/>
  <c r="BQ140" i="4"/>
  <c r="X140" i="4" s="1"/>
  <c r="B141" i="4"/>
  <c r="BY141" i="4" s="1"/>
  <c r="BQ141" i="4"/>
  <c r="X141" i="4" s="1"/>
  <c r="B142" i="4"/>
  <c r="BY142" i="4" s="1"/>
  <c r="B143" i="4"/>
  <c r="BY143" i="4" s="1"/>
  <c r="B144" i="4"/>
  <c r="BY144" i="4" s="1"/>
  <c r="BQ144" i="4"/>
  <c r="X144" i="4" s="1"/>
  <c r="B145" i="4"/>
  <c r="BY145" i="4" s="1"/>
  <c r="BQ145" i="4"/>
  <c r="X145" i="4" s="1"/>
  <c r="B146" i="4"/>
  <c r="BY146" i="4" s="1"/>
  <c r="B147" i="4"/>
  <c r="BY147" i="4" s="1"/>
  <c r="B148" i="4"/>
  <c r="BY148" i="4" s="1"/>
  <c r="BQ148" i="4"/>
  <c r="X148" i="4" s="1"/>
  <c r="B149" i="4"/>
  <c r="BY149" i="4" s="1"/>
  <c r="BQ149" i="4"/>
  <c r="X149" i="4" s="1"/>
  <c r="B150" i="4"/>
  <c r="BY150" i="4" s="1"/>
  <c r="B151" i="4"/>
  <c r="BY151" i="4" s="1"/>
  <c r="B152" i="4"/>
  <c r="BY152" i="4" s="1"/>
  <c r="BQ152" i="4"/>
  <c r="X152" i="4" s="1"/>
  <c r="B153" i="4"/>
  <c r="BY153" i="4" s="1"/>
  <c r="BQ153" i="4"/>
  <c r="X153" i="4" s="1"/>
  <c r="B154" i="4"/>
  <c r="BY154" i="4" s="1"/>
  <c r="B155" i="4"/>
  <c r="BY155" i="4" s="1"/>
  <c r="B156" i="4"/>
  <c r="BY156" i="4" s="1"/>
  <c r="BQ156" i="4"/>
  <c r="X156" i="4" s="1"/>
  <c r="B157" i="4"/>
  <c r="BY157" i="4" s="1"/>
  <c r="BQ157" i="4"/>
  <c r="X157" i="4" s="1"/>
  <c r="B158" i="4"/>
  <c r="BY158" i="4" s="1"/>
  <c r="B159" i="4"/>
  <c r="BY159" i="4" s="1"/>
  <c r="B160" i="4"/>
  <c r="BY160" i="4" s="1"/>
  <c r="BQ160" i="4"/>
  <c r="X160" i="4" s="1"/>
  <c r="B161" i="4"/>
  <c r="BY161" i="4" s="1"/>
  <c r="BQ161" i="4"/>
  <c r="X161" i="4" s="1"/>
  <c r="B162" i="4"/>
  <c r="BY162" i="4" s="1"/>
  <c r="B163" i="4"/>
  <c r="BY163" i="4" s="1"/>
  <c r="B164" i="4"/>
  <c r="BY164" i="4" s="1"/>
  <c r="BQ164" i="4"/>
  <c r="X164" i="4" s="1"/>
  <c r="B165" i="4"/>
  <c r="BY165" i="4" s="1"/>
  <c r="BQ165" i="4"/>
  <c r="X165" i="4" s="1"/>
  <c r="B166" i="4"/>
  <c r="BY166" i="4" s="1"/>
  <c r="B167" i="4"/>
  <c r="BY167" i="4" s="1"/>
  <c r="B168" i="4"/>
  <c r="BY168" i="4" s="1"/>
  <c r="BQ168" i="4"/>
  <c r="X168" i="4" s="1"/>
  <c r="B169" i="4"/>
  <c r="BY169" i="4" s="1"/>
  <c r="BQ169" i="4"/>
  <c r="X169" i="4" s="1"/>
  <c r="B170" i="4"/>
  <c r="BY170" i="4" s="1"/>
  <c r="B171" i="4"/>
  <c r="BY171" i="4" s="1"/>
  <c r="B172" i="4"/>
  <c r="BY172" i="4" s="1"/>
  <c r="BQ172" i="4"/>
  <c r="X172" i="4" s="1"/>
  <c r="B173" i="4"/>
  <c r="BY173" i="4" s="1"/>
  <c r="BQ173" i="4"/>
  <c r="X173" i="4" s="1"/>
  <c r="B174" i="4"/>
  <c r="BY174" i="4" s="1"/>
  <c r="B175" i="4"/>
  <c r="BY175" i="4" s="1"/>
  <c r="B176" i="4"/>
  <c r="BY176" i="4" s="1"/>
  <c r="BQ176" i="4"/>
  <c r="X176" i="4" s="1"/>
  <c r="B177" i="4"/>
  <c r="BY177" i="4" s="1"/>
  <c r="BQ177" i="4"/>
  <c r="X177" i="4" s="1"/>
  <c r="B178" i="4"/>
  <c r="BY178" i="4" s="1"/>
  <c r="B179" i="4"/>
  <c r="BY179" i="4" s="1"/>
  <c r="B180" i="4"/>
  <c r="BY180" i="4" s="1"/>
  <c r="BQ180" i="4"/>
  <c r="X180" i="4" s="1"/>
  <c r="C181" i="4"/>
  <c r="D181" i="4"/>
  <c r="E181" i="4"/>
  <c r="F181" i="4"/>
  <c r="G181" i="4"/>
  <c r="H181" i="4"/>
  <c r="I181" i="4"/>
  <c r="J181" i="4"/>
  <c r="K181" i="4"/>
  <c r="L181" i="4"/>
  <c r="M181" i="4"/>
  <c r="N181" i="4"/>
  <c r="O181" i="4"/>
  <c r="P181" i="4"/>
  <c r="Q181" i="4"/>
  <c r="R181" i="4"/>
  <c r="S181" i="4"/>
  <c r="T181" i="4"/>
  <c r="U181" i="4"/>
  <c r="V181" i="4"/>
  <c r="W181" i="4"/>
  <c r="BC190" i="4"/>
  <c r="BY131" i="3" l="1"/>
  <c r="BQ131" i="3"/>
  <c r="BX131" i="3"/>
  <c r="CC131" i="3"/>
  <c r="BR131" i="3"/>
  <c r="BU131" i="3"/>
  <c r="BP131" i="3"/>
  <c r="CB131" i="3"/>
  <c r="AY49" i="3"/>
  <c r="Y65" i="3"/>
  <c r="AY44" i="3"/>
  <c r="AY22" i="3"/>
  <c r="CA73" i="3"/>
  <c r="BS73" i="3"/>
  <c r="BZ73" i="3"/>
  <c r="BQ73" i="3"/>
  <c r="BT73" i="3"/>
  <c r="CB73" i="3"/>
  <c r="BR73" i="3"/>
  <c r="BY73" i="3"/>
  <c r="AY32" i="3"/>
  <c r="AY23" i="3"/>
  <c r="X87" i="3"/>
  <c r="Y68" i="3"/>
  <c r="AY30" i="3"/>
  <c r="AY18" i="3"/>
  <c r="AY57" i="3"/>
  <c r="X86" i="3"/>
  <c r="X82" i="3"/>
  <c r="X84" i="3"/>
  <c r="AY54" i="3"/>
  <c r="AY53" i="3"/>
  <c r="AY51" i="3"/>
  <c r="AY36" i="3"/>
  <c r="AY27" i="3"/>
  <c r="AY25" i="3"/>
  <c r="AY17" i="3"/>
  <c r="X85" i="3"/>
  <c r="AY37" i="3"/>
  <c r="AY33" i="3"/>
  <c r="AY31" i="3"/>
  <c r="AY29" i="3"/>
  <c r="BQ181" i="3"/>
  <c r="X181" i="3" s="1"/>
  <c r="BY181" i="3"/>
  <c r="AY16" i="3"/>
  <c r="AY48" i="3"/>
  <c r="AY19" i="3"/>
  <c r="AY13" i="3"/>
  <c r="AY26" i="3"/>
  <c r="AL130" i="3"/>
  <c r="AL128" i="3"/>
  <c r="AL126" i="3"/>
  <c r="AL124" i="3"/>
  <c r="AY42" i="3"/>
  <c r="Y70" i="3"/>
  <c r="AY52" i="3"/>
  <c r="Y69" i="3"/>
  <c r="AY56" i="3"/>
  <c r="AY46" i="3"/>
  <c r="AY14" i="3"/>
  <c r="BZ58" i="3"/>
  <c r="BU58" i="3"/>
  <c r="BQ58" i="3"/>
  <c r="CB58" i="3"/>
  <c r="BP58" i="3"/>
  <c r="AY58" i="3" s="1"/>
  <c r="BY58" i="3"/>
  <c r="BS58" i="3"/>
  <c r="CC58" i="3"/>
  <c r="BX58" i="3"/>
  <c r="BX206" i="3" s="1"/>
  <c r="BR58" i="3"/>
  <c r="CA58" i="3"/>
  <c r="BT58" i="3"/>
  <c r="BT12" i="2"/>
  <c r="CC12" i="2"/>
  <c r="CA14" i="2"/>
  <c r="BQ32" i="2"/>
  <c r="BP16" i="2"/>
  <c r="BT26" i="2"/>
  <c r="CB28" i="2"/>
  <c r="BX28" i="2"/>
  <c r="BS28" i="2"/>
  <c r="CA28" i="2"/>
  <c r="BQ28" i="2"/>
  <c r="AY28" i="2" s="1"/>
  <c r="AY51" i="2"/>
  <c r="BZ52" i="2"/>
  <c r="BR52" i="2"/>
  <c r="CA52" i="2"/>
  <c r="BS52" i="2"/>
  <c r="CB52" i="2"/>
  <c r="BP52" i="2"/>
  <c r="BY52" i="2"/>
  <c r="BU52" i="2"/>
  <c r="BT52" i="2"/>
  <c r="CC52" i="2"/>
  <c r="AB58" i="2"/>
  <c r="BU123" i="2"/>
  <c r="BU124" i="2"/>
  <c r="CB124" i="2"/>
  <c r="BY142" i="2"/>
  <c r="BQ142" i="2"/>
  <c r="X142" i="2" s="1"/>
  <c r="BY148" i="2"/>
  <c r="BQ148" i="2"/>
  <c r="X148" i="2" s="1"/>
  <c r="BY174" i="2"/>
  <c r="BQ174" i="2"/>
  <c r="X174" i="2" s="1"/>
  <c r="BY180" i="2"/>
  <c r="BQ180" i="2"/>
  <c r="X180" i="2" s="1"/>
  <c r="BP12" i="2"/>
  <c r="BU14" i="2"/>
  <c r="CB32" i="2"/>
  <c r="BX32" i="2"/>
  <c r="BS32" i="2"/>
  <c r="CA32" i="2"/>
  <c r="BR32" i="2"/>
  <c r="CA40" i="2"/>
  <c r="BR40" i="2"/>
  <c r="BZ40" i="2"/>
  <c r="BU40" i="2"/>
  <c r="BQ40" i="2"/>
  <c r="BU46" i="2"/>
  <c r="BY155" i="2"/>
  <c r="BQ155" i="2"/>
  <c r="X155" i="2" s="1"/>
  <c r="BY161" i="2"/>
  <c r="BQ161" i="2"/>
  <c r="X161" i="2" s="1"/>
  <c r="BU12" i="2"/>
  <c r="BR14" i="2"/>
  <c r="BX14" i="2"/>
  <c r="CB14" i="2"/>
  <c r="BY16" i="2"/>
  <c r="BP18" i="2"/>
  <c r="AY18" i="2" s="1"/>
  <c r="CB18" i="2"/>
  <c r="BP19" i="2"/>
  <c r="BY20" i="2"/>
  <c r="BZ23" i="2"/>
  <c r="BP24" i="2"/>
  <c r="CC24" i="2"/>
  <c r="BP26" i="2"/>
  <c r="BY26" i="2"/>
  <c r="CC26" i="2"/>
  <c r="CB30" i="2"/>
  <c r="BX30" i="2"/>
  <c r="BS30" i="2"/>
  <c r="CA30" i="2"/>
  <c r="BR30" i="2"/>
  <c r="BY30" i="2"/>
  <c r="BT32" i="2"/>
  <c r="BS40" i="2"/>
  <c r="BY40" i="2"/>
  <c r="BR12" i="2"/>
  <c r="BP13" i="2"/>
  <c r="BT13" i="2"/>
  <c r="BY13" i="2"/>
  <c r="CC13" i="2"/>
  <c r="BS14" i="2"/>
  <c r="BY14" i="2"/>
  <c r="CC14" i="2"/>
  <c r="CB15" i="2"/>
  <c r="BQ16" i="2"/>
  <c r="BU16" i="2"/>
  <c r="BZ16" i="2"/>
  <c r="CB17" i="2"/>
  <c r="BQ18" i="2"/>
  <c r="BU18" i="2"/>
  <c r="BY18" i="2"/>
  <c r="CC18" i="2"/>
  <c r="BQ19" i="2"/>
  <c r="BU19" i="2"/>
  <c r="CA19" i="2"/>
  <c r="BQ20" i="2"/>
  <c r="BU20" i="2"/>
  <c r="BZ20" i="2"/>
  <c r="CB22" i="2"/>
  <c r="BQ23" i="2"/>
  <c r="BU23" i="2"/>
  <c r="CA23" i="2"/>
  <c r="BQ24" i="2"/>
  <c r="BU24" i="2"/>
  <c r="BZ24" i="2"/>
  <c r="CB25" i="2"/>
  <c r="BQ26" i="2"/>
  <c r="BU26" i="2"/>
  <c r="BZ26" i="2"/>
  <c r="CB27" i="2"/>
  <c r="BR28" i="2"/>
  <c r="BY28" i="2"/>
  <c r="BT30" i="2"/>
  <c r="BZ30" i="2"/>
  <c r="BU32" i="2"/>
  <c r="CC32" i="2"/>
  <c r="CB37" i="2"/>
  <c r="BX37" i="2"/>
  <c r="BS37" i="2"/>
  <c r="CA37" i="2"/>
  <c r="BR37" i="2"/>
  <c r="BT37" i="2"/>
  <c r="BZ37" i="2"/>
  <c r="BT40" i="2"/>
  <c r="CB40" i="2"/>
  <c r="CA45" i="2"/>
  <c r="BR45" i="2"/>
  <c r="BZ45" i="2"/>
  <c r="BU45" i="2"/>
  <c r="BQ45" i="2"/>
  <c r="BP45" i="2"/>
  <c r="BX45" i="2"/>
  <c r="BZ51" i="2"/>
  <c r="BR51" i="2"/>
  <c r="CA51" i="2"/>
  <c r="BS51" i="2"/>
  <c r="BY51" i="2"/>
  <c r="BU51" i="2"/>
  <c r="BX51" i="2"/>
  <c r="BT51" i="2"/>
  <c r="BQ51" i="2"/>
  <c r="CC51" i="2"/>
  <c r="BV58" i="2"/>
  <c r="CD58" i="2"/>
  <c r="CB70" i="2"/>
  <c r="BT70" i="2"/>
  <c r="BZ70" i="2"/>
  <c r="BQ70" i="2"/>
  <c r="CA70" i="2"/>
  <c r="BR70" i="2"/>
  <c r="BY70" i="2"/>
  <c r="BY139" i="2"/>
  <c r="BQ139" i="2"/>
  <c r="X139" i="2" s="1"/>
  <c r="B181" i="2"/>
  <c r="BY145" i="2"/>
  <c r="BQ145" i="2"/>
  <c r="X145" i="2" s="1"/>
  <c r="BY171" i="2"/>
  <c r="BQ171" i="2"/>
  <c r="X171" i="2" s="1"/>
  <c r="BY177" i="2"/>
  <c r="BQ177" i="2"/>
  <c r="X177" i="2" s="1"/>
  <c r="B58" i="2"/>
  <c r="BY12" i="2"/>
  <c r="BQ14" i="2"/>
  <c r="BU21" i="2"/>
  <c r="BY32" i="2"/>
  <c r="AY37" i="2"/>
  <c r="BP40" i="2"/>
  <c r="BX40" i="2"/>
  <c r="BZ69" i="2"/>
  <c r="BR69" i="2"/>
  <c r="BY69" i="2"/>
  <c r="CA69" i="2"/>
  <c r="BQ69" i="2"/>
  <c r="Y69" i="2" s="1"/>
  <c r="CB69" i="2"/>
  <c r="BT69" i="2"/>
  <c r="BZ84" i="2"/>
  <c r="BQ84" i="2"/>
  <c r="BP84" i="2"/>
  <c r="BR84" i="2"/>
  <c r="BX84" i="2"/>
  <c r="BY84" i="2"/>
  <c r="BS77" i="2"/>
  <c r="BQ12" i="2"/>
  <c r="BZ12" i="2"/>
  <c r="BT16" i="2"/>
  <c r="CC16" i="2"/>
  <c r="BT18" i="2"/>
  <c r="BX18" i="2"/>
  <c r="BT19" i="2"/>
  <c r="BP20" i="2"/>
  <c r="BT20" i="2"/>
  <c r="CC20" i="2"/>
  <c r="BP23" i="2"/>
  <c r="BT23" i="2"/>
  <c r="BT24" i="2"/>
  <c r="BY24" i="2"/>
  <c r="BQ30" i="2"/>
  <c r="AY30" i="2" s="1"/>
  <c r="BS12" i="2"/>
  <c r="BX12" i="2"/>
  <c r="CB12" i="2"/>
  <c r="BQ13" i="2"/>
  <c r="BU13" i="2"/>
  <c r="BP14" i="2"/>
  <c r="BT14" i="2"/>
  <c r="BP15" i="2"/>
  <c r="AY15" i="2" s="1"/>
  <c r="BT15" i="2"/>
  <c r="BY15" i="2"/>
  <c r="BR16" i="2"/>
  <c r="BP17" i="2"/>
  <c r="AY17" i="2" s="1"/>
  <c r="BT17" i="2"/>
  <c r="BY17" i="2"/>
  <c r="BR18" i="2"/>
  <c r="BR19" i="2"/>
  <c r="BX19" i="2"/>
  <c r="BR20" i="2"/>
  <c r="BP21" i="2"/>
  <c r="BT21" i="2"/>
  <c r="BP22" i="2"/>
  <c r="BT22" i="2"/>
  <c r="BY22" i="2"/>
  <c r="BR23" i="2"/>
  <c r="BX23" i="2"/>
  <c r="BR24" i="2"/>
  <c r="BP25" i="2"/>
  <c r="BT25" i="2"/>
  <c r="BY25" i="2"/>
  <c r="BR26" i="2"/>
  <c r="BP27" i="2"/>
  <c r="BT27" i="2"/>
  <c r="BY27" i="2"/>
  <c r="BT28" i="2"/>
  <c r="BZ28" i="2"/>
  <c r="BU30" i="2"/>
  <c r="CC30" i="2"/>
  <c r="BP32" i="2"/>
  <c r="CB34" i="2"/>
  <c r="BX34" i="2"/>
  <c r="BS34" i="2"/>
  <c r="CA34" i="2"/>
  <c r="BR34" i="2"/>
  <c r="BQ34" i="2"/>
  <c r="AY34" i="2" s="1"/>
  <c r="BY34" i="2"/>
  <c r="BU37" i="2"/>
  <c r="CC37" i="2"/>
  <c r="CC40" i="2"/>
  <c r="CB42" i="2"/>
  <c r="BX42" i="2"/>
  <c r="BS42" i="2"/>
  <c r="CA42" i="2"/>
  <c r="BR42" i="2"/>
  <c r="BQ42" i="2"/>
  <c r="AY42" i="2" s="1"/>
  <c r="BY42" i="2"/>
  <c r="BS45" i="2"/>
  <c r="BY45" i="2"/>
  <c r="BS70" i="2"/>
  <c r="BY158" i="2"/>
  <c r="BQ158" i="2"/>
  <c r="X158" i="2" s="1"/>
  <c r="BY164" i="2"/>
  <c r="BQ164" i="2"/>
  <c r="X164" i="2" s="1"/>
  <c r="BP29" i="2"/>
  <c r="BT29" i="2"/>
  <c r="BY29" i="2"/>
  <c r="CC29" i="2"/>
  <c r="BP31" i="2"/>
  <c r="BT31" i="2"/>
  <c r="BY31" i="2"/>
  <c r="CC31" i="2"/>
  <c r="BP33" i="2"/>
  <c r="BT33" i="2"/>
  <c r="BY33" i="2"/>
  <c r="CC33" i="2"/>
  <c r="BQ35" i="2"/>
  <c r="BU35" i="2"/>
  <c r="BZ35" i="2"/>
  <c r="BS36" i="2"/>
  <c r="BX36" i="2"/>
  <c r="CB36" i="2"/>
  <c r="BQ38" i="2"/>
  <c r="BU38" i="2"/>
  <c r="AY38" i="2" s="1"/>
  <c r="BZ38" i="2"/>
  <c r="BS39" i="2"/>
  <c r="BX39" i="2"/>
  <c r="CB39" i="2"/>
  <c r="BP41" i="2"/>
  <c r="BT41" i="2"/>
  <c r="BY41" i="2"/>
  <c r="CC41" i="2"/>
  <c r="BQ43" i="2"/>
  <c r="BU43" i="2"/>
  <c r="BZ43" i="2"/>
  <c r="BS44" i="2"/>
  <c r="BX44" i="2"/>
  <c r="CB44" i="2"/>
  <c r="BS46" i="2"/>
  <c r="BY46" i="2"/>
  <c r="CA47" i="2"/>
  <c r="CB47" i="2"/>
  <c r="BX47" i="2"/>
  <c r="BS47" i="2"/>
  <c r="AY47" i="2" s="1"/>
  <c r="BQ47" i="2"/>
  <c r="CA49" i="2"/>
  <c r="BR49" i="2"/>
  <c r="CB49" i="2"/>
  <c r="BX49" i="2"/>
  <c r="BS49" i="2"/>
  <c r="BQ49" i="2"/>
  <c r="AY49" i="2" s="1"/>
  <c r="BY49" i="2"/>
  <c r="BP53" i="2"/>
  <c r="CB54" i="2"/>
  <c r="BX54" i="2"/>
  <c r="BS54" i="2"/>
  <c r="CC54" i="2"/>
  <c r="BY54" i="2"/>
  <c r="BT54" i="2"/>
  <c r="BP54" i="2"/>
  <c r="AY54" i="2" s="1"/>
  <c r="BU54" i="2"/>
  <c r="BZ63" i="2"/>
  <c r="BR63" i="2"/>
  <c r="CA63" i="2"/>
  <c r="BQ63" i="2"/>
  <c r="Y63" i="2" s="1"/>
  <c r="CB63" i="2"/>
  <c r="BS63" i="2"/>
  <c r="CB64" i="2"/>
  <c r="BT64" i="2"/>
  <c r="CA64" i="2"/>
  <c r="BR64" i="2"/>
  <c r="BS64" i="2"/>
  <c r="Y64" i="2" s="1"/>
  <c r="BY78" i="2"/>
  <c r="BX78" i="2"/>
  <c r="BP78" i="2"/>
  <c r="X78" i="2" s="1"/>
  <c r="CA78" i="2"/>
  <c r="BQ78" i="2"/>
  <c r="BR78" i="2"/>
  <c r="BZ80" i="2"/>
  <c r="BQ80" i="2"/>
  <c r="BP80" i="2"/>
  <c r="X80" i="2" s="1"/>
  <c r="BR80" i="2"/>
  <c r="BX80" i="2"/>
  <c r="BY140" i="2"/>
  <c r="BQ140" i="2"/>
  <c r="X140" i="2" s="1"/>
  <c r="BY150" i="2"/>
  <c r="BQ150" i="2"/>
  <c r="X150" i="2" s="1"/>
  <c r="BY156" i="2"/>
  <c r="BQ156" i="2"/>
  <c r="X156" i="2" s="1"/>
  <c r="BY166" i="2"/>
  <c r="BQ166" i="2"/>
  <c r="X166" i="2" s="1"/>
  <c r="BY172" i="2"/>
  <c r="BQ172" i="2"/>
  <c r="X172" i="2" s="1"/>
  <c r="BQ29" i="2"/>
  <c r="BU29" i="2"/>
  <c r="BQ31" i="2"/>
  <c r="BU31" i="2"/>
  <c r="BQ33" i="2"/>
  <c r="BU33" i="2"/>
  <c r="BP36" i="2"/>
  <c r="BT36" i="2"/>
  <c r="BY36" i="2"/>
  <c r="BP39" i="2"/>
  <c r="AY39" i="2" s="1"/>
  <c r="BT39" i="2"/>
  <c r="BY39" i="2"/>
  <c r="BQ41" i="2"/>
  <c r="BU41" i="2"/>
  <c r="BP44" i="2"/>
  <c r="BT44" i="2"/>
  <c r="BY44" i="2"/>
  <c r="BP46" i="2"/>
  <c r="AY46" i="2" s="1"/>
  <c r="BT46" i="2"/>
  <c r="BZ46" i="2"/>
  <c r="BR47" i="2"/>
  <c r="BY47" i="2"/>
  <c r="BT49" i="2"/>
  <c r="BZ49" i="2"/>
  <c r="BZ53" i="2"/>
  <c r="BR53" i="2"/>
  <c r="CA53" i="2"/>
  <c r="BS53" i="2"/>
  <c r="BQ53" i="2"/>
  <c r="CC53" i="2"/>
  <c r="CA55" i="2"/>
  <c r="BR55" i="2"/>
  <c r="CB55" i="2"/>
  <c r="BQ55" i="2"/>
  <c r="CC55" i="2"/>
  <c r="BX55" i="2"/>
  <c r="BS55" i="2"/>
  <c r="BP55" i="2"/>
  <c r="AY55" i="2" s="1"/>
  <c r="BY55" i="2"/>
  <c r="CB62" i="2"/>
  <c r="BT62" i="2"/>
  <c r="BZ62" i="2"/>
  <c r="BQ62" i="2"/>
  <c r="C73" i="2"/>
  <c r="CA62" i="2"/>
  <c r="BR62" i="2"/>
  <c r="BZ71" i="2"/>
  <c r="BR71" i="2"/>
  <c r="CA71" i="2"/>
  <c r="BQ71" i="2"/>
  <c r="Y71" i="2" s="1"/>
  <c r="CB71" i="2"/>
  <c r="BS71" i="2"/>
  <c r="CB72" i="2"/>
  <c r="BT72" i="2"/>
  <c r="CA72" i="2"/>
  <c r="BR72" i="2"/>
  <c r="Y72" i="2" s="1"/>
  <c r="BS72" i="2"/>
  <c r="CB125" i="2"/>
  <c r="BU125" i="2"/>
  <c r="BY147" i="2"/>
  <c r="BQ147" i="2"/>
  <c r="X147" i="2" s="1"/>
  <c r="BY153" i="2"/>
  <c r="BQ153" i="2"/>
  <c r="X153" i="2" s="1"/>
  <c r="BY163" i="2"/>
  <c r="BQ163" i="2"/>
  <c r="X163" i="2" s="1"/>
  <c r="BY169" i="2"/>
  <c r="BQ169" i="2"/>
  <c r="X169" i="2" s="1"/>
  <c r="BY179" i="2"/>
  <c r="BQ179" i="2"/>
  <c r="X179" i="2" s="1"/>
  <c r="BQ48" i="2"/>
  <c r="BU48" i="2"/>
  <c r="BZ48" i="2"/>
  <c r="BQ50" i="2"/>
  <c r="BU50" i="2"/>
  <c r="BZ50" i="2"/>
  <c r="CA57" i="2"/>
  <c r="BR57" i="2"/>
  <c r="BP57" i="2"/>
  <c r="AY57" i="2" s="1"/>
  <c r="BU57" i="2"/>
  <c r="BZ57" i="2"/>
  <c r="BZ65" i="2"/>
  <c r="BR65" i="2"/>
  <c r="Y65" i="2" s="1"/>
  <c r="BT65" i="2"/>
  <c r="CB66" i="2"/>
  <c r="BT66" i="2"/>
  <c r="Y66" i="2" s="1"/>
  <c r="BY66" i="2"/>
  <c r="BQ68" i="2"/>
  <c r="BY79" i="2"/>
  <c r="BP79" i="2"/>
  <c r="BZ79" i="2"/>
  <c r="CB123" i="2"/>
  <c r="BU127" i="2"/>
  <c r="BU128" i="2"/>
  <c r="BU129" i="2"/>
  <c r="BU130" i="2"/>
  <c r="X131" i="2"/>
  <c r="BU131" i="2" s="1"/>
  <c r="BY141" i="2"/>
  <c r="BQ141" i="2"/>
  <c r="X141" i="2" s="1"/>
  <c r="BY144" i="2"/>
  <c r="BQ144" i="2"/>
  <c r="X144" i="2" s="1"/>
  <c r="BY149" i="2"/>
  <c r="BQ149" i="2"/>
  <c r="X149" i="2" s="1"/>
  <c r="BY152" i="2"/>
  <c r="BQ152" i="2"/>
  <c r="X152" i="2" s="1"/>
  <c r="BY157" i="2"/>
  <c r="BQ157" i="2"/>
  <c r="X157" i="2" s="1"/>
  <c r="BY160" i="2"/>
  <c r="BQ160" i="2"/>
  <c r="X160" i="2" s="1"/>
  <c r="BY165" i="2"/>
  <c r="BQ165" i="2"/>
  <c r="X165" i="2" s="1"/>
  <c r="BY168" i="2"/>
  <c r="BQ168" i="2"/>
  <c r="X168" i="2" s="1"/>
  <c r="BY173" i="2"/>
  <c r="BQ173" i="2"/>
  <c r="X173" i="2" s="1"/>
  <c r="BY176" i="2"/>
  <c r="BQ176" i="2"/>
  <c r="X176" i="2" s="1"/>
  <c r="BP48" i="2"/>
  <c r="BT48" i="2"/>
  <c r="BY48" i="2"/>
  <c r="BP50" i="2"/>
  <c r="AY50" i="2" s="1"/>
  <c r="BT50" i="2"/>
  <c r="BY50" i="2"/>
  <c r="BY57" i="2"/>
  <c r="BZ67" i="2"/>
  <c r="BR67" i="2"/>
  <c r="Y67" i="2" s="1"/>
  <c r="BT67" i="2"/>
  <c r="CB68" i="2"/>
  <c r="BT68" i="2"/>
  <c r="BY68" i="2"/>
  <c r="BZ82" i="2"/>
  <c r="BQ82" i="2"/>
  <c r="BP82" i="2"/>
  <c r="X82" i="2" s="1"/>
  <c r="BY82" i="2"/>
  <c r="BZ86" i="2"/>
  <c r="BQ86" i="2"/>
  <c r="BP86" i="2"/>
  <c r="X86" i="2" s="1"/>
  <c r="BY86" i="2"/>
  <c r="BY143" i="2"/>
  <c r="BQ143" i="2"/>
  <c r="X143" i="2" s="1"/>
  <c r="BY146" i="2"/>
  <c r="BQ146" i="2"/>
  <c r="X146" i="2" s="1"/>
  <c r="BY151" i="2"/>
  <c r="BQ151" i="2"/>
  <c r="X151" i="2" s="1"/>
  <c r="BY154" i="2"/>
  <c r="BQ154" i="2"/>
  <c r="X154" i="2" s="1"/>
  <c r="BY159" i="2"/>
  <c r="BQ159" i="2"/>
  <c r="X159" i="2" s="1"/>
  <c r="BY162" i="2"/>
  <c r="BQ162" i="2"/>
  <c r="X162" i="2" s="1"/>
  <c r="BY167" i="2"/>
  <c r="BQ167" i="2"/>
  <c r="X167" i="2" s="1"/>
  <c r="BY170" i="2"/>
  <c r="BQ170" i="2"/>
  <c r="X170" i="2" s="1"/>
  <c r="BY175" i="2"/>
  <c r="BQ175" i="2"/>
  <c r="X175" i="2" s="1"/>
  <c r="BY178" i="2"/>
  <c r="BQ178" i="2"/>
  <c r="X178" i="2" s="1"/>
  <c r="BP56" i="2"/>
  <c r="AY56" i="2" s="1"/>
  <c r="BT56" i="2"/>
  <c r="BY56" i="2"/>
  <c r="BR77" i="2"/>
  <c r="X77" i="2" s="1"/>
  <c r="BZ81" i="2"/>
  <c r="BQ81" i="2"/>
  <c r="X81" i="2" s="1"/>
  <c r="CA79" i="2"/>
  <c r="BS79" i="2"/>
  <c r="BX81" i="2"/>
  <c r="BZ83" i="2"/>
  <c r="BQ83" i="2"/>
  <c r="X83" i="2" s="1"/>
  <c r="BX83" i="2"/>
  <c r="BZ85" i="2"/>
  <c r="BQ85" i="2"/>
  <c r="X85" i="2" s="1"/>
  <c r="BX85" i="2"/>
  <c r="BZ87" i="2"/>
  <c r="BQ87" i="2"/>
  <c r="X87" i="2" s="1"/>
  <c r="BX87" i="2"/>
  <c r="CC131" i="2"/>
  <c r="BR131" i="2"/>
  <c r="BQ131" i="2"/>
  <c r="AL131" i="2" s="1"/>
  <c r="BP123" i="2"/>
  <c r="BX123" i="2"/>
  <c r="BP124" i="2"/>
  <c r="AL124" i="2" s="1"/>
  <c r="BP125" i="2"/>
  <c r="AL125" i="2" s="1"/>
  <c r="BP126" i="2"/>
  <c r="AL126" i="2" s="1"/>
  <c r="BP127" i="2"/>
  <c r="BP128" i="2"/>
  <c r="AL128" i="2" s="1"/>
  <c r="BP129" i="2"/>
  <c r="AL129" i="2" s="1"/>
  <c r="BP130" i="2"/>
  <c r="AL130" i="2" s="1"/>
  <c r="X82" i="4"/>
  <c r="X80" i="4"/>
  <c r="AY50" i="4"/>
  <c r="BQ87" i="4"/>
  <c r="BZ87" i="4"/>
  <c r="BQ85" i="4"/>
  <c r="BZ85" i="4"/>
  <c r="BQ83" i="4"/>
  <c r="BZ83" i="4"/>
  <c r="BS79" i="4"/>
  <c r="CA79" i="4"/>
  <c r="BQ81" i="4"/>
  <c r="BZ81" i="4"/>
  <c r="X79" i="4"/>
  <c r="BS77" i="4"/>
  <c r="CA77" i="4"/>
  <c r="BQ72" i="4"/>
  <c r="BY72" i="4"/>
  <c r="BQ68" i="4"/>
  <c r="BY68" i="4"/>
  <c r="BQ63" i="4"/>
  <c r="BY63" i="4"/>
  <c r="BZ63" i="4"/>
  <c r="C73" i="4"/>
  <c r="BQ57" i="4"/>
  <c r="BU57" i="4"/>
  <c r="BZ57" i="4"/>
  <c r="BS57" i="4"/>
  <c r="AY57" i="4" s="1"/>
  <c r="BY57" i="4"/>
  <c r="BR51" i="4"/>
  <c r="BZ51" i="4"/>
  <c r="BS51" i="4"/>
  <c r="CB51" i="4"/>
  <c r="AY47" i="4"/>
  <c r="BS25" i="4"/>
  <c r="BX25" i="4"/>
  <c r="CB25" i="4"/>
  <c r="BT25" i="4"/>
  <c r="BZ25" i="4"/>
  <c r="BU25" i="4"/>
  <c r="CC25" i="4"/>
  <c r="BP25" i="4"/>
  <c r="AY25" i="4" s="1"/>
  <c r="BQ23" i="4"/>
  <c r="AY23" i="4" s="1"/>
  <c r="BU23" i="4"/>
  <c r="CA23" i="4"/>
  <c r="BS23" i="4"/>
  <c r="BZ23" i="4"/>
  <c r="BR23" i="4"/>
  <c r="CB23" i="4"/>
  <c r="BT23" i="4"/>
  <c r="CC23" i="4"/>
  <c r="BR87" i="4"/>
  <c r="BR85" i="4"/>
  <c r="BR83" i="4"/>
  <c r="BR81" i="4"/>
  <c r="BS78" i="4"/>
  <c r="BQ78" i="4"/>
  <c r="BY78" i="4"/>
  <c r="BR77" i="4"/>
  <c r="CB72" i="4"/>
  <c r="BS72" i="4"/>
  <c r="CB68" i="4"/>
  <c r="BS68" i="4"/>
  <c r="BQ65" i="4"/>
  <c r="BS65" i="4"/>
  <c r="CA65" i="4"/>
  <c r="Y64" i="4"/>
  <c r="BT63" i="4"/>
  <c r="BV58" i="4"/>
  <c r="CD58" i="4"/>
  <c r="X58" i="4"/>
  <c r="CC57" i="4"/>
  <c r="BY51" i="4"/>
  <c r="BU51" i="4"/>
  <c r="CB49" i="4"/>
  <c r="BR34" i="4"/>
  <c r="CA34" i="4"/>
  <c r="BS34" i="4"/>
  <c r="BX34" i="4"/>
  <c r="CC34" i="4"/>
  <c r="BT34" i="4"/>
  <c r="BZ34" i="4"/>
  <c r="BU34" i="4"/>
  <c r="CB34" i="4"/>
  <c r="BR30" i="4"/>
  <c r="CA30" i="4"/>
  <c r="BS30" i="4"/>
  <c r="BX30" i="4"/>
  <c r="CC30" i="4"/>
  <c r="BT30" i="4"/>
  <c r="BZ30" i="4"/>
  <c r="BU30" i="4"/>
  <c r="CB30" i="4"/>
  <c r="CA25" i="4"/>
  <c r="BQ25" i="4"/>
  <c r="BQ24" i="4"/>
  <c r="BU24" i="4"/>
  <c r="BZ24" i="4"/>
  <c r="BR24" i="4"/>
  <c r="BX24" i="4"/>
  <c r="CC24" i="4"/>
  <c r="BT24" i="4"/>
  <c r="CB24" i="4"/>
  <c r="BQ178" i="4"/>
  <c r="X178" i="4" s="1"/>
  <c r="BQ174" i="4"/>
  <c r="X174" i="4" s="1"/>
  <c r="BQ170" i="4"/>
  <c r="X170" i="4" s="1"/>
  <c r="BQ166" i="4"/>
  <c r="X166" i="4" s="1"/>
  <c r="BQ162" i="4"/>
  <c r="X162" i="4" s="1"/>
  <c r="BQ158" i="4"/>
  <c r="X158" i="4" s="1"/>
  <c r="BQ154" i="4"/>
  <c r="X154" i="4" s="1"/>
  <c r="BQ150" i="4"/>
  <c r="X150" i="4" s="1"/>
  <c r="BQ146" i="4"/>
  <c r="X146" i="4" s="1"/>
  <c r="BQ142" i="4"/>
  <c r="X142" i="4" s="1"/>
  <c r="BU131" i="4"/>
  <c r="AL131" i="4" s="1"/>
  <c r="BP87" i="4"/>
  <c r="BQ86" i="4"/>
  <c r="X86" i="4" s="1"/>
  <c r="BZ86" i="4"/>
  <c r="BP85" i="4"/>
  <c r="BQ84" i="4"/>
  <c r="X84" i="4" s="1"/>
  <c r="BZ84" i="4"/>
  <c r="BP83" i="4"/>
  <c r="BQ82" i="4"/>
  <c r="BZ82" i="4"/>
  <c r="BP81" i="4"/>
  <c r="X81" i="4" s="1"/>
  <c r="BQ80" i="4"/>
  <c r="BZ80" i="4"/>
  <c r="BR79" i="4"/>
  <c r="CA78" i="4"/>
  <c r="BR78" i="4"/>
  <c r="BZ77" i="4"/>
  <c r="BQ77" i="4"/>
  <c r="CA72" i="4"/>
  <c r="BR72" i="4"/>
  <c r="BQ70" i="4"/>
  <c r="BY70" i="4"/>
  <c r="CA68" i="4"/>
  <c r="BR68" i="4"/>
  <c r="BQ66" i="4"/>
  <c r="BY66" i="4"/>
  <c r="BT65" i="4"/>
  <c r="BS63" i="4"/>
  <c r="CB57" i="4"/>
  <c r="BT57" i="4"/>
  <c r="BQ55" i="4"/>
  <c r="BU55" i="4"/>
  <c r="BZ55" i="4"/>
  <c r="BT55" i="4"/>
  <c r="CA55" i="4"/>
  <c r="BX51" i="4"/>
  <c r="BT51" i="4"/>
  <c r="BS44" i="4"/>
  <c r="BX44" i="4"/>
  <c r="BP44" i="4"/>
  <c r="BU44" i="4"/>
  <c r="CA44" i="4"/>
  <c r="BT44" i="4"/>
  <c r="CB44" i="4"/>
  <c r="CC44" i="4"/>
  <c r="BR42" i="4"/>
  <c r="CA42" i="4"/>
  <c r="BT42" i="4"/>
  <c r="BY42" i="4"/>
  <c r="BU42" i="4"/>
  <c r="CB42" i="4"/>
  <c r="BP42" i="4"/>
  <c r="CC42" i="4"/>
  <c r="BS36" i="4"/>
  <c r="BX36" i="4"/>
  <c r="CB36" i="4"/>
  <c r="BT36" i="4"/>
  <c r="BZ36" i="4"/>
  <c r="BU36" i="4"/>
  <c r="CC36" i="4"/>
  <c r="BP36" i="4"/>
  <c r="BP34" i="4"/>
  <c r="BU32" i="4"/>
  <c r="CB32" i="4"/>
  <c r="BP30" i="4"/>
  <c r="BY25" i="4"/>
  <c r="CA24" i="4"/>
  <c r="BP24" i="4"/>
  <c r="BY23" i="4"/>
  <c r="BU21" i="4"/>
  <c r="CB21" i="4"/>
  <c r="B181" i="4"/>
  <c r="BQ179" i="4"/>
  <c r="X179" i="4" s="1"/>
  <c r="BQ175" i="4"/>
  <c r="X175" i="4" s="1"/>
  <c r="BQ171" i="4"/>
  <c r="X171" i="4" s="1"/>
  <c r="BQ167" i="4"/>
  <c r="X167" i="4" s="1"/>
  <c r="BQ163" i="4"/>
  <c r="X163" i="4" s="1"/>
  <c r="BQ159" i="4"/>
  <c r="X159" i="4" s="1"/>
  <c r="BQ155" i="4"/>
  <c r="X155" i="4" s="1"/>
  <c r="BQ151" i="4"/>
  <c r="X151" i="4" s="1"/>
  <c r="BQ147" i="4"/>
  <c r="X147" i="4" s="1"/>
  <c r="BQ143" i="4"/>
  <c r="X143" i="4" s="1"/>
  <c r="BQ139" i="4"/>
  <c r="X139" i="4" s="1"/>
  <c r="CB131" i="4"/>
  <c r="BY87" i="4"/>
  <c r="BR86" i="4"/>
  <c r="BY85" i="4"/>
  <c r="BR84" i="4"/>
  <c r="BY83" i="4"/>
  <c r="BR82" i="4"/>
  <c r="BY81" i="4"/>
  <c r="BR80" i="4"/>
  <c r="BZ79" i="4"/>
  <c r="BZ78" i="4"/>
  <c r="BP78" i="4"/>
  <c r="X78" i="4" s="1"/>
  <c r="BY77" i="4"/>
  <c r="BP77" i="4"/>
  <c r="X77" i="4" s="1"/>
  <c r="BZ72" i="4"/>
  <c r="CB70" i="4"/>
  <c r="BS70" i="4"/>
  <c r="BZ68" i="4"/>
  <c r="CB66" i="4"/>
  <c r="BS66" i="4"/>
  <c r="CB65" i="4"/>
  <c r="BR65" i="4"/>
  <c r="CB63" i="4"/>
  <c r="BR63" i="4"/>
  <c r="B58" i="4"/>
  <c r="CA57" i="4"/>
  <c r="BR57" i="4"/>
  <c r="BX55" i="4"/>
  <c r="BP55" i="4"/>
  <c r="AY55" i="4" s="1"/>
  <c r="BR53" i="4"/>
  <c r="BZ53" i="4"/>
  <c r="BS53" i="4"/>
  <c r="CB53" i="4"/>
  <c r="CC51" i="4"/>
  <c r="BQ51" i="4"/>
  <c r="AY51" i="4" s="1"/>
  <c r="BR47" i="4"/>
  <c r="CA47" i="4"/>
  <c r="BS47" i="4"/>
  <c r="BX47" i="4"/>
  <c r="CC47" i="4"/>
  <c r="BZ44" i="4"/>
  <c r="BQ44" i="4"/>
  <c r="BZ42" i="4"/>
  <c r="BQ42" i="4"/>
  <c r="AY37" i="4"/>
  <c r="CA36" i="4"/>
  <c r="BQ36" i="4"/>
  <c r="BY34" i="4"/>
  <c r="AY32" i="4"/>
  <c r="BY30" i="4"/>
  <c r="BY24" i="4"/>
  <c r="BX23" i="4"/>
  <c r="BR46" i="4"/>
  <c r="AY46" i="4" s="1"/>
  <c r="BX46" i="4"/>
  <c r="CB46" i="4"/>
  <c r="BQ40" i="4"/>
  <c r="BU40" i="4"/>
  <c r="BZ40" i="4"/>
  <c r="BT40" i="4"/>
  <c r="CA40" i="4"/>
  <c r="BS39" i="4"/>
  <c r="BX39" i="4"/>
  <c r="CB39" i="4"/>
  <c r="BR39" i="4"/>
  <c r="BY39" i="4"/>
  <c r="AY35" i="4"/>
  <c r="BQ20" i="4"/>
  <c r="BU20" i="4"/>
  <c r="BZ20" i="4"/>
  <c r="BT20" i="4"/>
  <c r="CA20" i="4"/>
  <c r="BS15" i="4"/>
  <c r="BX15" i="4"/>
  <c r="CB15" i="4"/>
  <c r="BP15" i="4"/>
  <c r="BU15" i="4"/>
  <c r="CA15" i="4"/>
  <c r="BS14" i="4"/>
  <c r="BY14" i="4"/>
  <c r="CC14" i="4"/>
  <c r="BP14" i="4"/>
  <c r="BU14" i="4"/>
  <c r="CB14" i="4"/>
  <c r="BS56" i="4"/>
  <c r="AY56" i="4" s="1"/>
  <c r="BX56" i="4"/>
  <c r="CB56" i="4"/>
  <c r="BS54" i="4"/>
  <c r="AY54" i="4" s="1"/>
  <c r="BX54" i="4"/>
  <c r="CB54" i="4"/>
  <c r="BR52" i="4"/>
  <c r="AY52" i="4" s="1"/>
  <c r="BZ52" i="4"/>
  <c r="BR49" i="4"/>
  <c r="AY49" i="4" s="1"/>
  <c r="CA49" i="4"/>
  <c r="CA46" i="4"/>
  <c r="BT46" i="4"/>
  <c r="BX40" i="4"/>
  <c r="BP40" i="4"/>
  <c r="BP39" i="4"/>
  <c r="BR28" i="4"/>
  <c r="CA28" i="4"/>
  <c r="BP28" i="4"/>
  <c r="BU28" i="4"/>
  <c r="BZ28" i="4"/>
  <c r="BS27" i="4"/>
  <c r="BX27" i="4"/>
  <c r="CB27" i="4"/>
  <c r="BR27" i="4"/>
  <c r="AY27" i="4" s="1"/>
  <c r="BY27" i="4"/>
  <c r="BX20" i="4"/>
  <c r="BP20" i="4"/>
  <c r="AY20" i="4" s="1"/>
  <c r="BS17" i="4"/>
  <c r="AY17" i="4" s="1"/>
  <c r="BX17" i="4"/>
  <c r="CB17" i="4"/>
  <c r="BT17" i="4"/>
  <c r="BZ17" i="4"/>
  <c r="BQ16" i="4"/>
  <c r="BU16" i="4"/>
  <c r="BZ16" i="4"/>
  <c r="BR16" i="4"/>
  <c r="BX16" i="4"/>
  <c r="CC16" i="4"/>
  <c r="BY15" i="4"/>
  <c r="BQ15" i="4"/>
  <c r="CA14" i="4"/>
  <c r="BR14" i="4"/>
  <c r="CB12" i="4"/>
  <c r="BP41" i="4"/>
  <c r="BT41" i="4"/>
  <c r="BY41" i="4"/>
  <c r="CC41" i="4"/>
  <c r="BR37" i="4"/>
  <c r="CA37" i="4"/>
  <c r="BR32" i="4"/>
  <c r="CA32" i="4"/>
  <c r="BQ26" i="4"/>
  <c r="BU26" i="4"/>
  <c r="BZ26" i="4"/>
  <c r="BS22" i="4"/>
  <c r="AY22" i="4" s="1"/>
  <c r="BX22" i="4"/>
  <c r="CB22" i="4"/>
  <c r="BS21" i="4"/>
  <c r="AY21" i="4" s="1"/>
  <c r="BY21" i="4"/>
  <c r="CC21" i="4"/>
  <c r="BQ19" i="4"/>
  <c r="BU19" i="4"/>
  <c r="CA19" i="4"/>
  <c r="BQ18" i="4"/>
  <c r="BU18" i="4"/>
  <c r="BY18" i="4"/>
  <c r="CC18" i="4"/>
  <c r="BR12" i="4"/>
  <c r="AY12" i="4" s="1"/>
  <c r="CA12" i="4"/>
  <c r="BC190" i="8"/>
  <c r="W181" i="8"/>
  <c r="V181" i="8"/>
  <c r="U181" i="8"/>
  <c r="T181" i="8"/>
  <c r="S181" i="8"/>
  <c r="R181" i="8"/>
  <c r="Q181" i="8"/>
  <c r="P181" i="8"/>
  <c r="O181" i="8"/>
  <c r="N181" i="8"/>
  <c r="M181" i="8"/>
  <c r="L181" i="8"/>
  <c r="K181" i="8"/>
  <c r="J181" i="8"/>
  <c r="I181" i="8"/>
  <c r="H181" i="8"/>
  <c r="G181" i="8"/>
  <c r="F181" i="8"/>
  <c r="E181" i="8"/>
  <c r="D181" i="8"/>
  <c r="C181" i="8"/>
  <c r="B180" i="8"/>
  <c r="BQ179" i="8"/>
  <c r="X179" i="8" s="1"/>
  <c r="B179" i="8"/>
  <c r="BY179" i="8" s="1"/>
  <c r="BY178" i="8"/>
  <c r="B178" i="8"/>
  <c r="BQ178" i="8" s="1"/>
  <c r="X178" i="8" s="1"/>
  <c r="BY177" i="8"/>
  <c r="BQ177" i="8"/>
  <c r="X177" i="8" s="1"/>
  <c r="B177" i="8"/>
  <c r="B176" i="8"/>
  <c r="BQ175" i="8"/>
  <c r="X175" i="8" s="1"/>
  <c r="B175" i="8"/>
  <c r="BY175" i="8" s="1"/>
  <c r="BY174" i="8"/>
  <c r="B174" i="8"/>
  <c r="BQ174" i="8" s="1"/>
  <c r="X174" i="8" s="1"/>
  <c r="BY173" i="8"/>
  <c r="BQ173" i="8"/>
  <c r="X173" i="8" s="1"/>
  <c r="B173" i="8"/>
  <c r="B172" i="8"/>
  <c r="BQ171" i="8"/>
  <c r="X171" i="8" s="1"/>
  <c r="B171" i="8"/>
  <c r="BY171" i="8" s="1"/>
  <c r="BY170" i="8"/>
  <c r="B170" i="8"/>
  <c r="BQ170" i="8" s="1"/>
  <c r="X170" i="8" s="1"/>
  <c r="BY169" i="8"/>
  <c r="BQ169" i="8"/>
  <c r="X169" i="8" s="1"/>
  <c r="B169" i="8"/>
  <c r="B168" i="8"/>
  <c r="BQ167" i="8"/>
  <c r="X167" i="8" s="1"/>
  <c r="B167" i="8"/>
  <c r="BY167" i="8" s="1"/>
  <c r="BY166" i="8"/>
  <c r="B166" i="8"/>
  <c r="BQ166" i="8" s="1"/>
  <c r="X166" i="8" s="1"/>
  <c r="BY165" i="8"/>
  <c r="BQ165" i="8"/>
  <c r="X165" i="8" s="1"/>
  <c r="B165" i="8"/>
  <c r="B164" i="8"/>
  <c r="BQ163" i="8"/>
  <c r="X163" i="8" s="1"/>
  <c r="B163" i="8"/>
  <c r="BY163" i="8" s="1"/>
  <c r="BY162" i="8"/>
  <c r="B162" i="8"/>
  <c r="BQ162" i="8" s="1"/>
  <c r="X162" i="8" s="1"/>
  <c r="BY161" i="8"/>
  <c r="BQ161" i="8"/>
  <c r="X161" i="8" s="1"/>
  <c r="B161" i="8"/>
  <c r="B160" i="8"/>
  <c r="BQ159" i="8"/>
  <c r="X159" i="8" s="1"/>
  <c r="B159" i="8"/>
  <c r="BY159" i="8" s="1"/>
  <c r="BY158" i="8"/>
  <c r="B158" i="8"/>
  <c r="BQ158" i="8" s="1"/>
  <c r="X158" i="8" s="1"/>
  <c r="BY157" i="8"/>
  <c r="BQ157" i="8"/>
  <c r="X157" i="8" s="1"/>
  <c r="B157" i="8"/>
  <c r="B156" i="8"/>
  <c r="BQ155" i="8"/>
  <c r="X155" i="8" s="1"/>
  <c r="B155" i="8"/>
  <c r="BY155" i="8" s="1"/>
  <c r="BY154" i="8"/>
  <c r="B154" i="8"/>
  <c r="BQ154" i="8" s="1"/>
  <c r="X154" i="8" s="1"/>
  <c r="BY153" i="8"/>
  <c r="BQ153" i="8"/>
  <c r="X153" i="8" s="1"/>
  <c r="B153" i="8"/>
  <c r="B152" i="8"/>
  <c r="BQ151" i="8"/>
  <c r="X151" i="8" s="1"/>
  <c r="B151" i="8"/>
  <c r="BY151" i="8" s="1"/>
  <c r="BY150" i="8"/>
  <c r="B150" i="8"/>
  <c r="BQ150" i="8" s="1"/>
  <c r="X150" i="8" s="1"/>
  <c r="BY149" i="8"/>
  <c r="BQ149" i="8"/>
  <c r="X149" i="8" s="1"/>
  <c r="B149" i="8"/>
  <c r="B148" i="8"/>
  <c r="BQ147" i="8"/>
  <c r="X147" i="8" s="1"/>
  <c r="B147" i="8"/>
  <c r="BY147" i="8" s="1"/>
  <c r="BY146" i="8"/>
  <c r="B146" i="8"/>
  <c r="BQ146" i="8" s="1"/>
  <c r="X146" i="8" s="1"/>
  <c r="BY145" i="8"/>
  <c r="BQ145" i="8"/>
  <c r="X145" i="8" s="1"/>
  <c r="B145" i="8"/>
  <c r="B144" i="8"/>
  <c r="BQ143" i="8"/>
  <c r="X143" i="8" s="1"/>
  <c r="B143" i="8"/>
  <c r="BY143" i="8" s="1"/>
  <c r="BY142" i="8"/>
  <c r="B142" i="8"/>
  <c r="BQ142" i="8" s="1"/>
  <c r="X142" i="8" s="1"/>
  <c r="BY141" i="8"/>
  <c r="BQ141" i="8"/>
  <c r="X141" i="8" s="1"/>
  <c r="B141" i="8"/>
  <c r="B140" i="8"/>
  <c r="BQ139" i="8"/>
  <c r="X139" i="8" s="1"/>
  <c r="B139" i="8"/>
  <c r="AK131" i="8"/>
  <c r="AJ131" i="8"/>
  <c r="AI131" i="8"/>
  <c r="AH131" i="8"/>
  <c r="AG131" i="8"/>
  <c r="AF131" i="8"/>
  <c r="AE131" i="8"/>
  <c r="AD131" i="8"/>
  <c r="AC131" i="8"/>
  <c r="AA131" i="8"/>
  <c r="Z131" i="8"/>
  <c r="Y131" i="8"/>
  <c r="W131" i="8"/>
  <c r="V131" i="8"/>
  <c r="U131" i="8"/>
  <c r="T131" i="8"/>
  <c r="S131" i="8"/>
  <c r="R131" i="8"/>
  <c r="Q131" i="8"/>
  <c r="P131" i="8"/>
  <c r="O131" i="8"/>
  <c r="N131" i="8"/>
  <c r="M131" i="8"/>
  <c r="L131" i="8"/>
  <c r="K131" i="8"/>
  <c r="J131" i="8"/>
  <c r="I131" i="8"/>
  <c r="H131" i="8"/>
  <c r="G131" i="8"/>
  <c r="F131" i="8"/>
  <c r="E131" i="8"/>
  <c r="D131" i="8"/>
  <c r="C131" i="8"/>
  <c r="BU130" i="8"/>
  <c r="AB130" i="8"/>
  <c r="X130" i="8"/>
  <c r="B130" i="8"/>
  <c r="BX130" i="8" s="1"/>
  <c r="BP129" i="8"/>
  <c r="AB129" i="8"/>
  <c r="X129" i="8"/>
  <c r="B129" i="8"/>
  <c r="BU128" i="8"/>
  <c r="AB128" i="8"/>
  <c r="X128" i="8"/>
  <c r="B128" i="8"/>
  <c r="BX128" i="8" s="1"/>
  <c r="AB127" i="8"/>
  <c r="X127" i="8"/>
  <c r="B127" i="8"/>
  <c r="BY127" i="8" s="1"/>
  <c r="BU126" i="8"/>
  <c r="AB126" i="8"/>
  <c r="X126" i="8"/>
  <c r="B126" i="8"/>
  <c r="BX126" i="8" s="1"/>
  <c r="BP125" i="8"/>
  <c r="AB125" i="8"/>
  <c r="X125" i="8"/>
  <c r="B125" i="8"/>
  <c r="BU124" i="8"/>
  <c r="AB124" i="8"/>
  <c r="X124" i="8"/>
  <c r="B124" i="8"/>
  <c r="BX124" i="8" s="1"/>
  <c r="AB123" i="8"/>
  <c r="AB131" i="8" s="1"/>
  <c r="X123" i="8"/>
  <c r="X131" i="8" s="1"/>
  <c r="B123" i="8"/>
  <c r="BP123" i="8" s="1"/>
  <c r="C92" i="8"/>
  <c r="BX91" i="8"/>
  <c r="BP91" i="8"/>
  <c r="C91" i="8"/>
  <c r="BX90" i="8"/>
  <c r="BP90" i="8"/>
  <c r="C90" i="8"/>
  <c r="BZ87" i="8"/>
  <c r="BR87" i="8"/>
  <c r="BQ87" i="8"/>
  <c r="BP87" i="8"/>
  <c r="X87" i="8" s="1"/>
  <c r="C87" i="8"/>
  <c r="BX87" i="8" s="1"/>
  <c r="BZ86" i="8"/>
  <c r="BR86" i="8"/>
  <c r="BP86" i="8"/>
  <c r="C86" i="8"/>
  <c r="BX86" i="8" s="1"/>
  <c r="BZ85" i="8"/>
  <c r="BR85" i="8"/>
  <c r="BQ85" i="8"/>
  <c r="BP85" i="8"/>
  <c r="X85" i="8" s="1"/>
  <c r="C85" i="8"/>
  <c r="BX85" i="8" s="1"/>
  <c r="BZ84" i="8"/>
  <c r="BR84" i="8"/>
  <c r="BP84" i="8"/>
  <c r="C84" i="8"/>
  <c r="BX84" i="8" s="1"/>
  <c r="BZ83" i="8"/>
  <c r="BR83" i="8"/>
  <c r="BQ83" i="8"/>
  <c r="BP83" i="8"/>
  <c r="X83" i="8" s="1"/>
  <c r="C83" i="8"/>
  <c r="BX83" i="8" s="1"/>
  <c r="BZ82" i="8"/>
  <c r="BR82" i="8"/>
  <c r="BP82" i="8"/>
  <c r="C82" i="8"/>
  <c r="BX82" i="8" s="1"/>
  <c r="BZ81" i="8"/>
  <c r="BR81" i="8"/>
  <c r="BQ81" i="8"/>
  <c r="BP81" i="8"/>
  <c r="X81" i="8" s="1"/>
  <c r="C81" i="8"/>
  <c r="BX81" i="8" s="1"/>
  <c r="BZ80" i="8"/>
  <c r="BR80" i="8"/>
  <c r="BP80" i="8"/>
  <c r="C80" i="8"/>
  <c r="BX80" i="8" s="1"/>
  <c r="CA79" i="8"/>
  <c r="BX79" i="8"/>
  <c r="BR79" i="8"/>
  <c r="C79" i="8"/>
  <c r="BZ79" i="8" s="1"/>
  <c r="BZ78" i="8"/>
  <c r="BQ78" i="8"/>
  <c r="C78" i="8"/>
  <c r="BR78" i="8" s="1"/>
  <c r="BZ77" i="8"/>
  <c r="BP77" i="8"/>
  <c r="C77" i="8"/>
  <c r="CA77" i="8" s="1"/>
  <c r="X73" i="8"/>
  <c r="W73" i="8"/>
  <c r="V73" i="8"/>
  <c r="U73" i="8"/>
  <c r="T73" i="8"/>
  <c r="S73" i="8"/>
  <c r="R73" i="8"/>
  <c r="Q73" i="8"/>
  <c r="P73" i="8"/>
  <c r="O73" i="8"/>
  <c r="N73" i="8"/>
  <c r="M73" i="8"/>
  <c r="L73" i="8"/>
  <c r="K73" i="8"/>
  <c r="J73" i="8"/>
  <c r="I73" i="8"/>
  <c r="H73" i="8"/>
  <c r="G73" i="8"/>
  <c r="F73" i="8"/>
  <c r="E73" i="8"/>
  <c r="D73" i="8"/>
  <c r="CB72" i="8"/>
  <c r="BZ72" i="8"/>
  <c r="BT72" i="8"/>
  <c r="BR72" i="8"/>
  <c r="C72" i="8"/>
  <c r="CA72" i="8" s="1"/>
  <c r="CB71" i="8"/>
  <c r="BZ71" i="8"/>
  <c r="BY71" i="8"/>
  <c r="BT71" i="8"/>
  <c r="BR71" i="8"/>
  <c r="BQ71" i="8"/>
  <c r="C71" i="8"/>
  <c r="CA71" i="8" s="1"/>
  <c r="CB70" i="8"/>
  <c r="BZ70" i="8"/>
  <c r="BT70" i="8"/>
  <c r="BR70" i="8"/>
  <c r="C70" i="8"/>
  <c r="CA70" i="8" s="1"/>
  <c r="CB69" i="8"/>
  <c r="BZ69" i="8"/>
  <c r="BY69" i="8"/>
  <c r="BT69" i="8"/>
  <c r="BR69" i="8"/>
  <c r="BQ69" i="8"/>
  <c r="C69" i="8"/>
  <c r="CA69" i="8" s="1"/>
  <c r="CB68" i="8"/>
  <c r="BZ68" i="8"/>
  <c r="BT68" i="8"/>
  <c r="BR68" i="8"/>
  <c r="C68" i="8"/>
  <c r="CA68" i="8" s="1"/>
  <c r="CB67" i="8"/>
  <c r="BZ67" i="8"/>
  <c r="BY67" i="8"/>
  <c r="BT67" i="8"/>
  <c r="BR67" i="8"/>
  <c r="BQ67" i="8"/>
  <c r="C67" i="8"/>
  <c r="BS79" i="8" s="1"/>
  <c r="CB66" i="8"/>
  <c r="BZ66" i="8"/>
  <c r="BT66" i="8"/>
  <c r="BR66" i="8"/>
  <c r="C66" i="8"/>
  <c r="CA66" i="8" s="1"/>
  <c r="CB65" i="8"/>
  <c r="BZ65" i="8"/>
  <c r="BY65" i="8"/>
  <c r="BT65" i="8"/>
  <c r="BR65" i="8"/>
  <c r="BQ65" i="8"/>
  <c r="C65" i="8"/>
  <c r="CA65" i="8" s="1"/>
  <c r="CB64" i="8"/>
  <c r="BZ64" i="8"/>
  <c r="BT64" i="8"/>
  <c r="BR64" i="8"/>
  <c r="C64" i="8"/>
  <c r="CA64" i="8" s="1"/>
  <c r="CB63" i="8"/>
  <c r="BZ63" i="8"/>
  <c r="BY63" i="8"/>
  <c r="BT63" i="8"/>
  <c r="BR63" i="8"/>
  <c r="BQ63" i="8"/>
  <c r="C63" i="8"/>
  <c r="CA63" i="8" s="1"/>
  <c r="CB62" i="8"/>
  <c r="BZ62" i="8"/>
  <c r="BT62" i="8"/>
  <c r="BR62" i="8"/>
  <c r="C62" i="8"/>
  <c r="CA62" i="8" s="1"/>
  <c r="AX58" i="8"/>
  <c r="AW58" i="8"/>
  <c r="AV58" i="8"/>
  <c r="AU58" i="8"/>
  <c r="AT58" i="8"/>
  <c r="AS58" i="8"/>
  <c r="AR58" i="8"/>
  <c r="AQ58" i="8"/>
  <c r="AP58" i="8"/>
  <c r="AN58" i="8"/>
  <c r="AM58" i="8"/>
  <c r="AL58" i="8"/>
  <c r="AK58" i="8"/>
  <c r="AJ58" i="8"/>
  <c r="AI58" i="8"/>
  <c r="AH58" i="8"/>
  <c r="AG58" i="8"/>
  <c r="AF58" i="8"/>
  <c r="CD58" i="8" s="1"/>
  <c r="AE58" i="8"/>
  <c r="AD58" i="8"/>
  <c r="AC58" i="8"/>
  <c r="AA58" i="8"/>
  <c r="Z58" i="8"/>
  <c r="Y58" i="8"/>
  <c r="W58" i="8"/>
  <c r="V58" i="8"/>
  <c r="U58" i="8"/>
  <c r="T58" i="8"/>
  <c r="S58" i="8"/>
  <c r="R58" i="8"/>
  <c r="Q58" i="8"/>
  <c r="P58" i="8"/>
  <c r="O58" i="8"/>
  <c r="N58" i="8"/>
  <c r="M58" i="8"/>
  <c r="L58" i="8"/>
  <c r="K58" i="8"/>
  <c r="J58" i="8"/>
  <c r="I58" i="8"/>
  <c r="H58" i="8"/>
  <c r="G58" i="8"/>
  <c r="F58" i="8"/>
  <c r="E58" i="8"/>
  <c r="D58" i="8"/>
  <c r="C58" i="8"/>
  <c r="CD57" i="8"/>
  <c r="CC57" i="8"/>
  <c r="BZ57" i="8"/>
  <c r="BX57" i="8"/>
  <c r="BV57" i="8"/>
  <c r="BS57" i="8"/>
  <c r="BQ57" i="8"/>
  <c r="AB57" i="8"/>
  <c r="X57" i="8"/>
  <c r="BU57" i="8" s="1"/>
  <c r="B57" i="8"/>
  <c r="CA57" i="8" s="1"/>
  <c r="CD56" i="8"/>
  <c r="CA56" i="8"/>
  <c r="BZ56" i="8"/>
  <c r="BX56" i="8"/>
  <c r="BV56" i="8"/>
  <c r="BU56" i="8"/>
  <c r="BS56" i="8"/>
  <c r="BR56" i="8"/>
  <c r="BQ56" i="8"/>
  <c r="AB56" i="8"/>
  <c r="X56" i="8"/>
  <c r="CB56" i="8" s="1"/>
  <c r="B56" i="8"/>
  <c r="CC56" i="8" s="1"/>
  <c r="CD55" i="8"/>
  <c r="BZ55" i="8"/>
  <c r="BX55" i="8"/>
  <c r="BV55" i="8"/>
  <c r="BS55" i="8"/>
  <c r="BQ55" i="8"/>
  <c r="AB55" i="8"/>
  <c r="X55" i="8"/>
  <c r="CB55" i="8" s="1"/>
  <c r="B55" i="8"/>
  <c r="CC55" i="8" s="1"/>
  <c r="CD54" i="8"/>
  <c r="BV54" i="8"/>
  <c r="AB54" i="8"/>
  <c r="B54" i="8"/>
  <c r="BX54" i="8" s="1"/>
  <c r="CE53" i="8"/>
  <c r="CD53" i="8"/>
  <c r="BZ53" i="8"/>
  <c r="BW53" i="8"/>
  <c r="BV53" i="8"/>
  <c r="BT53" i="8"/>
  <c r="BP53" i="8"/>
  <c r="AB53" i="8"/>
  <c r="X53" i="8"/>
  <c r="B53" i="8"/>
  <c r="CB53" i="8" s="1"/>
  <c r="CE52" i="8"/>
  <c r="CD52" i="8"/>
  <c r="BW52" i="8"/>
  <c r="BV52" i="8"/>
  <c r="AB52" i="8"/>
  <c r="X52" i="8"/>
  <c r="B52" i="8"/>
  <c r="CE51" i="8"/>
  <c r="CD51" i="8"/>
  <c r="BZ51" i="8"/>
  <c r="BW51" i="8"/>
  <c r="BV51" i="8"/>
  <c r="BT51" i="8"/>
  <c r="BP51" i="8"/>
  <c r="AB51" i="8"/>
  <c r="CB51" i="8" s="1"/>
  <c r="X51" i="8"/>
  <c r="B51" i="8"/>
  <c r="CD50" i="8"/>
  <c r="BV50" i="8"/>
  <c r="AB50" i="8"/>
  <c r="X50" i="8"/>
  <c r="B50" i="8"/>
  <c r="BY50" i="8" s="1"/>
  <c r="CD49" i="8"/>
  <c r="CC49" i="8"/>
  <c r="BY49" i="8"/>
  <c r="BV49" i="8"/>
  <c r="BT49" i="8"/>
  <c r="BP49" i="8"/>
  <c r="AB49" i="8"/>
  <c r="X49" i="8"/>
  <c r="B49" i="8"/>
  <c r="CD48" i="8"/>
  <c r="BV48" i="8"/>
  <c r="AB48" i="8"/>
  <c r="X48" i="8"/>
  <c r="B48" i="8"/>
  <c r="BY48" i="8" s="1"/>
  <c r="CD47" i="8"/>
  <c r="CC47" i="8"/>
  <c r="BY47" i="8"/>
  <c r="BV47" i="8"/>
  <c r="BT47" i="8"/>
  <c r="BP47" i="8"/>
  <c r="AB47" i="8"/>
  <c r="X47" i="8"/>
  <c r="B47" i="8"/>
  <c r="BX46" i="8"/>
  <c r="AB46" i="8"/>
  <c r="X46" i="8"/>
  <c r="B46" i="8"/>
  <c r="BZ46" i="8" s="1"/>
  <c r="CD45" i="8"/>
  <c r="CC45" i="8"/>
  <c r="BY45" i="8"/>
  <c r="BV45" i="8"/>
  <c r="BT45" i="8"/>
  <c r="BP45" i="8"/>
  <c r="AB45" i="8"/>
  <c r="X45" i="8"/>
  <c r="B45" i="8"/>
  <c r="CD44" i="8"/>
  <c r="BV44" i="8"/>
  <c r="AB44" i="8"/>
  <c r="X44" i="8"/>
  <c r="B44" i="8"/>
  <c r="CD43" i="8"/>
  <c r="CC43" i="8"/>
  <c r="CA43" i="8"/>
  <c r="BY43" i="8"/>
  <c r="BX43" i="8"/>
  <c r="BV43" i="8"/>
  <c r="BT43" i="8"/>
  <c r="BS43" i="8"/>
  <c r="BR43" i="8"/>
  <c r="BP43" i="8"/>
  <c r="AB43" i="8"/>
  <c r="CB43" i="8" s="1"/>
  <c r="B43" i="8"/>
  <c r="BZ43" i="8" s="1"/>
  <c r="CD42" i="8"/>
  <c r="CB42" i="8"/>
  <c r="BZ42" i="8"/>
  <c r="BX42" i="8"/>
  <c r="BV42" i="8"/>
  <c r="BU42" i="8"/>
  <c r="BS42" i="8"/>
  <c r="BQ42" i="8"/>
  <c r="AB42" i="8"/>
  <c r="X42" i="8"/>
  <c r="B42" i="8"/>
  <c r="CC42" i="8" s="1"/>
  <c r="CD41" i="8"/>
  <c r="CB41" i="8"/>
  <c r="BX41" i="8"/>
  <c r="BV41" i="8"/>
  <c r="BU41" i="8"/>
  <c r="BQ41" i="8"/>
  <c r="AB41" i="8"/>
  <c r="B41" i="8"/>
  <c r="CD40" i="8"/>
  <c r="BV40" i="8"/>
  <c r="AB40" i="8"/>
  <c r="X40" i="8"/>
  <c r="B40" i="8"/>
  <c r="BY40" i="8" s="1"/>
  <c r="CD39" i="8"/>
  <c r="CC39" i="8"/>
  <c r="BY39" i="8"/>
  <c r="BV39" i="8"/>
  <c r="BT39" i="8"/>
  <c r="BP39" i="8"/>
  <c r="AB39" i="8"/>
  <c r="X39" i="8"/>
  <c r="B39" i="8"/>
  <c r="CD38" i="8"/>
  <c r="CC38" i="8"/>
  <c r="CA38" i="8"/>
  <c r="BY38" i="8"/>
  <c r="BX38" i="8"/>
  <c r="BV38" i="8"/>
  <c r="BT38" i="8"/>
  <c r="BS38" i="8"/>
  <c r="BR38" i="8"/>
  <c r="BP38" i="8"/>
  <c r="AB38" i="8"/>
  <c r="CB38" i="8" s="1"/>
  <c r="B38" i="8"/>
  <c r="BZ38" i="8" s="1"/>
  <c r="CD37" i="8"/>
  <c r="BV37" i="8"/>
  <c r="AB37" i="8"/>
  <c r="B37" i="8"/>
  <c r="CD36" i="8"/>
  <c r="CC36" i="8"/>
  <c r="BY36" i="8"/>
  <c r="BV36" i="8"/>
  <c r="BT36" i="8"/>
  <c r="BP36" i="8"/>
  <c r="AB36" i="8"/>
  <c r="X36" i="8"/>
  <c r="B36" i="8"/>
  <c r="CD35" i="8"/>
  <c r="CC35" i="8"/>
  <c r="CA35" i="8"/>
  <c r="BY35" i="8"/>
  <c r="BX35" i="8"/>
  <c r="BV35" i="8"/>
  <c r="BT35" i="8"/>
  <c r="BS35" i="8"/>
  <c r="BR35" i="8"/>
  <c r="BP35" i="8"/>
  <c r="AB35" i="8"/>
  <c r="CB35" i="8" s="1"/>
  <c r="B35" i="8"/>
  <c r="BZ35" i="8" s="1"/>
  <c r="CD34" i="8"/>
  <c r="BX34" i="8"/>
  <c r="BV34" i="8"/>
  <c r="BS34" i="8"/>
  <c r="AB34" i="8"/>
  <c r="X34" i="8"/>
  <c r="B34" i="8"/>
  <c r="BY34" i="8" s="1"/>
  <c r="CD33" i="8"/>
  <c r="CB33" i="8"/>
  <c r="CA33" i="8"/>
  <c r="BZ33" i="8"/>
  <c r="BX33" i="8"/>
  <c r="BV33" i="8"/>
  <c r="BS33" i="8"/>
  <c r="BR33" i="8"/>
  <c r="BQ33" i="8"/>
  <c r="AB33" i="8"/>
  <c r="X33" i="8"/>
  <c r="BU33" i="8" s="1"/>
  <c r="B33" i="8"/>
  <c r="CC33" i="8" s="1"/>
  <c r="CD32" i="8"/>
  <c r="BV32" i="8"/>
  <c r="AB32" i="8"/>
  <c r="X32" i="8"/>
  <c r="B32" i="8"/>
  <c r="BY32" i="8" s="1"/>
  <c r="CD31" i="8"/>
  <c r="CA31" i="8"/>
  <c r="BZ31" i="8"/>
  <c r="BX31" i="8"/>
  <c r="BV31" i="8"/>
  <c r="BS31" i="8"/>
  <c r="BR31" i="8"/>
  <c r="BQ31" i="8"/>
  <c r="AB31" i="8"/>
  <c r="CB31" i="8" s="1"/>
  <c r="X31" i="8"/>
  <c r="B31" i="8"/>
  <c r="CC31" i="8" s="1"/>
  <c r="CD30" i="8"/>
  <c r="CC30" i="8"/>
  <c r="BZ30" i="8"/>
  <c r="BX30" i="8"/>
  <c r="BV30" i="8"/>
  <c r="BS30" i="8"/>
  <c r="BQ30" i="8"/>
  <c r="AB30" i="8"/>
  <c r="X30" i="8"/>
  <c r="BU30" i="8" s="1"/>
  <c r="B30" i="8"/>
  <c r="CA30" i="8" s="1"/>
  <c r="CD29" i="8"/>
  <c r="CA29" i="8"/>
  <c r="BZ29" i="8"/>
  <c r="BX29" i="8"/>
  <c r="BV29" i="8"/>
  <c r="BS29" i="8"/>
  <c r="BR29" i="8"/>
  <c r="BQ29" i="8"/>
  <c r="AB29" i="8"/>
  <c r="X29" i="8"/>
  <c r="CB29" i="8" s="1"/>
  <c r="B29" i="8"/>
  <c r="CC29" i="8" s="1"/>
  <c r="CD28" i="8"/>
  <c r="CB28" i="8"/>
  <c r="BX28" i="8"/>
  <c r="BV28" i="8"/>
  <c r="BS28" i="8"/>
  <c r="AB28" i="8"/>
  <c r="B28" i="8"/>
  <c r="BZ28" i="8" s="1"/>
  <c r="CD27" i="8"/>
  <c r="BV27" i="8"/>
  <c r="AB27" i="8"/>
  <c r="X27" i="8"/>
  <c r="B27" i="8"/>
  <c r="CA27" i="8" s="1"/>
  <c r="CD26" i="8"/>
  <c r="CA26" i="8"/>
  <c r="BV26" i="8"/>
  <c r="BR26" i="8"/>
  <c r="AB26" i="8"/>
  <c r="X26" i="8"/>
  <c r="B26" i="8"/>
  <c r="CC26" i="8" s="1"/>
  <c r="CD25" i="8"/>
  <c r="BV25" i="8"/>
  <c r="AB25" i="8"/>
  <c r="X25" i="8"/>
  <c r="B25" i="8"/>
  <c r="CA25" i="8" s="1"/>
  <c r="CD24" i="8"/>
  <c r="CA24" i="8"/>
  <c r="BV24" i="8"/>
  <c r="BR24" i="8"/>
  <c r="BP24" i="8"/>
  <c r="AB24" i="8"/>
  <c r="X24" i="8"/>
  <c r="B24" i="8"/>
  <c r="CB24" i="8" s="1"/>
  <c r="BX23" i="8"/>
  <c r="BR23" i="8"/>
  <c r="AB23" i="8"/>
  <c r="CB23" i="8" s="1"/>
  <c r="X23" i="8"/>
  <c r="B23" i="8"/>
  <c r="CC23" i="8" s="1"/>
  <c r="CD22" i="8"/>
  <c r="BV22" i="8"/>
  <c r="BP22" i="8"/>
  <c r="AB22" i="8"/>
  <c r="X22" i="8"/>
  <c r="B22" i="8"/>
  <c r="BR22" i="8" s="1"/>
  <c r="AB21" i="8"/>
  <c r="X21" i="8"/>
  <c r="B21" i="8"/>
  <c r="BZ21" i="8" s="1"/>
  <c r="CD20" i="8"/>
  <c r="CA20" i="8"/>
  <c r="BV20" i="8"/>
  <c r="BT20" i="8"/>
  <c r="BR20" i="8"/>
  <c r="AB20" i="8"/>
  <c r="X20" i="8"/>
  <c r="B20" i="8"/>
  <c r="CB20" i="8" s="1"/>
  <c r="BX19" i="8"/>
  <c r="BR19" i="8"/>
  <c r="AB19" i="8"/>
  <c r="CB19" i="8" s="1"/>
  <c r="X19" i="8"/>
  <c r="B19" i="8"/>
  <c r="CC19" i="8" s="1"/>
  <c r="CE18" i="8"/>
  <c r="CD18" i="8"/>
  <c r="BZ18" i="8"/>
  <c r="BW18" i="8"/>
  <c r="BV18" i="8"/>
  <c r="BR18" i="8"/>
  <c r="AB18" i="8"/>
  <c r="X18" i="8"/>
  <c r="B18" i="8"/>
  <c r="CA18" i="8" s="1"/>
  <c r="CD17" i="8"/>
  <c r="BV17" i="8"/>
  <c r="AB17" i="8"/>
  <c r="X17" i="8"/>
  <c r="B17" i="8"/>
  <c r="CA17" i="8" s="1"/>
  <c r="CD16" i="8"/>
  <c r="CA16" i="8"/>
  <c r="BV16" i="8"/>
  <c r="BR16" i="8"/>
  <c r="AB16" i="8"/>
  <c r="X16" i="8"/>
  <c r="B16" i="8"/>
  <c r="CC16" i="8" s="1"/>
  <c r="CD15" i="8"/>
  <c r="BV15" i="8"/>
  <c r="AB15" i="8"/>
  <c r="X15" i="8"/>
  <c r="B15" i="8"/>
  <c r="BY15" i="8" s="1"/>
  <c r="BZ14" i="8"/>
  <c r="BX14" i="8"/>
  <c r="BT14" i="8"/>
  <c r="BR14" i="8"/>
  <c r="BP14" i="8"/>
  <c r="X14" i="8"/>
  <c r="CB14" i="8" s="1"/>
  <c r="B14" i="8"/>
  <c r="CA14" i="8" s="1"/>
  <c r="CD13" i="8"/>
  <c r="CA13" i="8"/>
  <c r="BZ13" i="8"/>
  <c r="BX13" i="8"/>
  <c r="BV13" i="8"/>
  <c r="BS13" i="8"/>
  <c r="BR13" i="8"/>
  <c r="BQ13" i="8"/>
  <c r="AB13" i="8"/>
  <c r="X13" i="8"/>
  <c r="CB13" i="8" s="1"/>
  <c r="B13" i="8"/>
  <c r="CC13" i="8" s="1"/>
  <c r="CD12" i="8"/>
  <c r="CB12" i="8"/>
  <c r="BZ12" i="8"/>
  <c r="BX12" i="8"/>
  <c r="BV12" i="8"/>
  <c r="BS12" i="8"/>
  <c r="BQ12" i="8"/>
  <c r="AB12" i="8"/>
  <c r="AB58" i="8" s="1"/>
  <c r="X12" i="8"/>
  <c r="X58" i="8" s="1"/>
  <c r="B12" i="8"/>
  <c r="B58" i="8" s="1"/>
  <c r="A5" i="8"/>
  <c r="A4" i="8"/>
  <c r="A3" i="8"/>
  <c r="A2" i="8"/>
  <c r="Y73" i="3" l="1"/>
  <c r="AL131" i="3"/>
  <c r="AY23" i="2"/>
  <c r="AL127" i="2"/>
  <c r="CB131" i="2"/>
  <c r="BY73" i="2"/>
  <c r="BQ73" i="2"/>
  <c r="CA73" i="2"/>
  <c r="BR73" i="2"/>
  <c r="CB73" i="2"/>
  <c r="BS73" i="2"/>
  <c r="BZ73" i="2"/>
  <c r="BT73" i="2"/>
  <c r="AY32" i="2"/>
  <c r="AY14" i="2"/>
  <c r="AY19" i="2"/>
  <c r="AY52" i="2"/>
  <c r="AL123" i="2"/>
  <c r="AY48" i="2"/>
  <c r="X79" i="2"/>
  <c r="Y62" i="2"/>
  <c r="AY44" i="2"/>
  <c r="AY36" i="2"/>
  <c r="AY53" i="2"/>
  <c r="AY43" i="2"/>
  <c r="AY41" i="2"/>
  <c r="AY35" i="2"/>
  <c r="AY33" i="2"/>
  <c r="AY31" i="2"/>
  <c r="AY29" i="2"/>
  <c r="AY22" i="2"/>
  <c r="AY20" i="2"/>
  <c r="X84" i="2"/>
  <c r="AY40" i="2"/>
  <c r="Y70" i="2"/>
  <c r="AY24" i="2"/>
  <c r="AY16" i="2"/>
  <c r="AY45" i="2"/>
  <c r="AY13" i="2"/>
  <c r="Y68" i="2"/>
  <c r="AY27" i="2"/>
  <c r="AY25" i="2"/>
  <c r="AY21" i="2"/>
  <c r="CB58" i="2"/>
  <c r="BX58" i="2"/>
  <c r="BX206" i="2" s="1"/>
  <c r="BS58" i="2"/>
  <c r="CA58" i="2"/>
  <c r="BU58" i="2"/>
  <c r="BP58" i="2"/>
  <c r="CC58" i="2"/>
  <c r="BQ58" i="2"/>
  <c r="BT58" i="2"/>
  <c r="BR58" i="2"/>
  <c r="BY58" i="2"/>
  <c r="BZ58" i="2"/>
  <c r="BQ181" i="2"/>
  <c r="X181" i="2" s="1"/>
  <c r="BY181" i="2"/>
  <c r="AY26" i="2"/>
  <c r="AY12" i="2"/>
  <c r="BX206" i="4"/>
  <c r="AY15" i="4"/>
  <c r="BR58" i="4"/>
  <c r="CA58" i="4"/>
  <c r="BS58" i="4"/>
  <c r="BY58" i="4"/>
  <c r="BU58" i="4"/>
  <c r="CC58" i="4"/>
  <c r="BP58" i="4"/>
  <c r="BX58" i="4"/>
  <c r="BQ58" i="4"/>
  <c r="BZ58" i="4"/>
  <c r="BT58" i="4"/>
  <c r="CB58" i="4"/>
  <c r="AY19" i="4"/>
  <c r="AY16" i="4"/>
  <c r="AY39" i="4"/>
  <c r="AY30" i="4"/>
  <c r="AY36" i="4"/>
  <c r="Y66" i="4"/>
  <c r="Y70" i="4"/>
  <c r="X85" i="4"/>
  <c r="Y65" i="4"/>
  <c r="BR73" i="4"/>
  <c r="BZ73" i="4"/>
  <c r="BY73" i="4"/>
  <c r="BQ73" i="4"/>
  <c r="CA73" i="4"/>
  <c r="BS73" i="4"/>
  <c r="CB73" i="4"/>
  <c r="BT73" i="4"/>
  <c r="AY18" i="4"/>
  <c r="AY26" i="4"/>
  <c r="AY41" i="4"/>
  <c r="AY28" i="4"/>
  <c r="AY40" i="4"/>
  <c r="AY14" i="4"/>
  <c r="AY53" i="4"/>
  <c r="AY24" i="4"/>
  <c r="AY42" i="4"/>
  <c r="AY44" i="4"/>
  <c r="X83" i="4"/>
  <c r="Y68" i="4"/>
  <c r="BQ181" i="4"/>
  <c r="X181" i="4" s="1"/>
  <c r="BY181" i="4"/>
  <c r="AY34" i="4"/>
  <c r="X87" i="4"/>
  <c r="Y63" i="4"/>
  <c r="Y72" i="4"/>
  <c r="CA58" i="8"/>
  <c r="BR58" i="8"/>
  <c r="CC58" i="8"/>
  <c r="BY58" i="8"/>
  <c r="BT58" i="8"/>
  <c r="BP58" i="8"/>
  <c r="BX58" i="8"/>
  <c r="BU58" i="8"/>
  <c r="BZ58" i="8"/>
  <c r="BQ58" i="8"/>
  <c r="BS58" i="8"/>
  <c r="CB58" i="8"/>
  <c r="BU13" i="8"/>
  <c r="BP15" i="8"/>
  <c r="CC15" i="8"/>
  <c r="BY17" i="8"/>
  <c r="BP21" i="8"/>
  <c r="BT21" i="8"/>
  <c r="BP25" i="8"/>
  <c r="BT25" i="8"/>
  <c r="BY25" i="8"/>
  <c r="CC25" i="8"/>
  <c r="BP27" i="8"/>
  <c r="BY27" i="8"/>
  <c r="BP32" i="8"/>
  <c r="BZ32" i="8"/>
  <c r="CC37" i="8"/>
  <c r="BY37" i="8"/>
  <c r="BT37" i="8"/>
  <c r="BP37" i="8"/>
  <c r="CA37" i="8"/>
  <c r="BR37" i="8"/>
  <c r="BZ37" i="8"/>
  <c r="BZ44" i="8"/>
  <c r="BU44" i="8"/>
  <c r="BQ44" i="8"/>
  <c r="CB44" i="8"/>
  <c r="BX44" i="8"/>
  <c r="BS44" i="8"/>
  <c r="CA44" i="8"/>
  <c r="CA50" i="8"/>
  <c r="CC52" i="8"/>
  <c r="BY52" i="8"/>
  <c r="BU52" i="8"/>
  <c r="BQ52" i="8"/>
  <c r="CA52" i="8"/>
  <c r="BS52" i="8"/>
  <c r="BR52" i="8"/>
  <c r="BX52" i="8"/>
  <c r="BY144" i="8"/>
  <c r="BQ144" i="8"/>
  <c r="X144" i="8" s="1"/>
  <c r="BU12" i="8"/>
  <c r="BR15" i="8"/>
  <c r="CA15" i="8"/>
  <c r="BP16" i="8"/>
  <c r="BT16" i="8"/>
  <c r="BY16" i="8"/>
  <c r="BR17" i="8"/>
  <c r="BP18" i="8"/>
  <c r="BT18" i="8"/>
  <c r="BX18" i="8"/>
  <c r="CB18" i="8"/>
  <c r="BP19" i="8"/>
  <c r="AY19" i="8" s="1"/>
  <c r="BT19" i="8"/>
  <c r="BZ19" i="8"/>
  <c r="BP20" i="8"/>
  <c r="BY20" i="8"/>
  <c r="CC20" i="8"/>
  <c r="BR21" i="8"/>
  <c r="BX21" i="8"/>
  <c r="CB21" i="8"/>
  <c r="CA22" i="8"/>
  <c r="BP23" i="8"/>
  <c r="BT23" i="8"/>
  <c r="BZ23" i="8"/>
  <c r="BT24" i="8"/>
  <c r="BY24" i="8"/>
  <c r="CC24" i="8"/>
  <c r="BT26" i="8"/>
  <c r="BY26" i="8"/>
  <c r="BR27" i="8"/>
  <c r="BQ28" i="8"/>
  <c r="BU28" i="8"/>
  <c r="BR12" i="8"/>
  <c r="CA12" i="8"/>
  <c r="BP13" i="8"/>
  <c r="BT13" i="8"/>
  <c r="BY13" i="8"/>
  <c r="BS14" i="8"/>
  <c r="BY14" i="8"/>
  <c r="CC14" i="8"/>
  <c r="BS15" i="8"/>
  <c r="BX15" i="8"/>
  <c r="CB15" i="8"/>
  <c r="BQ16" i="8"/>
  <c r="BU16" i="8"/>
  <c r="BZ16" i="8"/>
  <c r="BS17" i="8"/>
  <c r="BX17" i="8"/>
  <c r="CB17" i="8"/>
  <c r="BQ18" i="8"/>
  <c r="BU18" i="8"/>
  <c r="BY18" i="8"/>
  <c r="CC18" i="8"/>
  <c r="BQ19" i="8"/>
  <c r="BU19" i="8"/>
  <c r="CA19" i="8"/>
  <c r="BQ20" i="8"/>
  <c r="BU20" i="8"/>
  <c r="BZ20" i="8"/>
  <c r="BS21" i="8"/>
  <c r="BY21" i="8"/>
  <c r="CC21" i="8"/>
  <c r="BS22" i="8"/>
  <c r="BX22" i="8"/>
  <c r="CB22" i="8"/>
  <c r="BQ23" i="8"/>
  <c r="BU23" i="8"/>
  <c r="CA23" i="8"/>
  <c r="BQ24" i="8"/>
  <c r="AY24" i="8" s="1"/>
  <c r="BU24" i="8"/>
  <c r="BZ24" i="8"/>
  <c r="BS25" i="8"/>
  <c r="BX25" i="8"/>
  <c r="CB25" i="8"/>
  <c r="BQ26" i="8"/>
  <c r="BU26" i="8"/>
  <c r="BZ26" i="8"/>
  <c r="BS27" i="8"/>
  <c r="BX27" i="8"/>
  <c r="CB27" i="8"/>
  <c r="BR28" i="8"/>
  <c r="CA28" i="8"/>
  <c r="BP29" i="8"/>
  <c r="BT29" i="8"/>
  <c r="BY29" i="8"/>
  <c r="BR30" i="8"/>
  <c r="CB30" i="8"/>
  <c r="BT32" i="8"/>
  <c r="BQ34" i="8"/>
  <c r="CB34" i="8"/>
  <c r="BQ37" i="8"/>
  <c r="BX37" i="8"/>
  <c r="BZ39" i="8"/>
  <c r="BU39" i="8"/>
  <c r="BQ39" i="8"/>
  <c r="AY39" i="8" s="1"/>
  <c r="CB39" i="8"/>
  <c r="BX39" i="8"/>
  <c r="BS39" i="8"/>
  <c r="BR39" i="8"/>
  <c r="CA39" i="8"/>
  <c r="BT40" i="8"/>
  <c r="CC40" i="8"/>
  <c r="BP44" i="8"/>
  <c r="AY44" i="8" s="1"/>
  <c r="BY44" i="8"/>
  <c r="CB45" i="8"/>
  <c r="BX45" i="8"/>
  <c r="BS45" i="8"/>
  <c r="BZ45" i="8"/>
  <c r="BU45" i="8"/>
  <c r="BQ45" i="8"/>
  <c r="BR45" i="8"/>
  <c r="AY45" i="8" s="1"/>
  <c r="CA45" i="8"/>
  <c r="BT46" i="8"/>
  <c r="BZ47" i="8"/>
  <c r="BU47" i="8"/>
  <c r="BQ47" i="8"/>
  <c r="CB47" i="8"/>
  <c r="BX47" i="8"/>
  <c r="BS47" i="8"/>
  <c r="BR47" i="8"/>
  <c r="CA47" i="8"/>
  <c r="BT48" i="8"/>
  <c r="CC48" i="8"/>
  <c r="BP50" i="8"/>
  <c r="CC51" i="8"/>
  <c r="BY51" i="8"/>
  <c r="BU51" i="8"/>
  <c r="BQ51" i="8"/>
  <c r="CA51" i="8"/>
  <c r="BS51" i="8"/>
  <c r="BR51" i="8"/>
  <c r="AY51" i="8" s="1"/>
  <c r="BX51" i="8"/>
  <c r="BP52" i="8"/>
  <c r="BU54" i="8"/>
  <c r="CB54" i="8"/>
  <c r="BU55" i="8"/>
  <c r="BT15" i="8"/>
  <c r="BP17" i="8"/>
  <c r="AY17" i="8" s="1"/>
  <c r="CC17" i="8"/>
  <c r="BT22" i="8"/>
  <c r="BY22" i="8"/>
  <c r="CC22" i="8"/>
  <c r="CC27" i="8"/>
  <c r="CA32" i="8"/>
  <c r="BR32" i="8"/>
  <c r="BU32" i="8"/>
  <c r="BS37" i="8"/>
  <c r="BR44" i="8"/>
  <c r="CB50" i="8"/>
  <c r="BX50" i="8"/>
  <c r="BS50" i="8"/>
  <c r="BZ50" i="8"/>
  <c r="BU50" i="8"/>
  <c r="BQ50" i="8"/>
  <c r="CB127" i="8"/>
  <c r="BR127" i="8"/>
  <c r="BU127" i="8"/>
  <c r="CC127" i="8"/>
  <c r="BQ127" i="8"/>
  <c r="BX127" i="8"/>
  <c r="BP127" i="8"/>
  <c r="BY140" i="8"/>
  <c r="BQ140" i="8"/>
  <c r="X140" i="8" s="1"/>
  <c r="BY148" i="8"/>
  <c r="BQ148" i="8"/>
  <c r="X148" i="8" s="1"/>
  <c r="BY156" i="8"/>
  <c r="BQ156" i="8"/>
  <c r="X156" i="8" s="1"/>
  <c r="BY160" i="8"/>
  <c r="BQ160" i="8"/>
  <c r="X160" i="8" s="1"/>
  <c r="BY164" i="8"/>
  <c r="BQ164" i="8"/>
  <c r="X164" i="8" s="1"/>
  <c r="BY168" i="8"/>
  <c r="BQ168" i="8"/>
  <c r="X168" i="8" s="1"/>
  <c r="BY172" i="8"/>
  <c r="BQ172" i="8"/>
  <c r="X172" i="8" s="1"/>
  <c r="BY176" i="8"/>
  <c r="BQ176" i="8"/>
  <c r="X176" i="8" s="1"/>
  <c r="BY180" i="8"/>
  <c r="BQ180" i="8"/>
  <c r="X180" i="8" s="1"/>
  <c r="BP12" i="8"/>
  <c r="BT12" i="8"/>
  <c r="BY12" i="8"/>
  <c r="CC12" i="8"/>
  <c r="BQ14" i="8"/>
  <c r="AY14" i="8" s="1"/>
  <c r="BU14" i="8"/>
  <c r="BQ15" i="8"/>
  <c r="BU15" i="8"/>
  <c r="BZ15" i="8"/>
  <c r="BS16" i="8"/>
  <c r="BX16" i="8"/>
  <c r="CB16" i="8"/>
  <c r="BQ17" i="8"/>
  <c r="BU17" i="8"/>
  <c r="BZ17" i="8"/>
  <c r="BS18" i="8"/>
  <c r="BS19" i="8"/>
  <c r="BY19" i="8"/>
  <c r="BS20" i="8"/>
  <c r="BX20" i="8"/>
  <c r="BQ21" i="8"/>
  <c r="BU21" i="8"/>
  <c r="CA21" i="8"/>
  <c r="BQ22" i="8"/>
  <c r="AY22" i="8" s="1"/>
  <c r="BU22" i="8"/>
  <c r="BZ22" i="8"/>
  <c r="BS23" i="8"/>
  <c r="BY23" i="8"/>
  <c r="BS24" i="8"/>
  <c r="BX24" i="8"/>
  <c r="BQ25" i="8"/>
  <c r="BU25" i="8"/>
  <c r="BZ25" i="8"/>
  <c r="BS26" i="8"/>
  <c r="BX26" i="8"/>
  <c r="CB26" i="8"/>
  <c r="BQ27" i="8"/>
  <c r="BU27" i="8"/>
  <c r="BZ27" i="8"/>
  <c r="BP28" i="8"/>
  <c r="AY28" i="8" s="1"/>
  <c r="BT28" i="8"/>
  <c r="BY28" i="8"/>
  <c r="CC28" i="8"/>
  <c r="BP30" i="8"/>
  <c r="AY30" i="8" s="1"/>
  <c r="BT30" i="8"/>
  <c r="BY30" i="8"/>
  <c r="BU31" i="8"/>
  <c r="BQ32" i="8"/>
  <c r="CB32" i="8"/>
  <c r="BT34" i="8"/>
  <c r="BZ36" i="8"/>
  <c r="BU36" i="8"/>
  <c r="BQ36" i="8"/>
  <c r="AY36" i="8" s="1"/>
  <c r="CB36" i="8"/>
  <c r="BX36" i="8"/>
  <c r="BS36" i="8"/>
  <c r="BR36" i="8"/>
  <c r="CA36" i="8"/>
  <c r="BU37" i="8"/>
  <c r="CB37" i="8"/>
  <c r="BP40" i="8"/>
  <c r="CA41" i="8"/>
  <c r="BR41" i="8"/>
  <c r="CC41" i="8"/>
  <c r="BY41" i="8"/>
  <c r="BT41" i="8"/>
  <c r="BP41" i="8"/>
  <c r="AY41" i="8" s="1"/>
  <c r="BS41" i="8"/>
  <c r="BZ41" i="8"/>
  <c r="BT44" i="8"/>
  <c r="CC44" i="8"/>
  <c r="BP46" i="8"/>
  <c r="BP48" i="8"/>
  <c r="BZ49" i="8"/>
  <c r="BU49" i="8"/>
  <c r="BQ49" i="8"/>
  <c r="CB49" i="8"/>
  <c r="BX49" i="8"/>
  <c r="BS49" i="8"/>
  <c r="AY49" i="8" s="1"/>
  <c r="BR49" i="8"/>
  <c r="CA49" i="8"/>
  <c r="BT50" i="8"/>
  <c r="CC50" i="8"/>
  <c r="BT52" i="8"/>
  <c r="BZ52" i="8"/>
  <c r="CC53" i="8"/>
  <c r="BY53" i="8"/>
  <c r="BU53" i="8"/>
  <c r="BQ53" i="8"/>
  <c r="AY53" i="8" s="1"/>
  <c r="CA53" i="8"/>
  <c r="BS53" i="8"/>
  <c r="BR53" i="8"/>
  <c r="BX53" i="8"/>
  <c r="BQ54" i="8"/>
  <c r="AL123" i="8"/>
  <c r="BT17" i="8"/>
  <c r="BT27" i="8"/>
  <c r="BU29" i="8"/>
  <c r="BR50" i="8"/>
  <c r="BY152" i="8"/>
  <c r="BQ152" i="8"/>
  <c r="X152" i="8" s="1"/>
  <c r="BR25" i="8"/>
  <c r="BP26" i="8"/>
  <c r="BS32" i="8"/>
  <c r="BX32" i="8"/>
  <c r="CC32" i="8"/>
  <c r="CC34" i="8"/>
  <c r="CA34" i="8"/>
  <c r="BR34" i="8"/>
  <c r="BP34" i="8"/>
  <c r="BU34" i="8"/>
  <c r="BZ34" i="8"/>
  <c r="CB40" i="8"/>
  <c r="BX40" i="8"/>
  <c r="BS40" i="8"/>
  <c r="BZ40" i="8"/>
  <c r="BU40" i="8"/>
  <c r="BQ40" i="8"/>
  <c r="BR40" i="8"/>
  <c r="CA40" i="8"/>
  <c r="CA46" i="8"/>
  <c r="BU46" i="8"/>
  <c r="BQ46" i="8"/>
  <c r="CC46" i="8"/>
  <c r="BY46" i="8"/>
  <c r="BS46" i="8"/>
  <c r="BR46" i="8"/>
  <c r="CB46" i="8"/>
  <c r="AY47" i="8"/>
  <c r="CB48" i="8"/>
  <c r="BX48" i="8"/>
  <c r="BS48" i="8"/>
  <c r="BZ48" i="8"/>
  <c r="BU48" i="8"/>
  <c r="BQ48" i="8"/>
  <c r="BR48" i="8"/>
  <c r="CA48" i="8"/>
  <c r="CB52" i="8"/>
  <c r="CA54" i="8"/>
  <c r="BR54" i="8"/>
  <c r="CC54" i="8"/>
  <c r="BY54" i="8"/>
  <c r="BT54" i="8"/>
  <c r="BP54" i="8"/>
  <c r="BS54" i="8"/>
  <c r="BZ54" i="8"/>
  <c r="BP31" i="8"/>
  <c r="BT31" i="8"/>
  <c r="BY31" i="8"/>
  <c r="BP33" i="8"/>
  <c r="BT33" i="8"/>
  <c r="BY33" i="8"/>
  <c r="BQ35" i="8"/>
  <c r="AY35" i="8" s="1"/>
  <c r="BU35" i="8"/>
  <c r="BQ38" i="8"/>
  <c r="AY38" i="8" s="1"/>
  <c r="BU38" i="8"/>
  <c r="BR42" i="8"/>
  <c r="CA42" i="8"/>
  <c r="BQ43" i="8"/>
  <c r="AY43" i="8" s="1"/>
  <c r="BU43" i="8"/>
  <c r="BR55" i="8"/>
  <c r="CA55" i="8"/>
  <c r="BP56" i="8"/>
  <c r="BT56" i="8"/>
  <c r="BY56" i="8"/>
  <c r="BR57" i="8"/>
  <c r="CB125" i="8"/>
  <c r="BR125" i="8"/>
  <c r="BU125" i="8"/>
  <c r="CC125" i="8"/>
  <c r="BQ125" i="8"/>
  <c r="BX125" i="8"/>
  <c r="BY125" i="8"/>
  <c r="BP42" i="8"/>
  <c r="BT42" i="8"/>
  <c r="BY42" i="8"/>
  <c r="BP55" i="8"/>
  <c r="BT55" i="8"/>
  <c r="BY55" i="8"/>
  <c r="CB57" i="8"/>
  <c r="BP57" i="8"/>
  <c r="BT57" i="8"/>
  <c r="BY57" i="8"/>
  <c r="BV58" i="8"/>
  <c r="CB129" i="8"/>
  <c r="BR129" i="8"/>
  <c r="BU129" i="8"/>
  <c r="CC129" i="8"/>
  <c r="BQ129" i="8"/>
  <c r="AL129" i="8" s="1"/>
  <c r="BX129" i="8"/>
  <c r="BY129" i="8"/>
  <c r="X77" i="8"/>
  <c r="CB123" i="8"/>
  <c r="BR123" i="8"/>
  <c r="BU123" i="8"/>
  <c r="CC123" i="8"/>
  <c r="BQ123" i="8"/>
  <c r="BX123" i="8"/>
  <c r="BY123" i="8"/>
  <c r="AL125" i="8"/>
  <c r="B131" i="8"/>
  <c r="B181" i="8"/>
  <c r="BQ62" i="8"/>
  <c r="BY62" i="8"/>
  <c r="BS63" i="8"/>
  <c r="Y63" i="8" s="1"/>
  <c r="BQ64" i="8"/>
  <c r="BY64" i="8"/>
  <c r="BS65" i="8"/>
  <c r="Y65" i="8" s="1"/>
  <c r="BQ66" i="8"/>
  <c r="BY66" i="8"/>
  <c r="BS67" i="8"/>
  <c r="Y67" i="8" s="1"/>
  <c r="CA67" i="8"/>
  <c r="BQ68" i="8"/>
  <c r="BY68" i="8"/>
  <c r="BS69" i="8"/>
  <c r="Y69" i="8" s="1"/>
  <c r="BQ70" i="8"/>
  <c r="Y70" i="8" s="1"/>
  <c r="BY70" i="8"/>
  <c r="BS71" i="8"/>
  <c r="Y71" i="8" s="1"/>
  <c r="BQ72" i="8"/>
  <c r="BY72" i="8"/>
  <c r="C73" i="8"/>
  <c r="BX77" i="8"/>
  <c r="BP78" i="8"/>
  <c r="BY78" i="8"/>
  <c r="BP79" i="8"/>
  <c r="BQ80" i="8"/>
  <c r="BY81" i="8"/>
  <c r="BQ82" i="8"/>
  <c r="X82" i="8" s="1"/>
  <c r="BY83" i="8"/>
  <c r="BQ84" i="8"/>
  <c r="BY85" i="8"/>
  <c r="BQ86" i="8"/>
  <c r="X86" i="8" s="1"/>
  <c r="BY87" i="8"/>
  <c r="BQ124" i="8"/>
  <c r="CC124" i="8"/>
  <c r="BQ126" i="8"/>
  <c r="CC126" i="8"/>
  <c r="BQ128" i="8"/>
  <c r="CC128" i="8"/>
  <c r="BQ130" i="8"/>
  <c r="CC130" i="8"/>
  <c r="BY139" i="8"/>
  <c r="BS62" i="8"/>
  <c r="BS64" i="8"/>
  <c r="BS66" i="8"/>
  <c r="BS68" i="8"/>
  <c r="BS70" i="8"/>
  <c r="BS72" i="8"/>
  <c r="BR77" i="8"/>
  <c r="BY79" i="8"/>
  <c r="BQ79" i="8"/>
  <c r="BY80" i="8"/>
  <c r="BY82" i="8"/>
  <c r="BY84" i="8"/>
  <c r="BY86" i="8"/>
  <c r="BY77" i="8"/>
  <c r="BQ77" i="8"/>
  <c r="BS77" i="8"/>
  <c r="CA78" i="8"/>
  <c r="BS78" i="8"/>
  <c r="BX78" i="8"/>
  <c r="X80" i="8"/>
  <c r="X84" i="8"/>
  <c r="CB124" i="8"/>
  <c r="BR124" i="8"/>
  <c r="BP124" i="8"/>
  <c r="AL124" i="8" s="1"/>
  <c r="BY124" i="8"/>
  <c r="CB126" i="8"/>
  <c r="BR126" i="8"/>
  <c r="BP126" i="8"/>
  <c r="AL126" i="8" s="1"/>
  <c r="BY126" i="8"/>
  <c r="CB128" i="8"/>
  <c r="BR128" i="8"/>
  <c r="BP128" i="8"/>
  <c r="AL128" i="8" s="1"/>
  <c r="BY128" i="8"/>
  <c r="CB130" i="8"/>
  <c r="BR130" i="8"/>
  <c r="BP130" i="8"/>
  <c r="AL130" i="8" s="1"/>
  <c r="BY130" i="8"/>
  <c r="BC190" i="9"/>
  <c r="W181" i="9"/>
  <c r="V181" i="9"/>
  <c r="U181" i="9"/>
  <c r="T181" i="9"/>
  <c r="S181" i="9"/>
  <c r="R181" i="9"/>
  <c r="Q181" i="9"/>
  <c r="P181" i="9"/>
  <c r="O181" i="9"/>
  <c r="N181" i="9"/>
  <c r="M181" i="9"/>
  <c r="L181" i="9"/>
  <c r="K181" i="9"/>
  <c r="J181" i="9"/>
  <c r="I181" i="9"/>
  <c r="H181" i="9"/>
  <c r="G181" i="9"/>
  <c r="F181" i="9"/>
  <c r="E181" i="9"/>
  <c r="D181" i="9"/>
  <c r="C181" i="9"/>
  <c r="BQ180" i="9"/>
  <c r="X180" i="9" s="1"/>
  <c r="B180" i="9"/>
  <c r="BY180" i="9" s="1"/>
  <c r="BQ179" i="9"/>
  <c r="X179" i="9" s="1"/>
  <c r="B179" i="9"/>
  <c r="BY179" i="9" s="1"/>
  <c r="B178" i="9"/>
  <c r="B177" i="9"/>
  <c r="BQ176" i="9"/>
  <c r="X176" i="9" s="1"/>
  <c r="B176" i="9"/>
  <c r="BY176" i="9" s="1"/>
  <c r="BQ175" i="9"/>
  <c r="X175" i="9" s="1"/>
  <c r="B175" i="9"/>
  <c r="BY175" i="9" s="1"/>
  <c r="B174" i="9"/>
  <c r="B173" i="9"/>
  <c r="BQ172" i="9"/>
  <c r="X172" i="9" s="1"/>
  <c r="B172" i="9"/>
  <c r="BY172" i="9" s="1"/>
  <c r="BQ171" i="9"/>
  <c r="X171" i="9" s="1"/>
  <c r="B171" i="9"/>
  <c r="BY171" i="9" s="1"/>
  <c r="B170" i="9"/>
  <c r="B169" i="9"/>
  <c r="BQ168" i="9"/>
  <c r="X168" i="9" s="1"/>
  <c r="B168" i="9"/>
  <c r="BY168" i="9" s="1"/>
  <c r="BQ167" i="9"/>
  <c r="X167" i="9" s="1"/>
  <c r="B167" i="9"/>
  <c r="BY167" i="9" s="1"/>
  <c r="B166" i="9"/>
  <c r="B165" i="9"/>
  <c r="BQ164" i="9"/>
  <c r="X164" i="9" s="1"/>
  <c r="B164" i="9"/>
  <c r="BY164" i="9" s="1"/>
  <c r="BQ163" i="9"/>
  <c r="X163" i="9" s="1"/>
  <c r="B163" i="9"/>
  <c r="BY163" i="9" s="1"/>
  <c r="B162" i="9"/>
  <c r="B161" i="9"/>
  <c r="BQ160" i="9"/>
  <c r="X160" i="9" s="1"/>
  <c r="B160" i="9"/>
  <c r="BY160" i="9" s="1"/>
  <c r="BQ159" i="9"/>
  <c r="X159" i="9" s="1"/>
  <c r="B159" i="9"/>
  <c r="BY159" i="9" s="1"/>
  <c r="B158" i="9"/>
  <c r="B157" i="9"/>
  <c r="BQ156" i="9"/>
  <c r="X156" i="9" s="1"/>
  <c r="B156" i="9"/>
  <c r="BY156" i="9" s="1"/>
  <c r="BQ155" i="9"/>
  <c r="X155" i="9" s="1"/>
  <c r="B155" i="9"/>
  <c r="BY155" i="9" s="1"/>
  <c r="B154" i="9"/>
  <c r="B153" i="9"/>
  <c r="BQ152" i="9"/>
  <c r="X152" i="9" s="1"/>
  <c r="B152" i="9"/>
  <c r="BY152" i="9" s="1"/>
  <c r="BQ151" i="9"/>
  <c r="X151" i="9" s="1"/>
  <c r="B151" i="9"/>
  <c r="BY151" i="9" s="1"/>
  <c r="B150" i="9"/>
  <c r="B149" i="9"/>
  <c r="BQ148" i="9"/>
  <c r="X148" i="9" s="1"/>
  <c r="B148" i="9"/>
  <c r="BY148" i="9" s="1"/>
  <c r="BQ147" i="9"/>
  <c r="X147" i="9" s="1"/>
  <c r="B147" i="9"/>
  <c r="BY147" i="9" s="1"/>
  <c r="B146" i="9"/>
  <c r="B145" i="9"/>
  <c r="BQ144" i="9"/>
  <c r="X144" i="9" s="1"/>
  <c r="B144" i="9"/>
  <c r="BY144" i="9" s="1"/>
  <c r="BQ143" i="9"/>
  <c r="X143" i="9" s="1"/>
  <c r="B143" i="9"/>
  <c r="BY143" i="9" s="1"/>
  <c r="B142" i="9"/>
  <c r="B141" i="9"/>
  <c r="BQ140" i="9"/>
  <c r="X140" i="9" s="1"/>
  <c r="B140" i="9"/>
  <c r="BY140" i="9" s="1"/>
  <c r="BQ139" i="9"/>
  <c r="X139" i="9" s="1"/>
  <c r="B139" i="9"/>
  <c r="BY139" i="9" s="1"/>
  <c r="BX131" i="9"/>
  <c r="BP131" i="9"/>
  <c r="AK131" i="9"/>
  <c r="AJ131" i="9"/>
  <c r="AI131" i="9"/>
  <c r="AH131" i="9"/>
  <c r="AG131" i="9"/>
  <c r="AF131" i="9"/>
  <c r="AE131" i="9"/>
  <c r="AD131" i="9"/>
  <c r="AC131" i="9"/>
  <c r="AA131" i="9"/>
  <c r="Z131" i="9"/>
  <c r="Y131" i="9"/>
  <c r="W131" i="9"/>
  <c r="V131" i="9"/>
  <c r="U131" i="9"/>
  <c r="BY131" i="9" s="1"/>
  <c r="T131" i="9"/>
  <c r="S131" i="9"/>
  <c r="R131" i="9"/>
  <c r="Q131" i="9"/>
  <c r="P131" i="9"/>
  <c r="O131" i="9"/>
  <c r="N131" i="9"/>
  <c r="M131" i="9"/>
  <c r="L131" i="9"/>
  <c r="K131" i="9"/>
  <c r="J131" i="9"/>
  <c r="I131" i="9"/>
  <c r="H131" i="9"/>
  <c r="G131" i="9"/>
  <c r="F131" i="9"/>
  <c r="E131" i="9"/>
  <c r="D131" i="9"/>
  <c r="C131" i="9"/>
  <c r="CC130" i="9"/>
  <c r="CB130" i="9"/>
  <c r="BY130" i="9"/>
  <c r="BR130" i="9"/>
  <c r="BQ130" i="9"/>
  <c r="AB130" i="9"/>
  <c r="X130" i="9"/>
  <c r="BU130" i="9" s="1"/>
  <c r="B130" i="9"/>
  <c r="BX130" i="9" s="1"/>
  <c r="CC129" i="9"/>
  <c r="BY129" i="9"/>
  <c r="BR129" i="9"/>
  <c r="BQ129" i="9"/>
  <c r="AB129" i="9"/>
  <c r="CB129" i="9" s="1"/>
  <c r="X129" i="9"/>
  <c r="B129" i="9"/>
  <c r="BX129" i="9" s="1"/>
  <c r="CC128" i="9"/>
  <c r="BY128" i="9"/>
  <c r="BR128" i="9"/>
  <c r="BQ128" i="9"/>
  <c r="AB128" i="9"/>
  <c r="X128" i="9"/>
  <c r="B128" i="9"/>
  <c r="BX128" i="9" s="1"/>
  <c r="CC127" i="9"/>
  <c r="BY127" i="9"/>
  <c r="BU127" i="9"/>
  <c r="BR127" i="9"/>
  <c r="BQ127" i="9"/>
  <c r="AB127" i="9"/>
  <c r="CB127" i="9" s="1"/>
  <c r="X127" i="9"/>
  <c r="B127" i="9"/>
  <c r="BX127" i="9" s="1"/>
  <c r="CC126" i="9"/>
  <c r="BY126" i="9"/>
  <c r="BR126" i="9"/>
  <c r="BQ126" i="9"/>
  <c r="AB126" i="9"/>
  <c r="X126" i="9"/>
  <c r="BU126" i="9" s="1"/>
  <c r="B126" i="9"/>
  <c r="BX126" i="9" s="1"/>
  <c r="CC125" i="9"/>
  <c r="BY125" i="9"/>
  <c r="BR125" i="9"/>
  <c r="BQ125" i="9"/>
  <c r="AB125" i="9"/>
  <c r="CB125" i="9" s="1"/>
  <c r="X125" i="9"/>
  <c r="B125" i="9"/>
  <c r="BX125" i="9" s="1"/>
  <c r="CC124" i="9"/>
  <c r="CB124" i="9"/>
  <c r="BY124" i="9"/>
  <c r="BR124" i="9"/>
  <c r="BQ124" i="9"/>
  <c r="AB124" i="9"/>
  <c r="X124" i="9"/>
  <c r="BU124" i="9" s="1"/>
  <c r="B124" i="9"/>
  <c r="BX124" i="9" s="1"/>
  <c r="CC123" i="9"/>
  <c r="BY123" i="9"/>
  <c r="BR123" i="9"/>
  <c r="BQ123" i="9"/>
  <c r="AB123" i="9"/>
  <c r="X123" i="9"/>
  <c r="B123" i="9"/>
  <c r="B131" i="9" s="1"/>
  <c r="C92" i="9"/>
  <c r="BX91" i="9"/>
  <c r="BP91" i="9"/>
  <c r="C91" i="9" s="1"/>
  <c r="BX90" i="9"/>
  <c r="BP90" i="9"/>
  <c r="C90" i="9" s="1"/>
  <c r="C87" i="9"/>
  <c r="BP87" i="9" s="1"/>
  <c r="BX86" i="9"/>
  <c r="BP86" i="9"/>
  <c r="C86" i="9"/>
  <c r="BX85" i="9"/>
  <c r="BR85" i="9"/>
  <c r="BP85" i="9"/>
  <c r="C85" i="9"/>
  <c r="C84" i="9"/>
  <c r="BY84" i="9" s="1"/>
  <c r="C83" i="9"/>
  <c r="BY82" i="9"/>
  <c r="C82" i="9"/>
  <c r="BX81" i="9"/>
  <c r="C81" i="9"/>
  <c r="BP81" i="9" s="1"/>
  <c r="BY80" i="9"/>
  <c r="BP80" i="9"/>
  <c r="C80" i="9"/>
  <c r="BX79" i="9"/>
  <c r="BR79" i="9"/>
  <c r="BP79" i="9"/>
  <c r="C79" i="9"/>
  <c r="C78" i="9"/>
  <c r="BX77" i="9"/>
  <c r="BR77" i="9"/>
  <c r="BP77" i="9"/>
  <c r="C77" i="9"/>
  <c r="X73" i="9"/>
  <c r="W73" i="9"/>
  <c r="V73" i="9"/>
  <c r="U73" i="9"/>
  <c r="T73" i="9"/>
  <c r="S73" i="9"/>
  <c r="R73" i="9"/>
  <c r="Q73" i="9"/>
  <c r="P73" i="9"/>
  <c r="O73" i="9"/>
  <c r="N73" i="9"/>
  <c r="M73" i="9"/>
  <c r="L73" i="9"/>
  <c r="K73" i="9"/>
  <c r="J73" i="9"/>
  <c r="I73" i="9"/>
  <c r="H73" i="9"/>
  <c r="G73" i="9"/>
  <c r="F73" i="9"/>
  <c r="E73" i="9"/>
  <c r="D73" i="9"/>
  <c r="CB72" i="9"/>
  <c r="BT72" i="9"/>
  <c r="BS72" i="9"/>
  <c r="C72" i="9"/>
  <c r="CB71" i="9"/>
  <c r="BZ71" i="9"/>
  <c r="BY71" i="9"/>
  <c r="BT71" i="9"/>
  <c r="BR71" i="9"/>
  <c r="BQ71" i="9"/>
  <c r="C71" i="9"/>
  <c r="CA71" i="9" s="1"/>
  <c r="BT70" i="9"/>
  <c r="C70" i="9"/>
  <c r="CB69" i="9"/>
  <c r="BZ69" i="9"/>
  <c r="BY69" i="9"/>
  <c r="BT69" i="9"/>
  <c r="BR69" i="9"/>
  <c r="BQ69" i="9"/>
  <c r="C69" i="9"/>
  <c r="CA69" i="9" s="1"/>
  <c r="CB68" i="9"/>
  <c r="BT68" i="9"/>
  <c r="BS68" i="9"/>
  <c r="C68" i="9"/>
  <c r="CB67" i="9"/>
  <c r="BZ67" i="9"/>
  <c r="BY67" i="9"/>
  <c r="BT67" i="9"/>
  <c r="BR67" i="9"/>
  <c r="BQ67" i="9"/>
  <c r="C67" i="9"/>
  <c r="CA67" i="9" s="1"/>
  <c r="BT66" i="9"/>
  <c r="C66" i="9"/>
  <c r="CB65" i="9"/>
  <c r="BZ65" i="9"/>
  <c r="BY65" i="9"/>
  <c r="BT65" i="9"/>
  <c r="BR65" i="9"/>
  <c r="BQ65" i="9"/>
  <c r="C65" i="9"/>
  <c r="CA65" i="9" s="1"/>
  <c r="CB64" i="9"/>
  <c r="BT64" i="9"/>
  <c r="BS64" i="9"/>
  <c r="C64" i="9"/>
  <c r="CB63" i="9"/>
  <c r="BZ63" i="9"/>
  <c r="BY63" i="9"/>
  <c r="BT63" i="9"/>
  <c r="BR63" i="9"/>
  <c r="BQ63" i="9"/>
  <c r="C63" i="9"/>
  <c r="CA63" i="9" s="1"/>
  <c r="BT62" i="9"/>
  <c r="C62" i="9"/>
  <c r="BS62" i="9" s="1"/>
  <c r="AX58" i="9"/>
  <c r="AW58" i="9"/>
  <c r="AV58" i="9"/>
  <c r="AU58" i="9"/>
  <c r="AT58" i="9"/>
  <c r="AS58" i="9"/>
  <c r="AR58" i="9"/>
  <c r="AQ58" i="9"/>
  <c r="AP58" i="9"/>
  <c r="AN58" i="9"/>
  <c r="AM58" i="9"/>
  <c r="AL58" i="9"/>
  <c r="AK58" i="9"/>
  <c r="AJ58" i="9"/>
  <c r="AI58" i="9"/>
  <c r="AH58" i="9"/>
  <c r="AG58" i="9"/>
  <c r="AF58" i="9"/>
  <c r="AE58" i="9"/>
  <c r="AD58" i="9"/>
  <c r="AC58" i="9"/>
  <c r="AA58" i="9"/>
  <c r="Z58" i="9"/>
  <c r="Y58" i="9"/>
  <c r="BV58" i="9" s="1"/>
  <c r="W58" i="9"/>
  <c r="V58" i="9"/>
  <c r="U58" i="9"/>
  <c r="T58" i="9"/>
  <c r="S58" i="9"/>
  <c r="R58" i="9"/>
  <c r="Q58" i="9"/>
  <c r="P58" i="9"/>
  <c r="O58" i="9"/>
  <c r="N58" i="9"/>
  <c r="M58" i="9"/>
  <c r="L58" i="9"/>
  <c r="K58" i="9"/>
  <c r="J58" i="9"/>
  <c r="I58" i="9"/>
  <c r="H58" i="9"/>
  <c r="G58" i="9"/>
  <c r="F58" i="9"/>
  <c r="E58" i="9"/>
  <c r="D58" i="9"/>
  <c r="C58" i="9"/>
  <c r="CD57" i="9"/>
  <c r="BY57" i="9"/>
  <c r="BV57" i="9"/>
  <c r="BQ57" i="9"/>
  <c r="AB57" i="9"/>
  <c r="X57" i="9"/>
  <c r="B57" i="9"/>
  <c r="CD56" i="9"/>
  <c r="CC56" i="9"/>
  <c r="BV56" i="9"/>
  <c r="AB56" i="9"/>
  <c r="X56" i="9"/>
  <c r="B56" i="9"/>
  <c r="CB56" i="9" s="1"/>
  <c r="CD55" i="9"/>
  <c r="BV55" i="9"/>
  <c r="AB55" i="9"/>
  <c r="X55" i="9"/>
  <c r="B55" i="9"/>
  <c r="CD54" i="9"/>
  <c r="CC54" i="9"/>
  <c r="CB54" i="9"/>
  <c r="CA54" i="9"/>
  <c r="BY54" i="9"/>
  <c r="BX54" i="9"/>
  <c r="BV54" i="9"/>
  <c r="BT54" i="9"/>
  <c r="BS54" i="9"/>
  <c r="BR54" i="9"/>
  <c r="BP54" i="9"/>
  <c r="AB54" i="9"/>
  <c r="B54" i="9"/>
  <c r="BZ54" i="9" s="1"/>
  <c r="CE53" i="9"/>
  <c r="CD53" i="9"/>
  <c r="CC53" i="9"/>
  <c r="CA53" i="9"/>
  <c r="BZ53" i="9"/>
  <c r="BY53" i="9"/>
  <c r="BW53" i="9"/>
  <c r="BV53" i="9"/>
  <c r="BS53" i="9"/>
  <c r="BR53" i="9"/>
  <c r="BQ53" i="9"/>
  <c r="AB53" i="9"/>
  <c r="BU53" i="9" s="1"/>
  <c r="X53" i="9"/>
  <c r="B53" i="9"/>
  <c r="CE52" i="9"/>
  <c r="CD52" i="9"/>
  <c r="CC52" i="9"/>
  <c r="CA52" i="9"/>
  <c r="BZ52" i="9"/>
  <c r="BY52" i="9"/>
  <c r="BW52" i="9"/>
  <c r="BV52" i="9"/>
  <c r="BS52" i="9"/>
  <c r="BR52" i="9"/>
  <c r="BQ52" i="9"/>
  <c r="AB52" i="9"/>
  <c r="BU52" i="9" s="1"/>
  <c r="X52" i="9"/>
  <c r="B52" i="9"/>
  <c r="CE51" i="9"/>
  <c r="CD51" i="9"/>
  <c r="CC51" i="9"/>
  <c r="CA51" i="9"/>
  <c r="BZ51" i="9"/>
  <c r="BY51" i="9"/>
  <c r="BW51" i="9"/>
  <c r="BV51" i="9"/>
  <c r="BS51" i="9"/>
  <c r="BR51" i="9"/>
  <c r="BQ51" i="9"/>
  <c r="AB51" i="9"/>
  <c r="BU51" i="9" s="1"/>
  <c r="X51" i="9"/>
  <c r="B51" i="9"/>
  <c r="CD50" i="9"/>
  <c r="CC50" i="9"/>
  <c r="BY50" i="9"/>
  <c r="BX50" i="9"/>
  <c r="BV50" i="9"/>
  <c r="BT50" i="9"/>
  <c r="BS50" i="9"/>
  <c r="AB50" i="9"/>
  <c r="X50" i="9"/>
  <c r="B50" i="9"/>
  <c r="CD49" i="9"/>
  <c r="CB49" i="9"/>
  <c r="CA49" i="9"/>
  <c r="BZ49" i="9"/>
  <c r="BX49" i="9"/>
  <c r="BV49" i="9"/>
  <c r="BS49" i="9"/>
  <c r="BR49" i="9"/>
  <c r="BQ49" i="9"/>
  <c r="AB49" i="9"/>
  <c r="X49" i="9"/>
  <c r="BU49" i="9" s="1"/>
  <c r="B49" i="9"/>
  <c r="CC49" i="9" s="1"/>
  <c r="CD48" i="9"/>
  <c r="BV48" i="9"/>
  <c r="AB48" i="9"/>
  <c r="X48" i="9"/>
  <c r="B48" i="9"/>
  <c r="BY48" i="9" s="1"/>
  <c r="CD47" i="9"/>
  <c r="CA47" i="9"/>
  <c r="BZ47" i="9"/>
  <c r="BX47" i="9"/>
  <c r="BV47" i="9"/>
  <c r="BS47" i="9"/>
  <c r="BR47" i="9"/>
  <c r="BQ47" i="9"/>
  <c r="AB47" i="9"/>
  <c r="BU47" i="9" s="1"/>
  <c r="X47" i="9"/>
  <c r="B47" i="9"/>
  <c r="CC47" i="9" s="1"/>
  <c r="CC46" i="9"/>
  <c r="CB46" i="9"/>
  <c r="CA46" i="9"/>
  <c r="BY46" i="9"/>
  <c r="BX46" i="9"/>
  <c r="BU46" i="9"/>
  <c r="BS46" i="9"/>
  <c r="BR46" i="9"/>
  <c r="BQ46" i="9"/>
  <c r="AB46" i="9"/>
  <c r="X46" i="9"/>
  <c r="B46" i="9"/>
  <c r="BZ46" i="9" s="1"/>
  <c r="CD45" i="9"/>
  <c r="BY45" i="9"/>
  <c r="BV45" i="9"/>
  <c r="BT45" i="9"/>
  <c r="AB45" i="9"/>
  <c r="X45" i="9"/>
  <c r="B45" i="9"/>
  <c r="CC45" i="9" s="1"/>
  <c r="CD44" i="9"/>
  <c r="CA44" i="9"/>
  <c r="BZ44" i="9"/>
  <c r="BX44" i="9"/>
  <c r="BV44" i="9"/>
  <c r="BS44" i="9"/>
  <c r="BR44" i="9"/>
  <c r="BQ44" i="9"/>
  <c r="AB44" i="9"/>
  <c r="X44" i="9"/>
  <c r="BU44" i="9" s="1"/>
  <c r="B44" i="9"/>
  <c r="CC44" i="9" s="1"/>
  <c r="CD43" i="9"/>
  <c r="BV43" i="9"/>
  <c r="AB43" i="9"/>
  <c r="B43" i="9"/>
  <c r="BZ43" i="9" s="1"/>
  <c r="CD42" i="9"/>
  <c r="CA42" i="9"/>
  <c r="BZ42" i="9"/>
  <c r="BV42" i="9"/>
  <c r="BT42" i="9"/>
  <c r="BP42" i="9"/>
  <c r="AB42" i="9"/>
  <c r="BU42" i="9" s="1"/>
  <c r="X42" i="9"/>
  <c r="B42" i="9"/>
  <c r="BY42" i="9" s="1"/>
  <c r="CD41" i="9"/>
  <c r="CC41" i="9"/>
  <c r="CA41" i="9"/>
  <c r="BY41" i="9"/>
  <c r="BX41" i="9"/>
  <c r="BV41" i="9"/>
  <c r="BT41" i="9"/>
  <c r="BS41" i="9"/>
  <c r="BR41" i="9"/>
  <c r="BP41" i="9"/>
  <c r="AB41" i="9"/>
  <c r="CB41" i="9" s="1"/>
  <c r="B41" i="9"/>
  <c r="BZ41" i="9" s="1"/>
  <c r="CD40" i="9"/>
  <c r="BV40" i="9"/>
  <c r="AB40" i="9"/>
  <c r="X40" i="9"/>
  <c r="B40" i="9"/>
  <c r="CD39" i="9"/>
  <c r="CA39" i="9"/>
  <c r="BZ39" i="9"/>
  <c r="BX39" i="9"/>
  <c r="BV39" i="9"/>
  <c r="BS39" i="9"/>
  <c r="BR39" i="9"/>
  <c r="BQ39" i="9"/>
  <c r="AB39" i="9"/>
  <c r="BU39" i="9" s="1"/>
  <c r="X39" i="9"/>
  <c r="B39" i="9"/>
  <c r="CC39" i="9" s="1"/>
  <c r="CD38" i="9"/>
  <c r="CC38" i="9"/>
  <c r="BZ38" i="9"/>
  <c r="BY38" i="9"/>
  <c r="BX38" i="9"/>
  <c r="BV38" i="9"/>
  <c r="BU38" i="9"/>
  <c r="BT38" i="9"/>
  <c r="BS38" i="9"/>
  <c r="BP38" i="9"/>
  <c r="AB38" i="9"/>
  <c r="B38" i="9"/>
  <c r="CD37" i="9"/>
  <c r="CC37" i="9"/>
  <c r="CA37" i="9"/>
  <c r="BV37" i="9"/>
  <c r="BU37" i="9"/>
  <c r="BQ37" i="9"/>
  <c r="BP37" i="9"/>
  <c r="AB37" i="9"/>
  <c r="B37" i="9"/>
  <c r="CD36" i="9"/>
  <c r="CB36" i="9"/>
  <c r="CA36" i="9"/>
  <c r="BZ36" i="9"/>
  <c r="BX36" i="9"/>
  <c r="BV36" i="9"/>
  <c r="BS36" i="9"/>
  <c r="BR36" i="9"/>
  <c r="BQ36" i="9"/>
  <c r="AB36" i="9"/>
  <c r="X36" i="9"/>
  <c r="BU36" i="9" s="1"/>
  <c r="B36" i="9"/>
  <c r="CC36" i="9" s="1"/>
  <c r="CD35" i="9"/>
  <c r="BZ35" i="9"/>
  <c r="BV35" i="9"/>
  <c r="BU35" i="9"/>
  <c r="BP35" i="9"/>
  <c r="AB35" i="9"/>
  <c r="B35" i="9"/>
  <c r="BY35" i="9" s="1"/>
  <c r="CD34" i="9"/>
  <c r="CA34" i="9"/>
  <c r="BZ34" i="9"/>
  <c r="BY34" i="9"/>
  <c r="BV34" i="9"/>
  <c r="BT34" i="9"/>
  <c r="BR34" i="9"/>
  <c r="BP34" i="9"/>
  <c r="AB34" i="9"/>
  <c r="X34" i="9"/>
  <c r="BU34" i="9" s="1"/>
  <c r="B34" i="9"/>
  <c r="CD33" i="9"/>
  <c r="BV33" i="9"/>
  <c r="AB33" i="9"/>
  <c r="X33" i="9"/>
  <c r="B33" i="9"/>
  <c r="CD32" i="9"/>
  <c r="CA32" i="9"/>
  <c r="BZ32" i="9"/>
  <c r="BV32" i="9"/>
  <c r="BT32" i="9"/>
  <c r="BP32" i="9"/>
  <c r="AB32" i="9"/>
  <c r="BU32" i="9" s="1"/>
  <c r="X32" i="9"/>
  <c r="B32" i="9"/>
  <c r="BY32" i="9" s="1"/>
  <c r="CD31" i="9"/>
  <c r="CC31" i="9"/>
  <c r="CA31" i="9"/>
  <c r="BY31" i="9"/>
  <c r="BX31" i="9"/>
  <c r="BV31" i="9"/>
  <c r="BT31" i="9"/>
  <c r="BS31" i="9"/>
  <c r="BR31" i="9"/>
  <c r="AB31" i="9"/>
  <c r="X31" i="9"/>
  <c r="B31" i="9"/>
  <c r="CD30" i="9"/>
  <c r="CA30" i="9"/>
  <c r="BV30" i="9"/>
  <c r="BU30" i="9"/>
  <c r="BP30" i="9"/>
  <c r="AB30" i="9"/>
  <c r="X30" i="9"/>
  <c r="B30" i="9"/>
  <c r="BZ30" i="9" s="1"/>
  <c r="CD29" i="9"/>
  <c r="CA29" i="9"/>
  <c r="BY29" i="9"/>
  <c r="BV29" i="9"/>
  <c r="BT29" i="9"/>
  <c r="BS29" i="9"/>
  <c r="AB29" i="9"/>
  <c r="X29" i="9"/>
  <c r="B29" i="9"/>
  <c r="CC29" i="9" s="1"/>
  <c r="CD28" i="9"/>
  <c r="CC28" i="9"/>
  <c r="BV28" i="9"/>
  <c r="BQ28" i="9"/>
  <c r="AB28" i="9"/>
  <c r="B28" i="9"/>
  <c r="CD27" i="9"/>
  <c r="CA27" i="9"/>
  <c r="BZ27" i="9"/>
  <c r="BX27" i="9"/>
  <c r="BV27" i="9"/>
  <c r="BS27" i="9"/>
  <c r="BR27" i="9"/>
  <c r="BQ27" i="9"/>
  <c r="AB27" i="9"/>
  <c r="X27" i="9"/>
  <c r="BU27" i="9" s="1"/>
  <c r="B27" i="9"/>
  <c r="CC27" i="9" s="1"/>
  <c r="CD26" i="9"/>
  <c r="CC26" i="9"/>
  <c r="BY26" i="9"/>
  <c r="BX26" i="9"/>
  <c r="BV26" i="9"/>
  <c r="BT26" i="9"/>
  <c r="BS26" i="9"/>
  <c r="BQ26" i="9"/>
  <c r="AB26" i="9"/>
  <c r="X26" i="9"/>
  <c r="CB26" i="9" s="1"/>
  <c r="B26" i="9"/>
  <c r="CD25" i="9"/>
  <c r="CB25" i="9"/>
  <c r="CA25" i="9"/>
  <c r="BZ25" i="9"/>
  <c r="BX25" i="9"/>
  <c r="BV25" i="9"/>
  <c r="BU25" i="9"/>
  <c r="BS25" i="9"/>
  <c r="BR25" i="9"/>
  <c r="BQ25" i="9"/>
  <c r="AB25" i="9"/>
  <c r="X25" i="9"/>
  <c r="B25" i="9"/>
  <c r="CC25" i="9" s="1"/>
  <c r="CD24" i="9"/>
  <c r="BY24" i="9"/>
  <c r="BV24" i="9"/>
  <c r="BT24" i="9"/>
  <c r="AB24" i="9"/>
  <c r="X24" i="9"/>
  <c r="B24" i="9"/>
  <c r="AB23" i="9"/>
  <c r="X23" i="9"/>
  <c r="B23" i="9"/>
  <c r="CA23" i="9" s="1"/>
  <c r="CD22" i="9"/>
  <c r="CA22" i="9"/>
  <c r="BZ22" i="9"/>
  <c r="BX22" i="9"/>
  <c r="BV22" i="9"/>
  <c r="BS22" i="9"/>
  <c r="BR22" i="9"/>
  <c r="BQ22" i="9"/>
  <c r="AB22" i="9"/>
  <c r="CB22" i="9" s="1"/>
  <c r="X22" i="9"/>
  <c r="B22" i="9"/>
  <c r="CC22" i="9" s="1"/>
  <c r="CC21" i="9"/>
  <c r="CB21" i="9"/>
  <c r="CA21" i="9"/>
  <c r="BY21" i="9"/>
  <c r="BX21" i="9"/>
  <c r="BU21" i="9"/>
  <c r="BS21" i="9"/>
  <c r="BR21" i="9"/>
  <c r="BQ21" i="9"/>
  <c r="AB21" i="9"/>
  <c r="X21" i="9"/>
  <c r="B21" i="9"/>
  <c r="BZ21" i="9" s="1"/>
  <c r="CD20" i="9"/>
  <c r="BY20" i="9"/>
  <c r="BV20" i="9"/>
  <c r="BT20" i="9"/>
  <c r="AB20" i="9"/>
  <c r="X20" i="9"/>
  <c r="B20" i="9"/>
  <c r="CC20" i="9" s="1"/>
  <c r="CC19" i="9"/>
  <c r="BY19" i="9"/>
  <c r="BS19" i="9"/>
  <c r="AB19" i="9"/>
  <c r="X19" i="9"/>
  <c r="B19" i="9"/>
  <c r="CB19" i="9" s="1"/>
  <c r="CE18" i="9"/>
  <c r="CD18" i="9"/>
  <c r="CA18" i="9"/>
  <c r="BW18" i="9"/>
  <c r="BV18" i="9"/>
  <c r="BS18" i="9"/>
  <c r="AB18" i="9"/>
  <c r="X18" i="9"/>
  <c r="B18" i="9"/>
  <c r="BQ18" i="9" s="1"/>
  <c r="CD17" i="9"/>
  <c r="CA17" i="9"/>
  <c r="BZ17" i="9"/>
  <c r="BX17" i="9"/>
  <c r="BV17" i="9"/>
  <c r="BS17" i="9"/>
  <c r="BR17" i="9"/>
  <c r="BQ17" i="9"/>
  <c r="AB17" i="9"/>
  <c r="X17" i="9"/>
  <c r="CB17" i="9" s="1"/>
  <c r="B17" i="9"/>
  <c r="CC17" i="9" s="1"/>
  <c r="CD16" i="9"/>
  <c r="CB16" i="9"/>
  <c r="BX16" i="9"/>
  <c r="BV16" i="9"/>
  <c r="BS16" i="9"/>
  <c r="AB16" i="9"/>
  <c r="X16" i="9"/>
  <c r="B16" i="9"/>
  <c r="BQ16" i="9" s="1"/>
  <c r="CD15" i="9"/>
  <c r="CA15" i="9"/>
  <c r="BZ15" i="9"/>
  <c r="BX15" i="9"/>
  <c r="BV15" i="9"/>
  <c r="BS15" i="9"/>
  <c r="BR15" i="9"/>
  <c r="BQ15" i="9"/>
  <c r="AB15" i="9"/>
  <c r="X15" i="9"/>
  <c r="BU15" i="9" s="1"/>
  <c r="B15" i="9"/>
  <c r="CC15" i="9" s="1"/>
  <c r="X14" i="9"/>
  <c r="B14" i="9"/>
  <c r="BX14" i="9" s="1"/>
  <c r="CD13" i="9"/>
  <c r="CA13" i="9"/>
  <c r="BX13" i="9"/>
  <c r="BV13" i="9"/>
  <c r="BS13" i="9"/>
  <c r="BR13" i="9"/>
  <c r="AB13" i="9"/>
  <c r="CB13" i="9" s="1"/>
  <c r="X13" i="9"/>
  <c r="B13" i="9"/>
  <c r="BZ13" i="9" s="1"/>
  <c r="CD12" i="9"/>
  <c r="BV12" i="9"/>
  <c r="AB12" i="9"/>
  <c r="AB58" i="9" s="1"/>
  <c r="X12" i="9"/>
  <c r="X58" i="9" s="1"/>
  <c r="B12" i="9"/>
  <c r="CB12" i="9" s="1"/>
  <c r="A5" i="9"/>
  <c r="A4" i="9"/>
  <c r="A3" i="9"/>
  <c r="A2" i="9"/>
  <c r="A206" i="3" l="1"/>
  <c r="AY58" i="2"/>
  <c r="A206" i="2"/>
  <c r="Y73" i="2"/>
  <c r="AY58" i="4"/>
  <c r="A206" i="4"/>
  <c r="Y73" i="4"/>
  <c r="Y72" i="8"/>
  <c r="Y62" i="8"/>
  <c r="AY56" i="8"/>
  <c r="AY31" i="8"/>
  <c r="AY26" i="8"/>
  <c r="AY29" i="8"/>
  <c r="AY13" i="8"/>
  <c r="AY20" i="8"/>
  <c r="AY54" i="8"/>
  <c r="AY16" i="8"/>
  <c r="AY21" i="8"/>
  <c r="X78" i="8"/>
  <c r="Y64" i="8"/>
  <c r="BQ181" i="8"/>
  <c r="X181" i="8" s="1"/>
  <c r="BY181" i="8"/>
  <c r="AY42" i="8"/>
  <c r="AY33" i="8"/>
  <c r="AY34" i="8"/>
  <c r="AY48" i="8"/>
  <c r="AY40" i="8"/>
  <c r="AY52" i="8"/>
  <c r="AY23" i="8"/>
  <c r="AY27" i="8"/>
  <c r="AY25" i="8"/>
  <c r="AY18" i="8"/>
  <c r="AY32" i="8"/>
  <c r="AY58" i="8"/>
  <c r="X79" i="8"/>
  <c r="BY73" i="8"/>
  <c r="BQ73" i="8"/>
  <c r="CB73" i="8"/>
  <c r="BT73" i="8"/>
  <c r="BZ73" i="8"/>
  <c r="BR73" i="8"/>
  <c r="BS73" i="8"/>
  <c r="CA73" i="8"/>
  <c r="BX206" i="8" s="1"/>
  <c r="Y68" i="8"/>
  <c r="Y66" i="8"/>
  <c r="BY131" i="8"/>
  <c r="BQ131" i="8"/>
  <c r="BX131" i="8"/>
  <c r="BU131" i="8"/>
  <c r="CB131" i="8"/>
  <c r="BP131" i="8"/>
  <c r="CC131" i="8"/>
  <c r="BR131" i="8"/>
  <c r="AY57" i="8"/>
  <c r="AY55" i="8"/>
  <c r="AY46" i="8"/>
  <c r="AY12" i="8"/>
  <c r="AL127" i="8"/>
  <c r="AY50" i="8"/>
  <c r="AY37" i="8"/>
  <c r="AY15" i="8"/>
  <c r="Y65" i="9"/>
  <c r="BP12" i="9"/>
  <c r="BY12" i="9"/>
  <c r="BU14" i="9"/>
  <c r="CA14" i="9"/>
  <c r="BU17" i="9"/>
  <c r="BP23" i="9"/>
  <c r="BU23" i="9"/>
  <c r="CC23" i="9"/>
  <c r="BZ33" i="9"/>
  <c r="BU33" i="9"/>
  <c r="BQ33" i="9"/>
  <c r="BP33" i="9"/>
  <c r="CA40" i="9"/>
  <c r="BR40" i="9"/>
  <c r="BU40" i="9"/>
  <c r="BQ43" i="9"/>
  <c r="CB43" i="9"/>
  <c r="BP48" i="9"/>
  <c r="BZ48" i="9"/>
  <c r="CB55" i="9"/>
  <c r="CC55" i="9"/>
  <c r="BX55" i="9"/>
  <c r="BS55" i="9"/>
  <c r="BQ55" i="9"/>
  <c r="CD58" i="9"/>
  <c r="BY78" i="9"/>
  <c r="BZ78" i="9"/>
  <c r="BQ78" i="9"/>
  <c r="BR78" i="9"/>
  <c r="BX78" i="9"/>
  <c r="BU125" i="9"/>
  <c r="BY154" i="9"/>
  <c r="BQ154" i="9"/>
  <c r="X154" i="9" s="1"/>
  <c r="BY170" i="9"/>
  <c r="BQ170" i="9"/>
  <c r="X170" i="9" s="1"/>
  <c r="BQ12" i="9"/>
  <c r="BU12" i="9"/>
  <c r="BZ12" i="9"/>
  <c r="BR14" i="9"/>
  <c r="CB14" i="9"/>
  <c r="BP16" i="9"/>
  <c r="BT16" i="9"/>
  <c r="BY16" i="9"/>
  <c r="CC16" i="9"/>
  <c r="BP18" i="9"/>
  <c r="BX18" i="9"/>
  <c r="CB18" i="9"/>
  <c r="BP19" i="9"/>
  <c r="BT19" i="9"/>
  <c r="BZ19" i="9"/>
  <c r="BP20" i="9"/>
  <c r="BZ20" i="9"/>
  <c r="BU22" i="9"/>
  <c r="BQ23" i="9"/>
  <c r="CA24" i="9"/>
  <c r="BR24" i="9"/>
  <c r="BU24" i="9"/>
  <c r="BZ24" i="9"/>
  <c r="CB28" i="9"/>
  <c r="BX28" i="9"/>
  <c r="BS28" i="9"/>
  <c r="BR28" i="9"/>
  <c r="BY28" i="9"/>
  <c r="CC30" i="9"/>
  <c r="BR33" i="9"/>
  <c r="BX33" i="9"/>
  <c r="CC33" i="9"/>
  <c r="BQ35" i="9"/>
  <c r="AY35" i="9" s="1"/>
  <c r="BQ40" i="9"/>
  <c r="CB40" i="9"/>
  <c r="AY42" i="9"/>
  <c r="BS43" i="9"/>
  <c r="BX43" i="9"/>
  <c r="CC43" i="9"/>
  <c r="BP45" i="9"/>
  <c r="BU45" i="9"/>
  <c r="BZ45" i="9"/>
  <c r="BQ48" i="9"/>
  <c r="BR55" i="9"/>
  <c r="BY55" i="9"/>
  <c r="BP56" i="9"/>
  <c r="B58" i="9"/>
  <c r="BZ62" i="9"/>
  <c r="BY66" i="9"/>
  <c r="BQ66" i="9"/>
  <c r="CA66" i="9"/>
  <c r="BR66" i="9"/>
  <c r="BZ66" i="9"/>
  <c r="BY70" i="9"/>
  <c r="BQ70" i="9"/>
  <c r="Y70" i="9" s="1"/>
  <c r="CA70" i="9"/>
  <c r="BR70" i="9"/>
  <c r="BZ82" i="9"/>
  <c r="BQ82" i="9"/>
  <c r="BR82" i="9"/>
  <c r="BP82" i="9"/>
  <c r="BZ83" i="9"/>
  <c r="BQ83" i="9"/>
  <c r="BY83" i="9"/>
  <c r="BP83" i="9"/>
  <c r="BP84" i="9"/>
  <c r="BR131" i="9"/>
  <c r="CB126" i="9"/>
  <c r="BY150" i="9"/>
  <c r="BQ150" i="9"/>
  <c r="X150" i="9" s="1"/>
  <c r="BY166" i="9"/>
  <c r="BQ166" i="9"/>
  <c r="X166" i="9" s="1"/>
  <c r="CA12" i="9"/>
  <c r="BP13" i="9"/>
  <c r="BT13" i="9"/>
  <c r="BY13" i="9"/>
  <c r="CC13" i="9"/>
  <c r="BS14" i="9"/>
  <c r="BY14" i="9"/>
  <c r="CC14" i="9"/>
  <c r="CB15" i="9"/>
  <c r="BU16" i="9"/>
  <c r="BZ16" i="9"/>
  <c r="BU18" i="9"/>
  <c r="BY18" i="9"/>
  <c r="CC18" i="9"/>
  <c r="BQ19" i="9"/>
  <c r="BU19" i="9"/>
  <c r="CA19" i="9"/>
  <c r="BQ20" i="9"/>
  <c r="CB20" i="9"/>
  <c r="BZ23" i="9"/>
  <c r="BQ24" i="9"/>
  <c r="BZ28" i="9"/>
  <c r="CB29" i="9"/>
  <c r="BR30" i="9"/>
  <c r="BY30" i="9"/>
  <c r="BS33" i="9"/>
  <c r="BS35" i="9"/>
  <c r="CC35" i="9"/>
  <c r="CB37" i="9"/>
  <c r="BX37" i="9"/>
  <c r="BS37" i="9"/>
  <c r="AY37" i="9" s="1"/>
  <c r="BR37" i="9"/>
  <c r="BY37" i="9"/>
  <c r="CB39" i="9"/>
  <c r="BS40" i="9"/>
  <c r="BX40" i="9"/>
  <c r="CC40" i="9"/>
  <c r="BT43" i="9"/>
  <c r="BQ45" i="9"/>
  <c r="CB45" i="9"/>
  <c r="CB47" i="9"/>
  <c r="BX48" i="9"/>
  <c r="CC48" i="9"/>
  <c r="CA50" i="9"/>
  <c r="BR50" i="9"/>
  <c r="BP50" i="9"/>
  <c r="BU50" i="9"/>
  <c r="BZ50" i="9"/>
  <c r="CB51" i="9"/>
  <c r="CB52" i="9"/>
  <c r="CB53" i="9"/>
  <c r="BT55" i="9"/>
  <c r="BZ55" i="9"/>
  <c r="BR56" i="9"/>
  <c r="CB57" i="9"/>
  <c r="BX57" i="9"/>
  <c r="BS57" i="9"/>
  <c r="CA57" i="9"/>
  <c r="BU57" i="9"/>
  <c r="BP57" i="9"/>
  <c r="BR57" i="9"/>
  <c r="BZ57" i="9"/>
  <c r="CB62" i="9"/>
  <c r="CB66" i="9"/>
  <c r="BX84" i="9"/>
  <c r="BS12" i="9"/>
  <c r="BX12" i="9"/>
  <c r="BQ13" i="9"/>
  <c r="BU13" i="9"/>
  <c r="BP14" i="9"/>
  <c r="BT14" i="9"/>
  <c r="BZ14" i="9"/>
  <c r="BP15" i="9"/>
  <c r="BT15" i="9"/>
  <c r="BY15" i="9"/>
  <c r="BR16" i="9"/>
  <c r="CA16" i="9"/>
  <c r="BP17" i="9"/>
  <c r="BT17" i="9"/>
  <c r="BY17" i="9"/>
  <c r="BR18" i="9"/>
  <c r="BZ18" i="9"/>
  <c r="BR19" i="9"/>
  <c r="BX19" i="9"/>
  <c r="BS20" i="9"/>
  <c r="BX20" i="9"/>
  <c r="BT23" i="9"/>
  <c r="BS24" i="9"/>
  <c r="BX24" i="9"/>
  <c r="CC24" i="9"/>
  <c r="CA26" i="9"/>
  <c r="BR26" i="9"/>
  <c r="BP26" i="9"/>
  <c r="BU26" i="9"/>
  <c r="BZ26" i="9"/>
  <c r="CB27" i="9"/>
  <c r="BP28" i="9"/>
  <c r="BU28" i="9"/>
  <c r="CA28" i="9"/>
  <c r="BR29" i="9"/>
  <c r="BX29" i="9"/>
  <c r="BT30" i="9"/>
  <c r="BZ31" i="9"/>
  <c r="BU31" i="9"/>
  <c r="BQ31" i="9"/>
  <c r="BP31" i="9"/>
  <c r="AY31" i="9" s="1"/>
  <c r="CB31" i="9"/>
  <c r="BR32" i="9"/>
  <c r="BT33" i="9"/>
  <c r="CA33" i="9"/>
  <c r="CB34" i="9"/>
  <c r="BX34" i="9"/>
  <c r="BS34" i="9"/>
  <c r="BQ34" i="9"/>
  <c r="AY34" i="9" s="1"/>
  <c r="CC34" i="9"/>
  <c r="BT35" i="9"/>
  <c r="BT37" i="9"/>
  <c r="BZ37" i="9"/>
  <c r="CA38" i="9"/>
  <c r="BR38" i="9"/>
  <c r="BQ38" i="9"/>
  <c r="AY38" i="9" s="1"/>
  <c r="CB38" i="9"/>
  <c r="BT40" i="9"/>
  <c r="BY40" i="9"/>
  <c r="BR42" i="9"/>
  <c r="BP43" i="9"/>
  <c r="BU43" i="9"/>
  <c r="CB44" i="9"/>
  <c r="BS45" i="9"/>
  <c r="BX45" i="9"/>
  <c r="BT48" i="9"/>
  <c r="BQ50" i="9"/>
  <c r="CB50" i="9"/>
  <c r="BP55" i="9"/>
  <c r="BU55" i="9"/>
  <c r="CA55" i="9"/>
  <c r="BT56" i="9"/>
  <c r="BT57" i="9"/>
  <c r="CC57" i="9"/>
  <c r="BY64" i="9"/>
  <c r="BQ64" i="9"/>
  <c r="CA64" i="9"/>
  <c r="BR64" i="9"/>
  <c r="BZ64" i="9"/>
  <c r="BS66" i="9"/>
  <c r="BY68" i="9"/>
  <c r="BQ68" i="9"/>
  <c r="Y68" i="9" s="1"/>
  <c r="CA68" i="9"/>
  <c r="BR68" i="9"/>
  <c r="BZ68" i="9"/>
  <c r="BS70" i="9"/>
  <c r="BY72" i="9"/>
  <c r="BQ72" i="9"/>
  <c r="CA72" i="9"/>
  <c r="BR72" i="9"/>
  <c r="BZ72" i="9"/>
  <c r="CA77" i="9"/>
  <c r="BS77" i="9"/>
  <c r="BZ77" i="9"/>
  <c r="BQ77" i="9"/>
  <c r="X77" i="9" s="1"/>
  <c r="BY77" i="9"/>
  <c r="BS78" i="9"/>
  <c r="BX82" i="9"/>
  <c r="BX83" i="9"/>
  <c r="CB123" i="9"/>
  <c r="AB131" i="9"/>
  <c r="CB131" i="9" s="1"/>
  <c r="BU123" i="9"/>
  <c r="BY142" i="9"/>
  <c r="BQ142" i="9"/>
  <c r="X142" i="9" s="1"/>
  <c r="BY158" i="9"/>
  <c r="BQ158" i="9"/>
  <c r="X158" i="9" s="1"/>
  <c r="BY174" i="9"/>
  <c r="BQ174" i="9"/>
  <c r="X174" i="9" s="1"/>
  <c r="BT12" i="9"/>
  <c r="CC12" i="9"/>
  <c r="BQ14" i="9"/>
  <c r="CB23" i="9"/>
  <c r="BX23" i="9"/>
  <c r="BR23" i="9"/>
  <c r="CB33" i="9"/>
  <c r="BP40" i="9"/>
  <c r="BZ40" i="9"/>
  <c r="CA43" i="9"/>
  <c r="BR43" i="9"/>
  <c r="CA48" i="9"/>
  <c r="BR48" i="9"/>
  <c r="BU48" i="9"/>
  <c r="BZ84" i="9"/>
  <c r="BQ84" i="9"/>
  <c r="BR84" i="9"/>
  <c r="BZ87" i="9"/>
  <c r="BQ87" i="9"/>
  <c r="X87" i="9" s="1"/>
  <c r="BY87" i="9"/>
  <c r="BX87" i="9"/>
  <c r="BU128" i="9"/>
  <c r="CB128" i="9"/>
  <c r="BT18" i="9"/>
  <c r="CA20" i="9"/>
  <c r="BR20" i="9"/>
  <c r="BU20" i="9"/>
  <c r="BY23" i="9"/>
  <c r="BP24" i="9"/>
  <c r="CB30" i="9"/>
  <c r="BX30" i="9"/>
  <c r="BS30" i="9"/>
  <c r="BQ30" i="9"/>
  <c r="AY30" i="9" s="1"/>
  <c r="CA35" i="9"/>
  <c r="BR35" i="9"/>
  <c r="CB35" i="9"/>
  <c r="CA45" i="9"/>
  <c r="BR45" i="9"/>
  <c r="CB48" i="9"/>
  <c r="BZ56" i="9"/>
  <c r="BU56" i="9"/>
  <c r="BQ56" i="9"/>
  <c r="BY56" i="9"/>
  <c r="BS56" i="9"/>
  <c r="BX56" i="9"/>
  <c r="C73" i="9"/>
  <c r="BY62" i="9"/>
  <c r="BQ62" i="9"/>
  <c r="CA62" i="9"/>
  <c r="BR62" i="9"/>
  <c r="BZ70" i="9"/>
  <c r="CA78" i="9"/>
  <c r="BR12" i="9"/>
  <c r="BS23" i="9"/>
  <c r="CB24" i="9"/>
  <c r="BT28" i="9"/>
  <c r="BZ29" i="9"/>
  <c r="BU29" i="9"/>
  <c r="BQ29" i="9"/>
  <c r="BP29" i="9"/>
  <c r="AY29" i="9" s="1"/>
  <c r="CB32" i="9"/>
  <c r="BX32" i="9"/>
  <c r="BS32" i="9"/>
  <c r="BQ32" i="9"/>
  <c r="AY32" i="9" s="1"/>
  <c r="CC32" i="9"/>
  <c r="BY33" i="9"/>
  <c r="BX35" i="9"/>
  <c r="CB42" i="9"/>
  <c r="BX42" i="9"/>
  <c r="BS42" i="9"/>
  <c r="BQ42" i="9"/>
  <c r="CC42" i="9"/>
  <c r="BY43" i="9"/>
  <c r="BS48" i="9"/>
  <c r="CA56" i="9"/>
  <c r="CB70" i="9"/>
  <c r="BP78" i="9"/>
  <c r="X78" i="9" s="1"/>
  <c r="BZ80" i="9"/>
  <c r="BQ80" i="9"/>
  <c r="X80" i="9" s="1"/>
  <c r="BR80" i="9"/>
  <c r="BX80" i="9"/>
  <c r="BZ81" i="9"/>
  <c r="BQ81" i="9"/>
  <c r="X81" i="9" s="1"/>
  <c r="CA79" i="9"/>
  <c r="BS79" i="9"/>
  <c r="X79" i="9" s="1"/>
  <c r="BY81" i="9"/>
  <c r="BR81" i="9"/>
  <c r="BR83" i="9"/>
  <c r="BR87" i="9"/>
  <c r="BY146" i="9"/>
  <c r="BQ146" i="9"/>
  <c r="X146" i="9" s="1"/>
  <c r="BY162" i="9"/>
  <c r="BQ162" i="9"/>
  <c r="X162" i="9" s="1"/>
  <c r="BY178" i="9"/>
  <c r="BQ178" i="9"/>
  <c r="X178" i="9" s="1"/>
  <c r="BP21" i="9"/>
  <c r="BT21" i="9"/>
  <c r="BP22" i="9"/>
  <c r="BT22" i="9"/>
  <c r="BY22" i="9"/>
  <c r="BP25" i="9"/>
  <c r="AY25" i="9" s="1"/>
  <c r="BT25" i="9"/>
  <c r="BY25" i="9"/>
  <c r="BP27" i="9"/>
  <c r="BT27" i="9"/>
  <c r="BY27" i="9"/>
  <c r="BP36" i="9"/>
  <c r="BT36" i="9"/>
  <c r="BY36" i="9"/>
  <c r="BP39" i="9"/>
  <c r="BT39" i="9"/>
  <c r="BY39" i="9"/>
  <c r="BQ41" i="9"/>
  <c r="AY41" i="9" s="1"/>
  <c r="BU41" i="9"/>
  <c r="BP44" i="9"/>
  <c r="BT44" i="9"/>
  <c r="BY44" i="9"/>
  <c r="BP46" i="9"/>
  <c r="BT46" i="9"/>
  <c r="BP47" i="9"/>
  <c r="BT47" i="9"/>
  <c r="BY47" i="9"/>
  <c r="BP49" i="9"/>
  <c r="BT49" i="9"/>
  <c r="BY49" i="9"/>
  <c r="BP51" i="9"/>
  <c r="BT51" i="9"/>
  <c r="BX51" i="9"/>
  <c r="BP52" i="9"/>
  <c r="AY52" i="9" s="1"/>
  <c r="BT52" i="9"/>
  <c r="BX52" i="9"/>
  <c r="BP53" i="9"/>
  <c r="BT53" i="9"/>
  <c r="BX53" i="9"/>
  <c r="BQ54" i="9"/>
  <c r="BU54" i="9"/>
  <c r="BZ79" i="9"/>
  <c r="BQ79" i="9"/>
  <c r="BY79" i="9"/>
  <c r="BZ85" i="9"/>
  <c r="BQ85" i="9"/>
  <c r="X85" i="9" s="1"/>
  <c r="BY85" i="9"/>
  <c r="BZ86" i="9"/>
  <c r="BQ86" i="9"/>
  <c r="BR86" i="9"/>
  <c r="BY86" i="9"/>
  <c r="X131" i="9"/>
  <c r="BU129" i="9"/>
  <c r="BY141" i="9"/>
  <c r="BQ141" i="9"/>
  <c r="X141" i="9" s="1"/>
  <c r="BY145" i="9"/>
  <c r="BQ145" i="9"/>
  <c r="X145" i="9" s="1"/>
  <c r="BY149" i="9"/>
  <c r="BQ149" i="9"/>
  <c r="X149" i="9" s="1"/>
  <c r="BY153" i="9"/>
  <c r="BQ153" i="9"/>
  <c r="X153" i="9" s="1"/>
  <c r="BY157" i="9"/>
  <c r="BQ157" i="9"/>
  <c r="X157" i="9" s="1"/>
  <c r="BY161" i="9"/>
  <c r="BQ161" i="9"/>
  <c r="X161" i="9" s="1"/>
  <c r="BY165" i="9"/>
  <c r="BQ165" i="9"/>
  <c r="X165" i="9" s="1"/>
  <c r="BY169" i="9"/>
  <c r="BQ169" i="9"/>
  <c r="X169" i="9" s="1"/>
  <c r="BY173" i="9"/>
  <c r="BQ173" i="9"/>
  <c r="X173" i="9" s="1"/>
  <c r="BY177" i="9"/>
  <c r="BQ177" i="9"/>
  <c r="X177" i="9" s="1"/>
  <c r="B181" i="9"/>
  <c r="BS63" i="9"/>
  <c r="Y63" i="9" s="1"/>
  <c r="BS65" i="9"/>
  <c r="BS67" i="9"/>
  <c r="Y67" i="9" s="1"/>
  <c r="BS69" i="9"/>
  <c r="Y69" i="9" s="1"/>
  <c r="BS71" i="9"/>
  <c r="Y71" i="9" s="1"/>
  <c r="CC131" i="9"/>
  <c r="BU131" i="9"/>
  <c r="AL131" i="9" s="1"/>
  <c r="BQ131" i="9"/>
  <c r="BP123" i="9"/>
  <c r="AL123" i="9" s="1"/>
  <c r="BX123" i="9"/>
  <c r="BP124" i="9"/>
  <c r="AL124" i="9" s="1"/>
  <c r="BP125" i="9"/>
  <c r="AL125" i="9" s="1"/>
  <c r="BP126" i="9"/>
  <c r="AL126" i="9" s="1"/>
  <c r="BP127" i="9"/>
  <c r="AL127" i="9" s="1"/>
  <c r="BP128" i="9"/>
  <c r="BP129" i="9"/>
  <c r="BP130" i="9"/>
  <c r="AL130" i="9" s="1"/>
  <c r="BC190" i="10"/>
  <c r="W181" i="10"/>
  <c r="V181" i="10"/>
  <c r="U181" i="10"/>
  <c r="T181" i="10"/>
  <c r="S181" i="10"/>
  <c r="R181" i="10"/>
  <c r="Q181" i="10"/>
  <c r="P181" i="10"/>
  <c r="O181" i="10"/>
  <c r="N181" i="10"/>
  <c r="M181" i="10"/>
  <c r="L181" i="10"/>
  <c r="K181" i="10"/>
  <c r="J181" i="10"/>
  <c r="I181" i="10"/>
  <c r="H181" i="10"/>
  <c r="G181" i="10"/>
  <c r="F181" i="10"/>
  <c r="E181" i="10"/>
  <c r="D181" i="10"/>
  <c r="C181" i="10"/>
  <c r="B180" i="10"/>
  <c r="B179" i="10"/>
  <c r="B178" i="10"/>
  <c r="B177" i="10"/>
  <c r="B176" i="10"/>
  <c r="B175" i="10"/>
  <c r="B174" i="10"/>
  <c r="B173" i="10"/>
  <c r="B172" i="10"/>
  <c r="B171" i="10"/>
  <c r="B170" i="10"/>
  <c r="B169" i="10"/>
  <c r="B168" i="10"/>
  <c r="B167" i="10"/>
  <c r="B166" i="10"/>
  <c r="B165" i="10"/>
  <c r="B164" i="10"/>
  <c r="B163" i="10"/>
  <c r="B162" i="10"/>
  <c r="B161" i="10"/>
  <c r="B160" i="10"/>
  <c r="B159" i="10"/>
  <c r="B158" i="10"/>
  <c r="B157" i="10"/>
  <c r="B156" i="10"/>
  <c r="B155" i="10"/>
  <c r="B154" i="10"/>
  <c r="B153" i="10"/>
  <c r="B152" i="10"/>
  <c r="B151" i="10"/>
  <c r="B150" i="10"/>
  <c r="B149" i="10"/>
  <c r="B148" i="10"/>
  <c r="B147" i="10"/>
  <c r="B146" i="10"/>
  <c r="B145" i="10"/>
  <c r="B144" i="10"/>
  <c r="B143" i="10"/>
  <c r="B142" i="10"/>
  <c r="B141" i="10"/>
  <c r="B140" i="10"/>
  <c r="B139" i="10"/>
  <c r="BX131" i="10"/>
  <c r="BP131" i="10"/>
  <c r="AK131" i="10"/>
  <c r="AJ131" i="10"/>
  <c r="AI131" i="10"/>
  <c r="AH131" i="10"/>
  <c r="AG131" i="10"/>
  <c r="AF131" i="10"/>
  <c r="AE131" i="10"/>
  <c r="AD131" i="10"/>
  <c r="AC131" i="10"/>
  <c r="AA131" i="10"/>
  <c r="Z131" i="10"/>
  <c r="Y131" i="10"/>
  <c r="W131" i="10"/>
  <c r="V131" i="10"/>
  <c r="U131" i="10"/>
  <c r="T131" i="10"/>
  <c r="S131" i="10"/>
  <c r="R131" i="10"/>
  <c r="Q131" i="10"/>
  <c r="P131" i="10"/>
  <c r="O131" i="10"/>
  <c r="N131" i="10"/>
  <c r="M131" i="10"/>
  <c r="L131" i="10"/>
  <c r="K131" i="10"/>
  <c r="J131" i="10"/>
  <c r="I131" i="10"/>
  <c r="H131" i="10"/>
  <c r="G131" i="10"/>
  <c r="F131" i="10"/>
  <c r="E131" i="10"/>
  <c r="D131" i="10"/>
  <c r="C131" i="10"/>
  <c r="CC130" i="10"/>
  <c r="BY130" i="10"/>
  <c r="BR130" i="10"/>
  <c r="BQ130" i="10"/>
  <c r="AB130" i="10"/>
  <c r="X130" i="10"/>
  <c r="B130" i="10"/>
  <c r="BX130" i="10" s="1"/>
  <c r="CC129" i="10"/>
  <c r="BY129" i="10"/>
  <c r="BR129" i="10"/>
  <c r="BQ129" i="10"/>
  <c r="AB129" i="10"/>
  <c r="X129" i="10"/>
  <c r="B129" i="10"/>
  <c r="BX129" i="10" s="1"/>
  <c r="CC128" i="10"/>
  <c r="BY128" i="10"/>
  <c r="BR128" i="10"/>
  <c r="BQ128" i="10"/>
  <c r="AB128" i="10"/>
  <c r="X128" i="10"/>
  <c r="B128" i="10"/>
  <c r="BX128" i="10" s="1"/>
  <c r="CC127" i="10"/>
  <c r="BY127" i="10"/>
  <c r="BR127" i="10"/>
  <c r="BQ127" i="10"/>
  <c r="AB127" i="10"/>
  <c r="X127" i="10"/>
  <c r="B127" i="10"/>
  <c r="BX127" i="10" s="1"/>
  <c r="CC126" i="10"/>
  <c r="BY126" i="10"/>
  <c r="BR126" i="10"/>
  <c r="BQ126" i="10"/>
  <c r="AB126" i="10"/>
  <c r="X126" i="10"/>
  <c r="B126" i="10"/>
  <c r="BX126" i="10" s="1"/>
  <c r="CC125" i="10"/>
  <c r="BY125" i="10"/>
  <c r="BR125" i="10"/>
  <c r="BQ125" i="10"/>
  <c r="AB125" i="10"/>
  <c r="X125" i="10"/>
  <c r="B125" i="10"/>
  <c r="BX125" i="10" s="1"/>
  <c r="CC124" i="10"/>
  <c r="BY124" i="10"/>
  <c r="BR124" i="10"/>
  <c r="BQ124" i="10"/>
  <c r="AB124" i="10"/>
  <c r="X124" i="10"/>
  <c r="B124" i="10"/>
  <c r="BX124" i="10" s="1"/>
  <c r="CC123" i="10"/>
  <c r="BY123" i="10"/>
  <c r="BR123" i="10"/>
  <c r="BQ123" i="10"/>
  <c r="AB123" i="10"/>
  <c r="AB131" i="10" s="1"/>
  <c r="X123" i="10"/>
  <c r="B123" i="10"/>
  <c r="B131" i="10" s="1"/>
  <c r="C92" i="10"/>
  <c r="BX91" i="10"/>
  <c r="BP91" i="10"/>
  <c r="C91" i="10" s="1"/>
  <c r="BX90" i="10"/>
  <c r="BP90" i="10"/>
  <c r="C90" i="10" s="1"/>
  <c r="BY87" i="10"/>
  <c r="BR87" i="10"/>
  <c r="BP87" i="10"/>
  <c r="C87" i="10"/>
  <c r="BY86" i="10"/>
  <c r="BR86" i="10"/>
  <c r="C86" i="10"/>
  <c r="BP86" i="10" s="1"/>
  <c r="BY85" i="10"/>
  <c r="BR85" i="10"/>
  <c r="BP85" i="10"/>
  <c r="C85" i="10"/>
  <c r="BY84" i="10"/>
  <c r="BR84" i="10"/>
  <c r="C84" i="10"/>
  <c r="BP84" i="10" s="1"/>
  <c r="BY83" i="10"/>
  <c r="BR83" i="10"/>
  <c r="BP83" i="10"/>
  <c r="C83" i="10"/>
  <c r="BY82" i="10"/>
  <c r="BR82" i="10"/>
  <c r="C82" i="10"/>
  <c r="BP82" i="10" s="1"/>
  <c r="BY81" i="10"/>
  <c r="BR81" i="10"/>
  <c r="BP81" i="10"/>
  <c r="C81" i="10"/>
  <c r="BY80" i="10"/>
  <c r="BR80" i="10"/>
  <c r="C80" i="10"/>
  <c r="BP80" i="10" s="1"/>
  <c r="BZ79" i="10"/>
  <c r="BX79" i="10"/>
  <c r="C79" i="10"/>
  <c r="BZ78" i="10"/>
  <c r="BS78" i="10"/>
  <c r="BQ78" i="10"/>
  <c r="C78" i="10"/>
  <c r="BY78" i="10" s="1"/>
  <c r="CA77" i="10"/>
  <c r="BY77" i="10"/>
  <c r="BX77" i="10"/>
  <c r="BS77" i="10"/>
  <c r="BQ77" i="10"/>
  <c r="BP77" i="10"/>
  <c r="C77" i="10"/>
  <c r="BZ77" i="10" s="1"/>
  <c r="X73" i="10"/>
  <c r="W73" i="10"/>
  <c r="V73" i="10"/>
  <c r="U73" i="10"/>
  <c r="T73" i="10"/>
  <c r="S73" i="10"/>
  <c r="R73" i="10"/>
  <c r="Q73" i="10"/>
  <c r="P73" i="10"/>
  <c r="O73" i="10"/>
  <c r="N73" i="10"/>
  <c r="M73" i="10"/>
  <c r="L73" i="10"/>
  <c r="K73" i="10"/>
  <c r="J73" i="10"/>
  <c r="I73" i="10"/>
  <c r="H73" i="10"/>
  <c r="G73" i="10"/>
  <c r="F73" i="10"/>
  <c r="E73" i="10"/>
  <c r="D73" i="10"/>
  <c r="C72" i="10"/>
  <c r="CA72" i="10" s="1"/>
  <c r="CA71" i="10"/>
  <c r="BQ71" i="10"/>
  <c r="C71" i="10"/>
  <c r="BY70" i="10"/>
  <c r="BS70" i="10"/>
  <c r="BQ70" i="10"/>
  <c r="C70" i="10"/>
  <c r="BY69" i="10"/>
  <c r="BS69" i="10"/>
  <c r="C69" i="10"/>
  <c r="BY68" i="10"/>
  <c r="C68" i="10"/>
  <c r="C67" i="10"/>
  <c r="CA67" i="10" s="1"/>
  <c r="BY66" i="10"/>
  <c r="BS66" i="10"/>
  <c r="BQ66" i="10"/>
  <c r="C66" i="10"/>
  <c r="BY65" i="10"/>
  <c r="BS65" i="10"/>
  <c r="C65" i="10"/>
  <c r="CA64" i="10"/>
  <c r="C64" i="10"/>
  <c r="BQ63" i="10"/>
  <c r="C63" i="10"/>
  <c r="BY62" i="10"/>
  <c r="BS62" i="10"/>
  <c r="BQ62" i="10"/>
  <c r="C62" i="10"/>
  <c r="AX58" i="10"/>
  <c r="AW58" i="10"/>
  <c r="AV58" i="10"/>
  <c r="AU58" i="10"/>
  <c r="AT58" i="10"/>
  <c r="AS58" i="10"/>
  <c r="AR58" i="10"/>
  <c r="AQ58" i="10"/>
  <c r="AP58" i="10"/>
  <c r="AN58" i="10"/>
  <c r="AM58" i="10"/>
  <c r="AL58" i="10"/>
  <c r="AK58" i="10"/>
  <c r="AJ58" i="10"/>
  <c r="AI58" i="10"/>
  <c r="AH58" i="10"/>
  <c r="AG58" i="10"/>
  <c r="AF58" i="10"/>
  <c r="AE58" i="10"/>
  <c r="AD58" i="10"/>
  <c r="AC58" i="10"/>
  <c r="AA58" i="10"/>
  <c r="Z58" i="10"/>
  <c r="Y58" i="10"/>
  <c r="W58" i="10"/>
  <c r="V58" i="10"/>
  <c r="U58" i="10"/>
  <c r="T58" i="10"/>
  <c r="S58" i="10"/>
  <c r="R58" i="10"/>
  <c r="Q58" i="10"/>
  <c r="P58" i="10"/>
  <c r="O58" i="10"/>
  <c r="N58" i="10"/>
  <c r="M58" i="10"/>
  <c r="L58" i="10"/>
  <c r="K58" i="10"/>
  <c r="J58" i="10"/>
  <c r="I58" i="10"/>
  <c r="H58" i="10"/>
  <c r="G58" i="10"/>
  <c r="F58" i="10"/>
  <c r="E58" i="10"/>
  <c r="D58" i="10"/>
  <c r="C58" i="10"/>
  <c r="CD57" i="10"/>
  <c r="CC57" i="10"/>
  <c r="BY57" i="10"/>
  <c r="BX57" i="10"/>
  <c r="BV57" i="10"/>
  <c r="BT57" i="10"/>
  <c r="BS57" i="10"/>
  <c r="BQ57" i="10"/>
  <c r="AB57" i="10"/>
  <c r="X57" i="10"/>
  <c r="CB57" i="10" s="1"/>
  <c r="B57" i="10"/>
  <c r="CD56" i="10"/>
  <c r="CB56" i="10"/>
  <c r="CA56" i="10"/>
  <c r="BX56" i="10"/>
  <c r="BV56" i="10"/>
  <c r="BS56" i="10"/>
  <c r="BR56" i="10"/>
  <c r="AB56" i="10"/>
  <c r="X56" i="10"/>
  <c r="B56" i="10"/>
  <c r="CC56" i="10" s="1"/>
  <c r="CD55" i="10"/>
  <c r="BZ55" i="10"/>
  <c r="BV55" i="10"/>
  <c r="BT55" i="10"/>
  <c r="BP55" i="10"/>
  <c r="AB55" i="10"/>
  <c r="X55" i="10"/>
  <c r="B55" i="10"/>
  <c r="CD54" i="10"/>
  <c r="CC54" i="10"/>
  <c r="CB54" i="10"/>
  <c r="CA54" i="10"/>
  <c r="BY54" i="10"/>
  <c r="BX54" i="10"/>
  <c r="BV54" i="10"/>
  <c r="BT54" i="10"/>
  <c r="BS54" i="10"/>
  <c r="BR54" i="10"/>
  <c r="BP54" i="10"/>
  <c r="AB54" i="10"/>
  <c r="B54" i="10"/>
  <c r="BZ54" i="10" s="1"/>
  <c r="CE53" i="10"/>
  <c r="CD53" i="10"/>
  <c r="CC53" i="10"/>
  <c r="CA53" i="10"/>
  <c r="BZ53" i="10"/>
  <c r="BY53" i="10"/>
  <c r="BW53" i="10"/>
  <c r="BV53" i="10"/>
  <c r="BS53" i="10"/>
  <c r="BR53" i="10"/>
  <c r="BQ53" i="10"/>
  <c r="AB53" i="10"/>
  <c r="BU53" i="10" s="1"/>
  <c r="X53" i="10"/>
  <c r="B53" i="10"/>
  <c r="CE52" i="10"/>
  <c r="CD52" i="10"/>
  <c r="CC52" i="10"/>
  <c r="CA52" i="10"/>
  <c r="BZ52" i="10"/>
  <c r="BY52" i="10"/>
  <c r="BW52" i="10"/>
  <c r="BV52" i="10"/>
  <c r="BS52" i="10"/>
  <c r="BR52" i="10"/>
  <c r="BQ52" i="10"/>
  <c r="AB52" i="10"/>
  <c r="X52" i="10"/>
  <c r="BU52" i="10" s="1"/>
  <c r="B52" i="10"/>
  <c r="CE51" i="10"/>
  <c r="CD51" i="10"/>
  <c r="CC51" i="10"/>
  <c r="CA51" i="10"/>
  <c r="BZ51" i="10"/>
  <c r="BY51" i="10"/>
  <c r="BW51" i="10"/>
  <c r="BV51" i="10"/>
  <c r="BS51" i="10"/>
  <c r="BR51" i="10"/>
  <c r="BQ51" i="10"/>
  <c r="AB51" i="10"/>
  <c r="BU51" i="10" s="1"/>
  <c r="X51" i="10"/>
  <c r="B51" i="10"/>
  <c r="CB51" i="10" s="1"/>
  <c r="CD50" i="10"/>
  <c r="CC50" i="10"/>
  <c r="BY50" i="10"/>
  <c r="BV50" i="10"/>
  <c r="BS50" i="10"/>
  <c r="AB50" i="10"/>
  <c r="X50" i="10"/>
  <c r="B50" i="10"/>
  <c r="CD49" i="10"/>
  <c r="CA49" i="10"/>
  <c r="BZ49" i="10"/>
  <c r="BX49" i="10"/>
  <c r="BV49" i="10"/>
  <c r="BS49" i="10"/>
  <c r="BR49" i="10"/>
  <c r="BQ49" i="10"/>
  <c r="AB49" i="10"/>
  <c r="X49" i="10"/>
  <c r="CB49" i="10" s="1"/>
  <c r="B49" i="10"/>
  <c r="CC49" i="10" s="1"/>
  <c r="CD48" i="10"/>
  <c r="CB48" i="10"/>
  <c r="BV48" i="10"/>
  <c r="BT48" i="10"/>
  <c r="AB48" i="10"/>
  <c r="X48" i="10"/>
  <c r="B48" i="10"/>
  <c r="CD47" i="10"/>
  <c r="CA47" i="10"/>
  <c r="BZ47" i="10"/>
  <c r="BX47" i="10"/>
  <c r="BV47" i="10"/>
  <c r="BS47" i="10"/>
  <c r="BR47" i="10"/>
  <c r="BQ47" i="10"/>
  <c r="AB47" i="10"/>
  <c r="BU47" i="10" s="1"/>
  <c r="X47" i="10"/>
  <c r="B47" i="10"/>
  <c r="CC47" i="10" s="1"/>
  <c r="CC46" i="10"/>
  <c r="CA46" i="10"/>
  <c r="BY46" i="10"/>
  <c r="BX46" i="10"/>
  <c r="BS46" i="10"/>
  <c r="BR46" i="10"/>
  <c r="BQ46" i="10"/>
  <c r="AB46" i="10"/>
  <c r="CB46" i="10" s="1"/>
  <c r="X46" i="10"/>
  <c r="B46" i="10"/>
  <c r="BZ46" i="10" s="1"/>
  <c r="CD45" i="10"/>
  <c r="CC45" i="10"/>
  <c r="CB45" i="10"/>
  <c r="BY45" i="10"/>
  <c r="BV45" i="10"/>
  <c r="BT45" i="10"/>
  <c r="BS45" i="10"/>
  <c r="AB45" i="10"/>
  <c r="X45" i="10"/>
  <c r="B45" i="10"/>
  <c r="CD44" i="10"/>
  <c r="CA44" i="10"/>
  <c r="BZ44" i="10"/>
  <c r="BX44" i="10"/>
  <c r="BV44" i="10"/>
  <c r="BS44" i="10"/>
  <c r="BR44" i="10"/>
  <c r="BQ44" i="10"/>
  <c r="AB44" i="10"/>
  <c r="X44" i="10"/>
  <c r="CB44" i="10" s="1"/>
  <c r="B44" i="10"/>
  <c r="CC44" i="10" s="1"/>
  <c r="CD43" i="10"/>
  <c r="CC43" i="10"/>
  <c r="CB43" i="10"/>
  <c r="BY43" i="10"/>
  <c r="BX43" i="10"/>
  <c r="BV43" i="10"/>
  <c r="BT43" i="10"/>
  <c r="BS43" i="10"/>
  <c r="BP43" i="10"/>
  <c r="AB43" i="10"/>
  <c r="B43" i="10"/>
  <c r="CA43" i="10" s="1"/>
  <c r="CD42" i="10"/>
  <c r="CC42" i="10"/>
  <c r="BZ42" i="10"/>
  <c r="BV42" i="10"/>
  <c r="BT42" i="10"/>
  <c r="BP42" i="10"/>
  <c r="AB42" i="10"/>
  <c r="X42" i="10"/>
  <c r="BU42" i="10" s="1"/>
  <c r="B42" i="10"/>
  <c r="CD41" i="10"/>
  <c r="CC41" i="10"/>
  <c r="CA41" i="10"/>
  <c r="BY41" i="10"/>
  <c r="BX41" i="10"/>
  <c r="BV41" i="10"/>
  <c r="BT41" i="10"/>
  <c r="BS41" i="10"/>
  <c r="BR41" i="10"/>
  <c r="BP41" i="10"/>
  <c r="AB41" i="10"/>
  <c r="CB41" i="10" s="1"/>
  <c r="B41" i="10"/>
  <c r="BZ41" i="10" s="1"/>
  <c r="CD40" i="10"/>
  <c r="CB40" i="10"/>
  <c r="BV40" i="10"/>
  <c r="BT40" i="10"/>
  <c r="AB40" i="10"/>
  <c r="X40" i="10"/>
  <c r="B40" i="10"/>
  <c r="CD39" i="10"/>
  <c r="CA39" i="10"/>
  <c r="BZ39" i="10"/>
  <c r="BX39" i="10"/>
  <c r="BV39" i="10"/>
  <c r="BS39" i="10"/>
  <c r="BR39" i="10"/>
  <c r="BQ39" i="10"/>
  <c r="AB39" i="10"/>
  <c r="BU39" i="10" s="1"/>
  <c r="X39" i="10"/>
  <c r="B39" i="10"/>
  <c r="CC39" i="10" s="1"/>
  <c r="CD38" i="10"/>
  <c r="CC38" i="10"/>
  <c r="CB38" i="10"/>
  <c r="BY38" i="10"/>
  <c r="BX38" i="10"/>
  <c r="BV38" i="10"/>
  <c r="BT38" i="10"/>
  <c r="BS38" i="10"/>
  <c r="BP38" i="10"/>
  <c r="AB38" i="10"/>
  <c r="B38" i="10"/>
  <c r="CA38" i="10" s="1"/>
  <c r="CD37" i="10"/>
  <c r="CC37" i="10"/>
  <c r="BY37" i="10"/>
  <c r="BV37" i="10"/>
  <c r="BU37" i="10"/>
  <c r="BQ37" i="10"/>
  <c r="AB37" i="10"/>
  <c r="B37" i="10"/>
  <c r="CD36" i="10"/>
  <c r="CA36" i="10"/>
  <c r="BZ36" i="10"/>
  <c r="BX36" i="10"/>
  <c r="BV36" i="10"/>
  <c r="BS36" i="10"/>
  <c r="BR36" i="10"/>
  <c r="BQ36" i="10"/>
  <c r="AB36" i="10"/>
  <c r="X36" i="10"/>
  <c r="CB36" i="10" s="1"/>
  <c r="B36" i="10"/>
  <c r="CC36" i="10" s="1"/>
  <c r="CD35" i="10"/>
  <c r="CC35" i="10"/>
  <c r="CB35" i="10"/>
  <c r="BY35" i="10"/>
  <c r="BX35" i="10"/>
  <c r="BV35" i="10"/>
  <c r="BT35" i="10"/>
  <c r="BS35" i="10"/>
  <c r="BP35" i="10"/>
  <c r="AB35" i="10"/>
  <c r="B35" i="10"/>
  <c r="CA35" i="10" s="1"/>
  <c r="CD34" i="10"/>
  <c r="BZ34" i="10"/>
  <c r="BV34" i="10"/>
  <c r="BT34" i="10"/>
  <c r="BP34" i="10"/>
  <c r="AB34" i="10"/>
  <c r="X34" i="10"/>
  <c r="B34" i="10"/>
  <c r="CD33" i="10"/>
  <c r="CA33" i="10"/>
  <c r="BX33" i="10"/>
  <c r="BV33" i="10"/>
  <c r="BS33" i="10"/>
  <c r="BR33" i="10"/>
  <c r="AB33" i="10"/>
  <c r="CB33" i="10" s="1"/>
  <c r="X33" i="10"/>
  <c r="B33" i="10"/>
  <c r="BZ33" i="10" s="1"/>
  <c r="CD32" i="10"/>
  <c r="BY32" i="10"/>
  <c r="BV32" i="10"/>
  <c r="AB32" i="10"/>
  <c r="X32" i="10"/>
  <c r="B32" i="10"/>
  <c r="BP32" i="10" s="1"/>
  <c r="CD31" i="10"/>
  <c r="CB31" i="10"/>
  <c r="BX31" i="10"/>
  <c r="BV31" i="10"/>
  <c r="BT31" i="10"/>
  <c r="BR31" i="10"/>
  <c r="AB31" i="10"/>
  <c r="X31" i="10"/>
  <c r="B31" i="10"/>
  <c r="CD30" i="10"/>
  <c r="CA30" i="10"/>
  <c r="BY30" i="10"/>
  <c r="BV30" i="10"/>
  <c r="BU30" i="10"/>
  <c r="BR30" i="10"/>
  <c r="BP30" i="10"/>
  <c r="AB30" i="10"/>
  <c r="X30" i="10"/>
  <c r="B30" i="10"/>
  <c r="BZ30" i="10" s="1"/>
  <c r="CD29" i="10"/>
  <c r="BY29" i="10"/>
  <c r="BV29" i="10"/>
  <c r="BS29" i="10"/>
  <c r="AB29" i="10"/>
  <c r="X29" i="10"/>
  <c r="B29" i="10"/>
  <c r="CD28" i="10"/>
  <c r="CC28" i="10"/>
  <c r="BZ28" i="10"/>
  <c r="BV28" i="10"/>
  <c r="BT28" i="10"/>
  <c r="BQ28" i="10"/>
  <c r="AB28" i="10"/>
  <c r="B28" i="10"/>
  <c r="CA28" i="10" s="1"/>
  <c r="CD27" i="10"/>
  <c r="CA27" i="10"/>
  <c r="BZ27" i="10"/>
  <c r="BX27" i="10"/>
  <c r="BV27" i="10"/>
  <c r="BS27" i="10"/>
  <c r="BR27" i="10"/>
  <c r="BQ27" i="10"/>
  <c r="AB27" i="10"/>
  <c r="X27" i="10"/>
  <c r="CB27" i="10" s="1"/>
  <c r="B27" i="10"/>
  <c r="CC27" i="10" s="1"/>
  <c r="CD26" i="10"/>
  <c r="CC26" i="10"/>
  <c r="BY26" i="10"/>
  <c r="BX26" i="10"/>
  <c r="BV26" i="10"/>
  <c r="BT26" i="10"/>
  <c r="BS26" i="10"/>
  <c r="BQ26" i="10"/>
  <c r="AB26" i="10"/>
  <c r="X26" i="10"/>
  <c r="CB26" i="10" s="1"/>
  <c r="B26" i="10"/>
  <c r="CD25" i="10"/>
  <c r="CA25" i="10"/>
  <c r="BZ25" i="10"/>
  <c r="BX25" i="10"/>
  <c r="BV25" i="10"/>
  <c r="BU25" i="10"/>
  <c r="BS25" i="10"/>
  <c r="BR25" i="10"/>
  <c r="BQ25" i="10"/>
  <c r="AB25" i="10"/>
  <c r="X25" i="10"/>
  <c r="CB25" i="10" s="1"/>
  <c r="B25" i="10"/>
  <c r="CC25" i="10" s="1"/>
  <c r="CD24" i="10"/>
  <c r="BY24" i="10"/>
  <c r="BV24" i="10"/>
  <c r="BT24" i="10"/>
  <c r="BQ24" i="10"/>
  <c r="AB24" i="10"/>
  <c r="X24" i="10"/>
  <c r="CB24" i="10" s="1"/>
  <c r="B24" i="10"/>
  <c r="CC24" i="10" s="1"/>
  <c r="AB23" i="10"/>
  <c r="X23" i="10"/>
  <c r="B23" i="10"/>
  <c r="CD22" i="10"/>
  <c r="CA22" i="10"/>
  <c r="BZ22" i="10"/>
  <c r="BX22" i="10"/>
  <c r="BV22" i="10"/>
  <c r="BS22" i="10"/>
  <c r="BR22" i="10"/>
  <c r="BQ22" i="10"/>
  <c r="AB22" i="10"/>
  <c r="BU22" i="10" s="1"/>
  <c r="X22" i="10"/>
  <c r="B22" i="10"/>
  <c r="CC22" i="10" s="1"/>
  <c r="CC21" i="10"/>
  <c r="CB21" i="10"/>
  <c r="CA21" i="10"/>
  <c r="BY21" i="10"/>
  <c r="BX21" i="10"/>
  <c r="BU21" i="10"/>
  <c r="BS21" i="10"/>
  <c r="BR21" i="10"/>
  <c r="BQ21" i="10"/>
  <c r="AB21" i="10"/>
  <c r="X21" i="10"/>
  <c r="B21" i="10"/>
  <c r="BZ21" i="10" s="1"/>
  <c r="CD20" i="10"/>
  <c r="BY20" i="10"/>
  <c r="BV20" i="10"/>
  <c r="BT20" i="10"/>
  <c r="BQ20" i="10"/>
  <c r="AB20" i="10"/>
  <c r="X20" i="10"/>
  <c r="CB20" i="10" s="1"/>
  <c r="B20" i="10"/>
  <c r="CC20" i="10" s="1"/>
  <c r="AB19" i="10"/>
  <c r="X19" i="10"/>
  <c r="B19" i="10"/>
  <c r="CA19" i="10" s="1"/>
  <c r="CE18" i="10"/>
  <c r="CD18" i="10"/>
  <c r="CB18" i="10"/>
  <c r="BW18" i="10"/>
  <c r="BV18" i="10"/>
  <c r="BS18" i="10"/>
  <c r="AB18" i="10"/>
  <c r="X18" i="10"/>
  <c r="B18" i="10"/>
  <c r="CD17" i="10"/>
  <c r="CB17" i="10"/>
  <c r="CA17" i="10"/>
  <c r="BZ17" i="10"/>
  <c r="BX17" i="10"/>
  <c r="BV17" i="10"/>
  <c r="BS17" i="10"/>
  <c r="BR17" i="10"/>
  <c r="BQ17" i="10"/>
  <c r="AB17" i="10"/>
  <c r="X17" i="10"/>
  <c r="BU17" i="10" s="1"/>
  <c r="B17" i="10"/>
  <c r="CC17" i="10" s="1"/>
  <c r="CD16" i="10"/>
  <c r="BV16" i="10"/>
  <c r="AB16" i="10"/>
  <c r="X16" i="10"/>
  <c r="B16" i="10"/>
  <c r="CD15" i="10"/>
  <c r="CA15" i="10"/>
  <c r="BZ15" i="10"/>
  <c r="BX15" i="10"/>
  <c r="BV15" i="10"/>
  <c r="BS15" i="10"/>
  <c r="BR15" i="10"/>
  <c r="BQ15" i="10"/>
  <c r="AB15" i="10"/>
  <c r="BU15" i="10" s="1"/>
  <c r="X15" i="10"/>
  <c r="B15" i="10"/>
  <c r="CC15" i="10" s="1"/>
  <c r="CB14" i="10"/>
  <c r="BU14" i="10"/>
  <c r="X14" i="10"/>
  <c r="B14" i="10"/>
  <c r="CD13" i="10"/>
  <c r="CC13" i="10"/>
  <c r="CA13" i="10"/>
  <c r="BY13" i="10"/>
  <c r="BX13" i="10"/>
  <c r="BV13" i="10"/>
  <c r="BT13" i="10"/>
  <c r="BS13" i="10"/>
  <c r="BR13" i="10"/>
  <c r="AB13" i="10"/>
  <c r="X13" i="10"/>
  <c r="B13" i="10"/>
  <c r="CD12" i="10"/>
  <c r="CA12" i="10"/>
  <c r="BY12" i="10"/>
  <c r="BV12" i="10"/>
  <c r="BU12" i="10"/>
  <c r="BR12" i="10"/>
  <c r="BP12" i="10"/>
  <c r="AB12" i="10"/>
  <c r="X12" i="10"/>
  <c r="B12" i="10"/>
  <c r="BZ12" i="10" s="1"/>
  <c r="A5" i="10"/>
  <c r="A4" i="10"/>
  <c r="A3" i="10"/>
  <c r="A2" i="10"/>
  <c r="AL131" i="8" l="1"/>
  <c r="Y73" i="8"/>
  <c r="A206" i="8"/>
  <c r="BZ73" i="9"/>
  <c r="BR73" i="9"/>
  <c r="CA73" i="9"/>
  <c r="BQ73" i="9"/>
  <c r="BY73" i="9"/>
  <c r="BT73" i="9"/>
  <c r="BS73" i="9"/>
  <c r="CB73" i="9"/>
  <c r="AY45" i="9"/>
  <c r="AY12" i="9"/>
  <c r="X86" i="9"/>
  <c r="AY47" i="9"/>
  <c r="AY21" i="9"/>
  <c r="AY24" i="9"/>
  <c r="AY55" i="9"/>
  <c r="AY43" i="9"/>
  <c r="AY17" i="9"/>
  <c r="AY14" i="9"/>
  <c r="AY50" i="9"/>
  <c r="AY49" i="9"/>
  <c r="AY44" i="9"/>
  <c r="AY36" i="9"/>
  <c r="Y62" i="9"/>
  <c r="AL128" i="9"/>
  <c r="BQ181" i="9"/>
  <c r="X181" i="9" s="1"/>
  <c r="BY181" i="9"/>
  <c r="AY51" i="9"/>
  <c r="AY46" i="9"/>
  <c r="AY39" i="9"/>
  <c r="AY22" i="9"/>
  <c r="AY57" i="9"/>
  <c r="X83" i="9"/>
  <c r="X82" i="9"/>
  <c r="AY18" i="9"/>
  <c r="AY16" i="9"/>
  <c r="AY48" i="9"/>
  <c r="AY23" i="9"/>
  <c r="CC58" i="9"/>
  <c r="BY58" i="9"/>
  <c r="BT58" i="9"/>
  <c r="BP58" i="9"/>
  <c r="CB58" i="9"/>
  <c r="BQ58" i="9"/>
  <c r="BR58" i="9"/>
  <c r="CA58" i="9"/>
  <c r="BS58" i="9"/>
  <c r="BZ58" i="9"/>
  <c r="BX58" i="9"/>
  <c r="BX206" i="9" s="1"/>
  <c r="BU58" i="9"/>
  <c r="AY20" i="9"/>
  <c r="AY33" i="9"/>
  <c r="AY19" i="9"/>
  <c r="AY53" i="9"/>
  <c r="AY27" i="9"/>
  <c r="AL129" i="9"/>
  <c r="AY54" i="9"/>
  <c r="AY40" i="9"/>
  <c r="Y72" i="9"/>
  <c r="Y64" i="9"/>
  <c r="AY28" i="9"/>
  <c r="AY26" i="9"/>
  <c r="AY15" i="9"/>
  <c r="AY13" i="9"/>
  <c r="X84" i="9"/>
  <c r="Y66" i="9"/>
  <c r="AY56" i="9"/>
  <c r="CA16" i="10"/>
  <c r="BR16" i="10"/>
  <c r="BU16" i="10"/>
  <c r="BZ16" i="10"/>
  <c r="BP19" i="10"/>
  <c r="CB23" i="10"/>
  <c r="BX23" i="10"/>
  <c r="BR23" i="10"/>
  <c r="AY30" i="10"/>
  <c r="X58" i="10"/>
  <c r="BZ14" i="10"/>
  <c r="BT14" i="10"/>
  <c r="BP14" i="10"/>
  <c r="AY14" i="10" s="1"/>
  <c r="BR14" i="10"/>
  <c r="BY14" i="10"/>
  <c r="CB15" i="10"/>
  <c r="BS16" i="10"/>
  <c r="BX16" i="10"/>
  <c r="CC16" i="10"/>
  <c r="BZ18" i="10"/>
  <c r="BR18" i="10"/>
  <c r="BP18" i="10"/>
  <c r="BU18" i="10"/>
  <c r="BY18" i="10"/>
  <c r="BS19" i="10"/>
  <c r="BZ19" i="10"/>
  <c r="CB22" i="10"/>
  <c r="BS23" i="10"/>
  <c r="BZ23" i="10"/>
  <c r="BU27" i="10"/>
  <c r="BZ29" i="10"/>
  <c r="BU29" i="10"/>
  <c r="BQ29" i="10"/>
  <c r="BP29" i="10"/>
  <c r="CB29" i="10"/>
  <c r="BU32" i="10"/>
  <c r="CC32" i="10"/>
  <c r="CA40" i="10"/>
  <c r="BR40" i="10"/>
  <c r="BZ40" i="10"/>
  <c r="BU40" i="10"/>
  <c r="BQ40" i="10"/>
  <c r="BP40" i="10"/>
  <c r="BX40" i="10"/>
  <c r="CA48" i="10"/>
  <c r="BR48" i="10"/>
  <c r="BZ48" i="10"/>
  <c r="BU48" i="10"/>
  <c r="BQ48" i="10"/>
  <c r="BP48" i="10"/>
  <c r="BX48" i="10"/>
  <c r="CB53" i="10"/>
  <c r="BZ64" i="10"/>
  <c r="BR64" i="10"/>
  <c r="CB64" i="10"/>
  <c r="BT64" i="10"/>
  <c r="BS64" i="10"/>
  <c r="BQ64" i="10"/>
  <c r="Y64" i="10" s="1"/>
  <c r="CB124" i="10"/>
  <c r="BU124" i="10"/>
  <c r="CB128" i="10"/>
  <c r="BU128" i="10"/>
  <c r="AB58" i="10"/>
  <c r="BT12" i="10"/>
  <c r="BZ13" i="10"/>
  <c r="BU13" i="10"/>
  <c r="BQ13" i="10"/>
  <c r="BP13" i="10"/>
  <c r="AY13" i="10" s="1"/>
  <c r="CB13" i="10"/>
  <c r="BS14" i="10"/>
  <c r="CA14" i="10"/>
  <c r="BT16" i="10"/>
  <c r="BY16" i="10"/>
  <c r="BQ18" i="10"/>
  <c r="CA18" i="10"/>
  <c r="BT19" i="10"/>
  <c r="BS20" i="10"/>
  <c r="BX20" i="10"/>
  <c r="BT23" i="10"/>
  <c r="CA23" i="10"/>
  <c r="BS24" i="10"/>
  <c r="BX24" i="10"/>
  <c r="CA26" i="10"/>
  <c r="BR26" i="10"/>
  <c r="BP26" i="10"/>
  <c r="BU26" i="10"/>
  <c r="BZ26" i="10"/>
  <c r="BP28" i="10"/>
  <c r="AY28" i="10" s="1"/>
  <c r="BU28" i="10"/>
  <c r="BR29" i="10"/>
  <c r="BX29" i="10"/>
  <c r="CC29" i="10"/>
  <c r="BT30" i="10"/>
  <c r="BZ31" i="10"/>
  <c r="BU31" i="10"/>
  <c r="BQ31" i="10"/>
  <c r="CC31" i="10"/>
  <c r="BY31" i="10"/>
  <c r="BP31" i="10"/>
  <c r="CB34" i="10"/>
  <c r="BX34" i="10"/>
  <c r="BS34" i="10"/>
  <c r="CA34" i="10"/>
  <c r="BR34" i="10"/>
  <c r="BQ34" i="10"/>
  <c r="AY34" i="10" s="1"/>
  <c r="BY34" i="10"/>
  <c r="CB37" i="10"/>
  <c r="BX37" i="10"/>
  <c r="BS37" i="10"/>
  <c r="CA37" i="10"/>
  <c r="BR37" i="10"/>
  <c r="BT37" i="10"/>
  <c r="BZ37" i="10"/>
  <c r="CB39" i="10"/>
  <c r="BS40" i="10"/>
  <c r="BY40" i="10"/>
  <c r="BU44" i="10"/>
  <c r="CB47" i="10"/>
  <c r="BS48" i="10"/>
  <c r="BY48" i="10"/>
  <c r="CA50" i="10"/>
  <c r="BR50" i="10"/>
  <c r="BZ50" i="10"/>
  <c r="BU50" i="10"/>
  <c r="BQ50" i="10"/>
  <c r="BP50" i="10"/>
  <c r="BX50" i="10"/>
  <c r="CB52" i="10"/>
  <c r="CB55" i="10"/>
  <c r="BX55" i="10"/>
  <c r="BS55" i="10"/>
  <c r="CA55" i="10"/>
  <c r="BR55" i="10"/>
  <c r="BQ55" i="10"/>
  <c r="AY55" i="10" s="1"/>
  <c r="BY55" i="10"/>
  <c r="CD58" i="10"/>
  <c r="BV58" i="10"/>
  <c r="CB63" i="10"/>
  <c r="BT63" i="10"/>
  <c r="BZ63" i="10"/>
  <c r="BR63" i="10"/>
  <c r="BY63" i="10"/>
  <c r="C73" i="10"/>
  <c r="BS63" i="10"/>
  <c r="Y63" i="10" s="1"/>
  <c r="BY64" i="10"/>
  <c r="BZ68" i="10"/>
  <c r="BR68" i="10"/>
  <c r="CB68" i="10"/>
  <c r="BT68" i="10"/>
  <c r="BS68" i="10"/>
  <c r="BQ68" i="10"/>
  <c r="Y68" i="10" s="1"/>
  <c r="X131" i="10"/>
  <c r="CB131" i="10" s="1"/>
  <c r="BU123" i="10"/>
  <c r="CB123" i="10"/>
  <c r="BU127" i="10"/>
  <c r="CB127" i="10"/>
  <c r="BY141" i="10"/>
  <c r="BQ141" i="10"/>
  <c r="X141" i="10" s="1"/>
  <c r="BY145" i="10"/>
  <c r="BQ145" i="10"/>
  <c r="X145" i="10" s="1"/>
  <c r="BY149" i="10"/>
  <c r="BQ149" i="10"/>
  <c r="X149" i="10" s="1"/>
  <c r="BY153" i="10"/>
  <c r="BQ153" i="10"/>
  <c r="X153" i="10" s="1"/>
  <c r="BY157" i="10"/>
  <c r="BQ157" i="10"/>
  <c r="X157" i="10" s="1"/>
  <c r="BY161" i="10"/>
  <c r="BQ161" i="10"/>
  <c r="X161" i="10" s="1"/>
  <c r="BY165" i="10"/>
  <c r="BQ165" i="10"/>
  <c r="X165" i="10" s="1"/>
  <c r="BY169" i="10"/>
  <c r="BQ169" i="10"/>
  <c r="X169" i="10" s="1"/>
  <c r="BY173" i="10"/>
  <c r="BQ173" i="10"/>
  <c r="X173" i="10" s="1"/>
  <c r="BY177" i="10"/>
  <c r="BQ177" i="10"/>
  <c r="X177" i="10" s="1"/>
  <c r="B181" i="10"/>
  <c r="BP16" i="10"/>
  <c r="AY16" i="10" s="1"/>
  <c r="CB19" i="10"/>
  <c r="BX19" i="10"/>
  <c r="BR19" i="10"/>
  <c r="BU19" i="10"/>
  <c r="CC19" i="10"/>
  <c r="BP23" i="10"/>
  <c r="BU23" i="10"/>
  <c r="CC23" i="10"/>
  <c r="CB32" i="10"/>
  <c r="BX32" i="10"/>
  <c r="BS32" i="10"/>
  <c r="AY32" i="10" s="1"/>
  <c r="CA32" i="10"/>
  <c r="BR32" i="10"/>
  <c r="BQ32" i="10"/>
  <c r="BU46" i="10"/>
  <c r="CB67" i="10"/>
  <c r="BT67" i="10"/>
  <c r="BZ67" i="10"/>
  <c r="BR67" i="10"/>
  <c r="BY67" i="10"/>
  <c r="BS67" i="10"/>
  <c r="BZ72" i="10"/>
  <c r="BR72" i="10"/>
  <c r="CB72" i="10"/>
  <c r="BT72" i="10"/>
  <c r="BS72" i="10"/>
  <c r="BQ72" i="10"/>
  <c r="CB126" i="10"/>
  <c r="BU126" i="10"/>
  <c r="CB130" i="10"/>
  <c r="BU130" i="10"/>
  <c r="BY142" i="10"/>
  <c r="BQ142" i="10"/>
  <c r="X142" i="10" s="1"/>
  <c r="BY146" i="10"/>
  <c r="BQ146" i="10"/>
  <c r="X146" i="10" s="1"/>
  <c r="BY150" i="10"/>
  <c r="BQ150" i="10"/>
  <c r="X150" i="10" s="1"/>
  <c r="BY154" i="10"/>
  <c r="BQ154" i="10"/>
  <c r="X154" i="10" s="1"/>
  <c r="BY158" i="10"/>
  <c r="BQ158" i="10"/>
  <c r="X158" i="10" s="1"/>
  <c r="BY162" i="10"/>
  <c r="BQ162" i="10"/>
  <c r="X162" i="10" s="1"/>
  <c r="BY166" i="10"/>
  <c r="BQ166" i="10"/>
  <c r="X166" i="10" s="1"/>
  <c r="BY170" i="10"/>
  <c r="BQ170" i="10"/>
  <c r="X170" i="10" s="1"/>
  <c r="BY174" i="10"/>
  <c r="BQ174" i="10"/>
  <c r="X174" i="10" s="1"/>
  <c r="BY178" i="10"/>
  <c r="BQ178" i="10"/>
  <c r="X178" i="10" s="1"/>
  <c r="B58" i="10"/>
  <c r="CB12" i="10"/>
  <c r="BX12" i="10"/>
  <c r="BS12" i="10"/>
  <c r="BQ12" i="10"/>
  <c r="AY12" i="10" s="1"/>
  <c r="CC12" i="10"/>
  <c r="BQ14" i="10"/>
  <c r="BX14" i="10"/>
  <c r="CC14" i="10"/>
  <c r="BQ16" i="10"/>
  <c r="CB16" i="10"/>
  <c r="BT18" i="10"/>
  <c r="BX18" i="10"/>
  <c r="CC18" i="10"/>
  <c r="BQ19" i="10"/>
  <c r="BY19" i="10"/>
  <c r="CA20" i="10"/>
  <c r="BR20" i="10"/>
  <c r="BP20" i="10"/>
  <c r="BU20" i="10"/>
  <c r="BZ20" i="10"/>
  <c r="BQ23" i="10"/>
  <c r="BY23" i="10"/>
  <c r="CA24" i="10"/>
  <c r="BR24" i="10"/>
  <c r="BP24" i="10"/>
  <c r="BU24" i="10"/>
  <c r="BZ24" i="10"/>
  <c r="CB28" i="10"/>
  <c r="BX28" i="10"/>
  <c r="BS28" i="10"/>
  <c r="BR28" i="10"/>
  <c r="BY28" i="10"/>
  <c r="BT29" i="10"/>
  <c r="CA29" i="10"/>
  <c r="CB30" i="10"/>
  <c r="BX30" i="10"/>
  <c r="BS30" i="10"/>
  <c r="BQ30" i="10"/>
  <c r="CC30" i="10"/>
  <c r="BS31" i="10"/>
  <c r="CA31" i="10"/>
  <c r="BT32" i="10"/>
  <c r="BZ32" i="10"/>
  <c r="BU34" i="10"/>
  <c r="CC34" i="10"/>
  <c r="BU36" i="10"/>
  <c r="BP37" i="10"/>
  <c r="CC40" i="10"/>
  <c r="CB42" i="10"/>
  <c r="BX42" i="10"/>
  <c r="BS42" i="10"/>
  <c r="AY42" i="10" s="1"/>
  <c r="CA42" i="10"/>
  <c r="BR42" i="10"/>
  <c r="BQ42" i="10"/>
  <c r="BY42" i="10"/>
  <c r="CA45" i="10"/>
  <c r="BR45" i="10"/>
  <c r="BZ45" i="10"/>
  <c r="BU45" i="10"/>
  <c r="BQ45" i="10"/>
  <c r="BP45" i="10"/>
  <c r="BX45" i="10"/>
  <c r="CC48" i="10"/>
  <c r="BU49" i="10"/>
  <c r="BT50" i="10"/>
  <c r="CB50" i="10"/>
  <c r="BU55" i="10"/>
  <c r="CC55" i="10"/>
  <c r="CA63" i="10"/>
  <c r="BQ67" i="10"/>
  <c r="CA68" i="10"/>
  <c r="CB71" i="10"/>
  <c r="BT71" i="10"/>
  <c r="BZ71" i="10"/>
  <c r="BR71" i="10"/>
  <c r="Y71" i="10" s="1"/>
  <c r="BY71" i="10"/>
  <c r="BS71" i="10"/>
  <c r="BY72" i="10"/>
  <c r="X77" i="10"/>
  <c r="BU125" i="10"/>
  <c r="CB125" i="10"/>
  <c r="BU129" i="10"/>
  <c r="CB129" i="10"/>
  <c r="BP33" i="10"/>
  <c r="BT33" i="10"/>
  <c r="BY33" i="10"/>
  <c r="CC33" i="10"/>
  <c r="BQ35" i="10"/>
  <c r="AY35" i="10" s="1"/>
  <c r="BU35" i="10"/>
  <c r="BZ35" i="10"/>
  <c r="BQ38" i="10"/>
  <c r="BU38" i="10"/>
  <c r="BZ38" i="10"/>
  <c r="BQ43" i="10"/>
  <c r="AY43" i="10" s="1"/>
  <c r="BU43" i="10"/>
  <c r="BZ43" i="10"/>
  <c r="BP56" i="10"/>
  <c r="BT56" i="10"/>
  <c r="BY56" i="10"/>
  <c r="CB65" i="10"/>
  <c r="BT65" i="10"/>
  <c r="BZ65" i="10"/>
  <c r="BR65" i="10"/>
  <c r="CA65" i="10"/>
  <c r="CB69" i="10"/>
  <c r="BT69" i="10"/>
  <c r="BZ69" i="10"/>
  <c r="BR69" i="10"/>
  <c r="CA69" i="10"/>
  <c r="BR79" i="10"/>
  <c r="BY79" i="10"/>
  <c r="BP79" i="10"/>
  <c r="BY139" i="10"/>
  <c r="BQ139" i="10"/>
  <c r="X139" i="10" s="1"/>
  <c r="BY143" i="10"/>
  <c r="BQ143" i="10"/>
  <c r="X143" i="10" s="1"/>
  <c r="BY147" i="10"/>
  <c r="BQ147" i="10"/>
  <c r="X147" i="10" s="1"/>
  <c r="BY151" i="10"/>
  <c r="BQ151" i="10"/>
  <c r="X151" i="10" s="1"/>
  <c r="BY155" i="10"/>
  <c r="BQ155" i="10"/>
  <c r="X155" i="10" s="1"/>
  <c r="BY159" i="10"/>
  <c r="BQ159" i="10"/>
  <c r="X159" i="10" s="1"/>
  <c r="BY163" i="10"/>
  <c r="BQ163" i="10"/>
  <c r="X163" i="10" s="1"/>
  <c r="BY167" i="10"/>
  <c r="BQ167" i="10"/>
  <c r="X167" i="10" s="1"/>
  <c r="BY171" i="10"/>
  <c r="BQ171" i="10"/>
  <c r="X171" i="10" s="1"/>
  <c r="BY175" i="10"/>
  <c r="BQ175" i="10"/>
  <c r="X175" i="10" s="1"/>
  <c r="BY179" i="10"/>
  <c r="BQ179" i="10"/>
  <c r="X179" i="10" s="1"/>
  <c r="BP15" i="10"/>
  <c r="BT15" i="10"/>
  <c r="BY15" i="10"/>
  <c r="BP17" i="10"/>
  <c r="AY17" i="10" s="1"/>
  <c r="BT17" i="10"/>
  <c r="BY17" i="10"/>
  <c r="BP21" i="10"/>
  <c r="BT21" i="10"/>
  <c r="BP22" i="10"/>
  <c r="BT22" i="10"/>
  <c r="BY22" i="10"/>
  <c r="BP25" i="10"/>
  <c r="AY25" i="10" s="1"/>
  <c r="BT25" i="10"/>
  <c r="BY25" i="10"/>
  <c r="BP27" i="10"/>
  <c r="BT27" i="10"/>
  <c r="BY27" i="10"/>
  <c r="BQ33" i="10"/>
  <c r="BU33" i="10"/>
  <c r="BR35" i="10"/>
  <c r="BP36" i="10"/>
  <c r="BT36" i="10"/>
  <c r="BY36" i="10"/>
  <c r="BR38" i="10"/>
  <c r="BP39" i="10"/>
  <c r="BT39" i="10"/>
  <c r="BY39" i="10"/>
  <c r="BQ41" i="10"/>
  <c r="AY41" i="10" s="1"/>
  <c r="BU41" i="10"/>
  <c r="BR43" i="10"/>
  <c r="BP44" i="10"/>
  <c r="BT44" i="10"/>
  <c r="BY44" i="10"/>
  <c r="BP46" i="10"/>
  <c r="BT46" i="10"/>
  <c r="BP47" i="10"/>
  <c r="AY47" i="10" s="1"/>
  <c r="BT47" i="10"/>
  <c r="BY47" i="10"/>
  <c r="BP49" i="10"/>
  <c r="BT49" i="10"/>
  <c r="BY49" i="10"/>
  <c r="BP51" i="10"/>
  <c r="BT51" i="10"/>
  <c r="BX51" i="10"/>
  <c r="BP52" i="10"/>
  <c r="BT52" i="10"/>
  <c r="BX52" i="10"/>
  <c r="BP53" i="10"/>
  <c r="AY53" i="10" s="1"/>
  <c r="BT53" i="10"/>
  <c r="BX53" i="10"/>
  <c r="BQ54" i="10"/>
  <c r="BU54" i="10"/>
  <c r="BQ56" i="10"/>
  <c r="BU56" i="10"/>
  <c r="BZ56" i="10"/>
  <c r="CA57" i="10"/>
  <c r="BR57" i="10"/>
  <c r="BP57" i="10"/>
  <c r="BU57" i="10"/>
  <c r="BZ57" i="10"/>
  <c r="BZ62" i="10"/>
  <c r="BR62" i="10"/>
  <c r="Y62" i="10" s="1"/>
  <c r="CB62" i="10"/>
  <c r="BT62" i="10"/>
  <c r="CA62" i="10"/>
  <c r="BQ65" i="10"/>
  <c r="BZ66" i="10"/>
  <c r="BR66" i="10"/>
  <c r="Y66" i="10" s="1"/>
  <c r="CB66" i="10"/>
  <c r="BT66" i="10"/>
  <c r="CA66" i="10"/>
  <c r="BQ69" i="10"/>
  <c r="Y69" i="10" s="1"/>
  <c r="BZ70" i="10"/>
  <c r="BR70" i="10"/>
  <c r="CB70" i="10"/>
  <c r="BT70" i="10"/>
  <c r="Y70" i="10" s="1"/>
  <c r="CA70" i="10"/>
  <c r="BQ79" i="10"/>
  <c r="BY140" i="10"/>
  <c r="BQ140" i="10"/>
  <c r="X140" i="10" s="1"/>
  <c r="BY144" i="10"/>
  <c r="BQ144" i="10"/>
  <c r="X144" i="10" s="1"/>
  <c r="BY148" i="10"/>
  <c r="BQ148" i="10"/>
  <c r="X148" i="10" s="1"/>
  <c r="BY152" i="10"/>
  <c r="BQ152" i="10"/>
  <c r="X152" i="10" s="1"/>
  <c r="BY156" i="10"/>
  <c r="BQ156" i="10"/>
  <c r="X156" i="10" s="1"/>
  <c r="BY160" i="10"/>
  <c r="BQ160" i="10"/>
  <c r="X160" i="10" s="1"/>
  <c r="BY164" i="10"/>
  <c r="BQ164" i="10"/>
  <c r="X164" i="10" s="1"/>
  <c r="BY168" i="10"/>
  <c r="BQ168" i="10"/>
  <c r="X168" i="10" s="1"/>
  <c r="BY172" i="10"/>
  <c r="BQ172" i="10"/>
  <c r="X172" i="10" s="1"/>
  <c r="BY176" i="10"/>
  <c r="BQ176" i="10"/>
  <c r="X176" i="10" s="1"/>
  <c r="BY180" i="10"/>
  <c r="BQ180" i="10"/>
  <c r="X180" i="10" s="1"/>
  <c r="BR77" i="10"/>
  <c r="BP78" i="10"/>
  <c r="BX78" i="10"/>
  <c r="BZ81" i="10"/>
  <c r="BQ81" i="10"/>
  <c r="X81" i="10" s="1"/>
  <c r="CA79" i="10"/>
  <c r="BS79" i="10"/>
  <c r="BX81" i="10"/>
  <c r="BZ83" i="10"/>
  <c r="BQ83" i="10"/>
  <c r="X83" i="10" s="1"/>
  <c r="BX83" i="10"/>
  <c r="BZ85" i="10"/>
  <c r="BQ85" i="10"/>
  <c r="X85" i="10" s="1"/>
  <c r="BX85" i="10"/>
  <c r="BZ87" i="10"/>
  <c r="BQ87" i="10"/>
  <c r="X87" i="10" s="1"/>
  <c r="BX87" i="10"/>
  <c r="CC131" i="10"/>
  <c r="BY131" i="10"/>
  <c r="BQ131" i="10"/>
  <c r="BR78" i="10"/>
  <c r="CA78" i="10"/>
  <c r="BZ80" i="10"/>
  <c r="BQ80" i="10"/>
  <c r="X80" i="10" s="1"/>
  <c r="BX80" i="10"/>
  <c r="BZ82" i="10"/>
  <c r="BQ82" i="10"/>
  <c r="X82" i="10" s="1"/>
  <c r="BX82" i="10"/>
  <c r="BZ84" i="10"/>
  <c r="BQ84" i="10"/>
  <c r="X84" i="10" s="1"/>
  <c r="BX84" i="10"/>
  <c r="BZ86" i="10"/>
  <c r="BQ86" i="10"/>
  <c r="X86" i="10" s="1"/>
  <c r="BX86" i="10"/>
  <c r="BR131" i="10"/>
  <c r="BP123" i="10"/>
  <c r="AL123" i="10" s="1"/>
  <c r="BX123" i="10"/>
  <c r="BP124" i="10"/>
  <c r="AL124" i="10" s="1"/>
  <c r="BP125" i="10"/>
  <c r="AL125" i="10" s="1"/>
  <c r="BP126" i="10"/>
  <c r="BP127" i="10"/>
  <c r="AL127" i="10" s="1"/>
  <c r="BP128" i="10"/>
  <c r="AL128" i="10" s="1"/>
  <c r="BP129" i="10"/>
  <c r="BP130" i="10"/>
  <c r="AL130" i="10" s="1"/>
  <c r="BC190" i="11"/>
  <c r="W181" i="11"/>
  <c r="V181" i="11"/>
  <c r="U181" i="11"/>
  <c r="T181" i="11"/>
  <c r="S181" i="11"/>
  <c r="R181" i="11"/>
  <c r="Q181" i="11"/>
  <c r="P181" i="11"/>
  <c r="O181" i="11"/>
  <c r="N181" i="11"/>
  <c r="M181" i="11"/>
  <c r="L181" i="11"/>
  <c r="K181" i="11"/>
  <c r="J181" i="11"/>
  <c r="I181" i="11"/>
  <c r="H181" i="11"/>
  <c r="G181" i="11"/>
  <c r="F181" i="11"/>
  <c r="E181" i="11"/>
  <c r="D181" i="11"/>
  <c r="C181" i="11"/>
  <c r="B180" i="11"/>
  <c r="B179" i="11"/>
  <c r="B178" i="11"/>
  <c r="B177" i="11"/>
  <c r="B176" i="11"/>
  <c r="B175" i="11"/>
  <c r="B174" i="11"/>
  <c r="B173" i="11"/>
  <c r="B172" i="11"/>
  <c r="B171" i="11"/>
  <c r="B170" i="11"/>
  <c r="B169" i="11"/>
  <c r="B168" i="11"/>
  <c r="B167" i="11"/>
  <c r="B166" i="11"/>
  <c r="B165" i="11"/>
  <c r="B164" i="11"/>
  <c r="B163" i="11"/>
  <c r="B162" i="11"/>
  <c r="B161" i="11"/>
  <c r="B160" i="11"/>
  <c r="B159" i="11"/>
  <c r="B158" i="11"/>
  <c r="B157" i="11"/>
  <c r="B156" i="11"/>
  <c r="B155" i="11"/>
  <c r="B154" i="11"/>
  <c r="B153" i="11"/>
  <c r="B152" i="11"/>
  <c r="B151" i="11"/>
  <c r="B150" i="11"/>
  <c r="B149" i="11"/>
  <c r="B148" i="11"/>
  <c r="B147" i="11"/>
  <c r="B146" i="11"/>
  <c r="B145" i="11"/>
  <c r="B144" i="11"/>
  <c r="B143" i="11"/>
  <c r="B142" i="11"/>
  <c r="B141" i="11"/>
  <c r="B140" i="11"/>
  <c r="B139" i="11"/>
  <c r="AK131" i="11"/>
  <c r="AJ131" i="11"/>
  <c r="AI131" i="11"/>
  <c r="AH131" i="11"/>
  <c r="AG131" i="11"/>
  <c r="AF131" i="11"/>
  <c r="AE131" i="11"/>
  <c r="AD131" i="11"/>
  <c r="AC131" i="11"/>
  <c r="AA131" i="11"/>
  <c r="Z131" i="11"/>
  <c r="Y131" i="11"/>
  <c r="W131" i="11"/>
  <c r="V131" i="11"/>
  <c r="U131" i="11"/>
  <c r="T131" i="11"/>
  <c r="S131" i="11"/>
  <c r="R131" i="11"/>
  <c r="Q131" i="11"/>
  <c r="P131" i="11"/>
  <c r="O131" i="11"/>
  <c r="N131" i="11"/>
  <c r="M131" i="11"/>
  <c r="L131" i="11"/>
  <c r="K131" i="11"/>
  <c r="J131" i="11"/>
  <c r="I131" i="11"/>
  <c r="H131" i="11"/>
  <c r="G131" i="11"/>
  <c r="F131" i="11"/>
  <c r="E131" i="11"/>
  <c r="D131" i="11"/>
  <c r="C131" i="11"/>
  <c r="CC130" i="11"/>
  <c r="BY130" i="11"/>
  <c r="BR130" i="11"/>
  <c r="BQ130" i="11"/>
  <c r="AB130" i="11"/>
  <c r="CB130" i="11" s="1"/>
  <c r="X130" i="11"/>
  <c r="B130" i="11"/>
  <c r="BX130" i="11" s="1"/>
  <c r="CC129" i="11"/>
  <c r="BY129" i="11"/>
  <c r="BR129" i="11"/>
  <c r="BQ129" i="11"/>
  <c r="AB129" i="11"/>
  <c r="CB129" i="11" s="1"/>
  <c r="X129" i="11"/>
  <c r="B129" i="11"/>
  <c r="BX129" i="11" s="1"/>
  <c r="CC128" i="11"/>
  <c r="BY128" i="11"/>
  <c r="BR128" i="11"/>
  <c r="BQ128" i="11"/>
  <c r="AB128" i="11"/>
  <c r="CB128" i="11" s="1"/>
  <c r="X128" i="11"/>
  <c r="B128" i="11"/>
  <c r="BX128" i="11" s="1"/>
  <c r="CC127" i="11"/>
  <c r="BY127" i="11"/>
  <c r="BR127" i="11"/>
  <c r="BQ127" i="11"/>
  <c r="AB127" i="11"/>
  <c r="CB127" i="11" s="1"/>
  <c r="X127" i="11"/>
  <c r="B127" i="11"/>
  <c r="BX127" i="11" s="1"/>
  <c r="CC126" i="11"/>
  <c r="BY126" i="11"/>
  <c r="BR126" i="11"/>
  <c r="BQ126" i="11"/>
  <c r="AB126" i="11"/>
  <c r="CB126" i="11" s="1"/>
  <c r="X126" i="11"/>
  <c r="B126" i="11"/>
  <c r="BX126" i="11" s="1"/>
  <c r="CC125" i="11"/>
  <c r="BY125" i="11"/>
  <c r="BR125" i="11"/>
  <c r="BQ125" i="11"/>
  <c r="AB125" i="11"/>
  <c r="CB125" i="11" s="1"/>
  <c r="X125" i="11"/>
  <c r="B125" i="11"/>
  <c r="BX125" i="11" s="1"/>
  <c r="CC124" i="11"/>
  <c r="BY124" i="11"/>
  <c r="BR124" i="11"/>
  <c r="BQ124" i="11"/>
  <c r="AB124" i="11"/>
  <c r="X124" i="11"/>
  <c r="CB124" i="11" s="1"/>
  <c r="B124" i="11"/>
  <c r="BX124" i="11" s="1"/>
  <c r="CC123" i="11"/>
  <c r="BY123" i="11"/>
  <c r="BR123" i="11"/>
  <c r="BQ123" i="11"/>
  <c r="AB123" i="11"/>
  <c r="AB131" i="11" s="1"/>
  <c r="X123" i="11"/>
  <c r="B123" i="11"/>
  <c r="B131" i="11" s="1"/>
  <c r="C92" i="11"/>
  <c r="BX91" i="11"/>
  <c r="BP91" i="11"/>
  <c r="C91" i="11" s="1"/>
  <c r="BX90" i="11"/>
  <c r="BP90" i="11"/>
  <c r="C90" i="11" s="1"/>
  <c r="BX87" i="11"/>
  <c r="BR87" i="11"/>
  <c r="C87" i="11"/>
  <c r="BY86" i="11"/>
  <c r="BR86" i="11"/>
  <c r="BP86" i="11"/>
  <c r="C86" i="11"/>
  <c r="BY85" i="11"/>
  <c r="C85" i="11"/>
  <c r="BY84" i="11"/>
  <c r="BR84" i="11"/>
  <c r="BP84" i="11"/>
  <c r="C84" i="11"/>
  <c r="BX83" i="11"/>
  <c r="BR83" i="11"/>
  <c r="C83" i="11"/>
  <c r="BY82" i="11"/>
  <c r="BR82" i="11"/>
  <c r="BP82" i="11"/>
  <c r="C82" i="11"/>
  <c r="C81" i="11"/>
  <c r="BY80" i="11"/>
  <c r="BR80" i="11"/>
  <c r="BP80" i="11"/>
  <c r="C80" i="11"/>
  <c r="BX79" i="11"/>
  <c r="C79" i="11"/>
  <c r="BR79" i="11" s="1"/>
  <c r="BZ78" i="11"/>
  <c r="BX78" i="11"/>
  <c r="BQ78" i="11"/>
  <c r="BP78" i="11"/>
  <c r="C78" i="11"/>
  <c r="BY78" i="11" s="1"/>
  <c r="CA77" i="11"/>
  <c r="BZ77" i="11"/>
  <c r="BR77" i="11"/>
  <c r="BQ77" i="11"/>
  <c r="C77" i="11"/>
  <c r="X73" i="11"/>
  <c r="W73" i="11"/>
  <c r="V73" i="11"/>
  <c r="U73" i="11"/>
  <c r="T73" i="11"/>
  <c r="S73" i="11"/>
  <c r="R73" i="11"/>
  <c r="Q73" i="11"/>
  <c r="P73" i="11"/>
  <c r="O73" i="11"/>
  <c r="N73" i="11"/>
  <c r="M73" i="11"/>
  <c r="L73" i="11"/>
  <c r="K73" i="11"/>
  <c r="J73" i="11"/>
  <c r="I73" i="11"/>
  <c r="H73" i="11"/>
  <c r="G73" i="11"/>
  <c r="F73" i="11"/>
  <c r="E73" i="11"/>
  <c r="D73" i="11"/>
  <c r="CB72" i="11"/>
  <c r="BS72" i="11"/>
  <c r="C72" i="11"/>
  <c r="CA71" i="11"/>
  <c r="BS71" i="11"/>
  <c r="BR71" i="11"/>
  <c r="C71" i="11"/>
  <c r="CB70" i="11"/>
  <c r="CA70" i="11"/>
  <c r="BS70" i="11"/>
  <c r="BQ70" i="11"/>
  <c r="C70" i="11"/>
  <c r="CA69" i="11"/>
  <c r="BZ69" i="11"/>
  <c r="BS69" i="11"/>
  <c r="BR69" i="11"/>
  <c r="BQ69" i="11"/>
  <c r="C69" i="11"/>
  <c r="CB68" i="11"/>
  <c r="CA68" i="11"/>
  <c r="BY68" i="11"/>
  <c r="BS68" i="11"/>
  <c r="BQ68" i="11"/>
  <c r="C68" i="11"/>
  <c r="C67" i="11"/>
  <c r="C66" i="11"/>
  <c r="BS65" i="11"/>
  <c r="C65" i="11"/>
  <c r="BY65" i="11" s="1"/>
  <c r="CB64" i="11"/>
  <c r="BS64" i="11"/>
  <c r="C64" i="11"/>
  <c r="BT64" i="11" s="1"/>
  <c r="CA63" i="11"/>
  <c r="BS63" i="11"/>
  <c r="BR63" i="11"/>
  <c r="C63" i="11"/>
  <c r="CB62" i="11"/>
  <c r="CA62" i="11"/>
  <c r="BS62" i="11"/>
  <c r="BQ62" i="11"/>
  <c r="C62" i="11"/>
  <c r="BV58" i="11"/>
  <c r="AX58" i="11"/>
  <c r="AW58" i="11"/>
  <c r="AV58" i="11"/>
  <c r="AU58" i="11"/>
  <c r="AT58" i="11"/>
  <c r="AS58" i="11"/>
  <c r="AR58" i="11"/>
  <c r="AQ58" i="11"/>
  <c r="AP58" i="11"/>
  <c r="AN58" i="11"/>
  <c r="AM58" i="11"/>
  <c r="AL58" i="11"/>
  <c r="AK58" i="11"/>
  <c r="AJ58" i="11"/>
  <c r="AI58" i="11"/>
  <c r="AH58" i="11"/>
  <c r="AG58" i="11"/>
  <c r="AF58" i="11"/>
  <c r="AE58" i="11"/>
  <c r="AD58" i="11"/>
  <c r="AC58" i="11"/>
  <c r="AA58" i="11"/>
  <c r="Z58" i="11"/>
  <c r="Y58" i="11"/>
  <c r="W58" i="11"/>
  <c r="V58" i="11"/>
  <c r="U58" i="11"/>
  <c r="T58" i="11"/>
  <c r="S58" i="11"/>
  <c r="R58" i="11"/>
  <c r="Q58" i="11"/>
  <c r="P58" i="11"/>
  <c r="O58" i="11"/>
  <c r="N58" i="11"/>
  <c r="M58" i="11"/>
  <c r="L58" i="11"/>
  <c r="K58" i="11"/>
  <c r="J58" i="11"/>
  <c r="I58" i="11"/>
  <c r="H58" i="11"/>
  <c r="G58" i="11"/>
  <c r="F58" i="11"/>
  <c r="E58" i="11"/>
  <c r="D58" i="11"/>
  <c r="C58" i="11"/>
  <c r="CD57" i="11"/>
  <c r="CA57" i="11"/>
  <c r="BZ57" i="11"/>
  <c r="BX57" i="11"/>
  <c r="BV57" i="11"/>
  <c r="BS57" i="11"/>
  <c r="BR57" i="11"/>
  <c r="BQ57" i="11"/>
  <c r="AB57" i="11"/>
  <c r="X57" i="11"/>
  <c r="B57" i="11"/>
  <c r="CC57" i="11" s="1"/>
  <c r="CD56" i="11"/>
  <c r="CC56" i="11"/>
  <c r="BY56" i="11"/>
  <c r="BX56" i="11"/>
  <c r="BV56" i="11"/>
  <c r="BT56" i="11"/>
  <c r="BS56" i="11"/>
  <c r="BQ56" i="11"/>
  <c r="AB56" i="11"/>
  <c r="X56" i="11"/>
  <c r="CB56" i="11" s="1"/>
  <c r="B56" i="11"/>
  <c r="CD55" i="11"/>
  <c r="CB55" i="11"/>
  <c r="CA55" i="11"/>
  <c r="BZ55" i="11"/>
  <c r="BX55" i="11"/>
  <c r="BV55" i="11"/>
  <c r="BU55" i="11"/>
  <c r="BS55" i="11"/>
  <c r="BR55" i="11"/>
  <c r="BQ55" i="11"/>
  <c r="AB55" i="11"/>
  <c r="X55" i="11"/>
  <c r="B55" i="11"/>
  <c r="CC55" i="11" s="1"/>
  <c r="CD54" i="11"/>
  <c r="BZ54" i="11"/>
  <c r="BY54" i="11"/>
  <c r="BV54" i="11"/>
  <c r="BU54" i="11"/>
  <c r="BT54" i="11"/>
  <c r="BP54" i="11"/>
  <c r="AB54" i="11"/>
  <c r="B54" i="11"/>
  <c r="CE53" i="11"/>
  <c r="CD53" i="11"/>
  <c r="BZ53" i="11"/>
  <c r="BX53" i="11"/>
  <c r="BW53" i="11"/>
  <c r="BV53" i="11"/>
  <c r="BT53" i="11"/>
  <c r="BS53" i="11"/>
  <c r="AB53" i="11"/>
  <c r="X53" i="11"/>
  <c r="B53" i="11"/>
  <c r="CE52" i="11"/>
  <c r="CD52" i="11"/>
  <c r="BZ52" i="11"/>
  <c r="BX52" i="11"/>
  <c r="BW52" i="11"/>
  <c r="BV52" i="11"/>
  <c r="BT52" i="11"/>
  <c r="BS52" i="11"/>
  <c r="AB52" i="11"/>
  <c r="X52" i="11"/>
  <c r="B52" i="11"/>
  <c r="CE51" i="11"/>
  <c r="CD51" i="11"/>
  <c r="BZ51" i="11"/>
  <c r="BX51" i="11"/>
  <c r="BW51" i="11"/>
  <c r="BV51" i="11"/>
  <c r="BT51" i="11"/>
  <c r="BS51" i="11"/>
  <c r="AB51" i="11"/>
  <c r="X51" i="11"/>
  <c r="B51" i="11"/>
  <c r="CD50" i="11"/>
  <c r="CC50" i="11"/>
  <c r="BV50" i="11"/>
  <c r="AB50" i="11"/>
  <c r="X50" i="11"/>
  <c r="B50" i="11"/>
  <c r="BQ50" i="11" s="1"/>
  <c r="CD49" i="11"/>
  <c r="CA49" i="11"/>
  <c r="BV49" i="11"/>
  <c r="BT49" i="11"/>
  <c r="AB49" i="11"/>
  <c r="X49" i="11"/>
  <c r="B49" i="11"/>
  <c r="CC49" i="11" s="1"/>
  <c r="CD48" i="11"/>
  <c r="CA48" i="11"/>
  <c r="BZ48" i="11"/>
  <c r="BY48" i="11"/>
  <c r="BV48" i="11"/>
  <c r="BT48" i="11"/>
  <c r="BR48" i="11"/>
  <c r="BP48" i="11"/>
  <c r="AB48" i="11"/>
  <c r="X48" i="11"/>
  <c r="BU48" i="11" s="1"/>
  <c r="B48" i="11"/>
  <c r="CD47" i="11"/>
  <c r="BV47" i="11"/>
  <c r="BP47" i="11"/>
  <c r="AB47" i="11"/>
  <c r="X47" i="11"/>
  <c r="B47" i="11"/>
  <c r="BZ46" i="11"/>
  <c r="BY46" i="11"/>
  <c r="BT46" i="11"/>
  <c r="BS46" i="11"/>
  <c r="BR46" i="11"/>
  <c r="AB46" i="11"/>
  <c r="CB46" i="11" s="1"/>
  <c r="X46" i="11"/>
  <c r="B46" i="11"/>
  <c r="CD45" i="11"/>
  <c r="CA45" i="11"/>
  <c r="BV45" i="11"/>
  <c r="BU45" i="11"/>
  <c r="BP45" i="11"/>
  <c r="AB45" i="11"/>
  <c r="X45" i="11"/>
  <c r="B45" i="11"/>
  <c r="CD44" i="11"/>
  <c r="CA44" i="11"/>
  <c r="BY44" i="11"/>
  <c r="BV44" i="11"/>
  <c r="BT44" i="11"/>
  <c r="BS44" i="11"/>
  <c r="AB44" i="11"/>
  <c r="X44" i="11"/>
  <c r="B44" i="11"/>
  <c r="CD43" i="11"/>
  <c r="CC43" i="11"/>
  <c r="BV43" i="11"/>
  <c r="BQ43" i="11"/>
  <c r="AB43" i="11"/>
  <c r="B43" i="11"/>
  <c r="BZ43" i="11" s="1"/>
  <c r="CD42" i="11"/>
  <c r="CA42" i="11"/>
  <c r="BZ42" i="11"/>
  <c r="BX42" i="11"/>
  <c r="BV42" i="11"/>
  <c r="BS42" i="11"/>
  <c r="BR42" i="11"/>
  <c r="BQ42" i="11"/>
  <c r="AB42" i="11"/>
  <c r="X42" i="11"/>
  <c r="B42" i="11"/>
  <c r="CC42" i="11" s="1"/>
  <c r="CD41" i="11"/>
  <c r="BV41" i="11"/>
  <c r="BQ41" i="11"/>
  <c r="AB41" i="11"/>
  <c r="B41" i="11"/>
  <c r="CD40" i="11"/>
  <c r="CA40" i="11"/>
  <c r="BZ40" i="11"/>
  <c r="BV40" i="11"/>
  <c r="BT40" i="11"/>
  <c r="BP40" i="11"/>
  <c r="AB40" i="11"/>
  <c r="BU40" i="11" s="1"/>
  <c r="X40" i="11"/>
  <c r="B40" i="11"/>
  <c r="CD39" i="11"/>
  <c r="CC39" i="11"/>
  <c r="CA39" i="11"/>
  <c r="BY39" i="11"/>
  <c r="BX39" i="11"/>
  <c r="BV39" i="11"/>
  <c r="BT39" i="11"/>
  <c r="BS39" i="11"/>
  <c r="BR39" i="11"/>
  <c r="AB39" i="11"/>
  <c r="X39" i="11"/>
  <c r="B39" i="11"/>
  <c r="CD38" i="11"/>
  <c r="CC38" i="11"/>
  <c r="CA38" i="11"/>
  <c r="BV38" i="11"/>
  <c r="BU38" i="11"/>
  <c r="BQ38" i="11"/>
  <c r="BP38" i="11"/>
  <c r="AB38" i="11"/>
  <c r="B38" i="11"/>
  <c r="BY38" i="11" s="1"/>
  <c r="CD37" i="11"/>
  <c r="CB37" i="11"/>
  <c r="BV37" i="11"/>
  <c r="BQ37" i="11"/>
  <c r="AB37" i="11"/>
  <c r="B37" i="11"/>
  <c r="CD36" i="11"/>
  <c r="CA36" i="11"/>
  <c r="BY36" i="11"/>
  <c r="BV36" i="11"/>
  <c r="BT36" i="11"/>
  <c r="BS36" i="11"/>
  <c r="AB36" i="11"/>
  <c r="X36" i="11"/>
  <c r="B36" i="11"/>
  <c r="CD35" i="11"/>
  <c r="CC35" i="11"/>
  <c r="BV35" i="11"/>
  <c r="BQ35" i="11"/>
  <c r="AB35" i="11"/>
  <c r="B35" i="11"/>
  <c r="CD34" i="11"/>
  <c r="CA34" i="11"/>
  <c r="BZ34" i="11"/>
  <c r="BX34" i="11"/>
  <c r="BV34" i="11"/>
  <c r="BS34" i="11"/>
  <c r="BR34" i="11"/>
  <c r="BQ34" i="11"/>
  <c r="AB34" i="11"/>
  <c r="X34" i="11"/>
  <c r="B34" i="11"/>
  <c r="CC34" i="11" s="1"/>
  <c r="CD33" i="11"/>
  <c r="CC33" i="11"/>
  <c r="BY33" i="11"/>
  <c r="BX33" i="11"/>
  <c r="BV33" i="11"/>
  <c r="BT33" i="11"/>
  <c r="BS33" i="11"/>
  <c r="BQ33" i="11"/>
  <c r="AB33" i="11"/>
  <c r="X33" i="11"/>
  <c r="CB33" i="11" s="1"/>
  <c r="B33" i="11"/>
  <c r="CD32" i="11"/>
  <c r="CA32" i="11"/>
  <c r="BV32" i="11"/>
  <c r="BU32" i="11"/>
  <c r="AB32" i="11"/>
  <c r="X32" i="11"/>
  <c r="B32" i="11"/>
  <c r="CD31" i="11"/>
  <c r="CA31" i="11"/>
  <c r="BZ31" i="11"/>
  <c r="BX31" i="11"/>
  <c r="BV31" i="11"/>
  <c r="BS31" i="11"/>
  <c r="BR31" i="11"/>
  <c r="BQ31" i="11"/>
  <c r="AB31" i="11"/>
  <c r="X31" i="11"/>
  <c r="CB31" i="11" s="1"/>
  <c r="B31" i="11"/>
  <c r="CC31" i="11" s="1"/>
  <c r="CD30" i="11"/>
  <c r="CB30" i="11"/>
  <c r="BX30" i="11"/>
  <c r="BV30" i="11"/>
  <c r="BS30" i="11"/>
  <c r="AB30" i="11"/>
  <c r="X30" i="11"/>
  <c r="B30" i="11"/>
  <c r="CA30" i="11" s="1"/>
  <c r="CD29" i="11"/>
  <c r="CA29" i="11"/>
  <c r="BZ29" i="11"/>
  <c r="BX29" i="11"/>
  <c r="BV29" i="11"/>
  <c r="BU29" i="11"/>
  <c r="BS29" i="11"/>
  <c r="BR29" i="11"/>
  <c r="BQ29" i="11"/>
  <c r="AB29" i="11"/>
  <c r="X29" i="11"/>
  <c r="CB29" i="11" s="1"/>
  <c r="B29" i="11"/>
  <c r="CC29" i="11" s="1"/>
  <c r="CD28" i="11"/>
  <c r="CC28" i="11"/>
  <c r="CB28" i="11"/>
  <c r="BY28" i="11"/>
  <c r="BX28" i="11"/>
  <c r="BV28" i="11"/>
  <c r="BT28" i="11"/>
  <c r="BS28" i="11"/>
  <c r="BP28" i="11"/>
  <c r="AB28" i="11"/>
  <c r="B28" i="11"/>
  <c r="CA28" i="11" s="1"/>
  <c r="CD27" i="11"/>
  <c r="CC27" i="11"/>
  <c r="BY27" i="11"/>
  <c r="BV27" i="11"/>
  <c r="BP27" i="11"/>
  <c r="AB27" i="11"/>
  <c r="X27" i="11"/>
  <c r="B27" i="11"/>
  <c r="CD26" i="11"/>
  <c r="CA26" i="11"/>
  <c r="BX26" i="11"/>
  <c r="BV26" i="11"/>
  <c r="BS26" i="11"/>
  <c r="BR26" i="11"/>
  <c r="AB26" i="11"/>
  <c r="CB26" i="11" s="1"/>
  <c r="X26" i="11"/>
  <c r="B26" i="11"/>
  <c r="BZ26" i="11" s="1"/>
  <c r="CD25" i="11"/>
  <c r="BV25" i="11"/>
  <c r="AB25" i="11"/>
  <c r="X25" i="11"/>
  <c r="B25" i="11"/>
  <c r="CC25" i="11" s="1"/>
  <c r="CD24" i="11"/>
  <c r="CA24" i="11"/>
  <c r="BX24" i="11"/>
  <c r="BV24" i="11"/>
  <c r="BS24" i="11"/>
  <c r="BR24" i="11"/>
  <c r="AB24" i="11"/>
  <c r="CB24" i="11" s="1"/>
  <c r="X24" i="11"/>
  <c r="B24" i="11"/>
  <c r="BZ24" i="11" s="1"/>
  <c r="CC23" i="11"/>
  <c r="CB23" i="11"/>
  <c r="BY23" i="11"/>
  <c r="BX23" i="11"/>
  <c r="BS23" i="11"/>
  <c r="BR23" i="11"/>
  <c r="AB23" i="11"/>
  <c r="X23" i="11"/>
  <c r="B23" i="11"/>
  <c r="CA23" i="11" s="1"/>
  <c r="CD22" i="11"/>
  <c r="BV22" i="11"/>
  <c r="AB22" i="11"/>
  <c r="X22" i="11"/>
  <c r="B22" i="11"/>
  <c r="BY22" i="11" s="1"/>
  <c r="BZ21" i="11"/>
  <c r="BP21" i="11"/>
  <c r="AB21" i="11"/>
  <c r="X21" i="11"/>
  <c r="B21" i="11"/>
  <c r="CD20" i="11"/>
  <c r="CA20" i="11"/>
  <c r="BX20" i="11"/>
  <c r="BV20" i="11"/>
  <c r="BS20" i="11"/>
  <c r="BR20" i="11"/>
  <c r="AB20" i="11"/>
  <c r="CB20" i="11" s="1"/>
  <c r="X20" i="11"/>
  <c r="B20" i="11"/>
  <c r="BZ20" i="11" s="1"/>
  <c r="CC19" i="11"/>
  <c r="CB19" i="11"/>
  <c r="BY19" i="11"/>
  <c r="BX19" i="11"/>
  <c r="BS19" i="11"/>
  <c r="BR19" i="11"/>
  <c r="AB19" i="11"/>
  <c r="X19" i="11"/>
  <c r="B19" i="11"/>
  <c r="CA19" i="11" s="1"/>
  <c r="CE18" i="11"/>
  <c r="CD18" i="11"/>
  <c r="CA18" i="11"/>
  <c r="BZ18" i="11"/>
  <c r="BX18" i="11"/>
  <c r="BW18" i="11"/>
  <c r="BV18" i="11"/>
  <c r="BS18" i="11"/>
  <c r="BR18" i="11"/>
  <c r="AB18" i="11"/>
  <c r="X18" i="11"/>
  <c r="B18" i="11"/>
  <c r="CC18" i="11" s="1"/>
  <c r="CD17" i="11"/>
  <c r="BV17" i="11"/>
  <c r="BU17" i="11"/>
  <c r="BP17" i="11"/>
  <c r="AB17" i="11"/>
  <c r="X17" i="11"/>
  <c r="B17" i="11"/>
  <c r="CD16" i="11"/>
  <c r="CA16" i="11"/>
  <c r="BX16" i="11"/>
  <c r="BV16" i="11"/>
  <c r="BS16" i="11"/>
  <c r="BR16" i="11"/>
  <c r="AB16" i="11"/>
  <c r="CB16" i="11" s="1"/>
  <c r="X16" i="11"/>
  <c r="B16" i="11"/>
  <c r="BZ16" i="11" s="1"/>
  <c r="CD15" i="11"/>
  <c r="CC15" i="11"/>
  <c r="BZ15" i="11"/>
  <c r="BV15" i="11"/>
  <c r="BU15" i="11"/>
  <c r="BT15" i="11"/>
  <c r="BP15" i="11"/>
  <c r="AB15" i="11"/>
  <c r="X15" i="11"/>
  <c r="B15" i="11"/>
  <c r="CA14" i="11"/>
  <c r="BZ14" i="11"/>
  <c r="BU14" i="11"/>
  <c r="BQ14" i="11"/>
  <c r="BP14" i="11"/>
  <c r="X14" i="11"/>
  <c r="B14" i="11"/>
  <c r="CD13" i="11"/>
  <c r="CA13" i="11"/>
  <c r="BZ13" i="11"/>
  <c r="BX13" i="11"/>
  <c r="BV13" i="11"/>
  <c r="BS13" i="11"/>
  <c r="BR13" i="11"/>
  <c r="BQ13" i="11"/>
  <c r="AB13" i="11"/>
  <c r="BU13" i="11" s="1"/>
  <c r="X13" i="11"/>
  <c r="B13" i="11"/>
  <c r="CC13" i="11" s="1"/>
  <c r="CD12" i="11"/>
  <c r="CC12" i="11"/>
  <c r="CB12" i="11"/>
  <c r="BV12" i="11"/>
  <c r="BT12" i="11"/>
  <c r="AB12" i="11"/>
  <c r="X12" i="11"/>
  <c r="B12" i="11"/>
  <c r="A5" i="11"/>
  <c r="A4" i="11"/>
  <c r="A3" i="11"/>
  <c r="A2" i="11"/>
  <c r="A206" i="9" l="1"/>
  <c r="Y73" i="9"/>
  <c r="AY58" i="9"/>
  <c r="BZ58" i="10"/>
  <c r="BU58" i="10"/>
  <c r="BQ58" i="10"/>
  <c r="CB58" i="10"/>
  <c r="BX58" i="10"/>
  <c r="BS58" i="10"/>
  <c r="CC58" i="10"/>
  <c r="BX206" i="10" s="1"/>
  <c r="BT58" i="10"/>
  <c r="BY58" i="10"/>
  <c r="BR58" i="10"/>
  <c r="BP58" i="10"/>
  <c r="AY58" i="10" s="1"/>
  <c r="CA58" i="10"/>
  <c r="AY54" i="10"/>
  <c r="CA73" i="10"/>
  <c r="BS73" i="10"/>
  <c r="BY73" i="10"/>
  <c r="BQ73" i="10"/>
  <c r="Y73" i="10" s="1"/>
  <c r="BZ73" i="10"/>
  <c r="BT73" i="10"/>
  <c r="BR73" i="10"/>
  <c r="CB73" i="10"/>
  <c r="AY31" i="10"/>
  <c r="X78" i="10"/>
  <c r="Y65" i="10"/>
  <c r="AY57" i="10"/>
  <c r="AY51" i="10"/>
  <c r="AY46" i="10"/>
  <c r="X79" i="10"/>
  <c r="AY33" i="10"/>
  <c r="AY20" i="10"/>
  <c r="Y72" i="10"/>
  <c r="AY23" i="10"/>
  <c r="BQ181" i="10"/>
  <c r="X181" i="10" s="1"/>
  <c r="BY181" i="10"/>
  <c r="AY50" i="10"/>
  <c r="AY48" i="10"/>
  <c r="AY19" i="10"/>
  <c r="BU131" i="10"/>
  <c r="AL131" i="10" s="1"/>
  <c r="A206" i="10" s="1"/>
  <c r="AY49" i="10"/>
  <c r="AY44" i="10"/>
  <c r="AY27" i="10"/>
  <c r="AY21" i="10"/>
  <c r="AY56" i="10"/>
  <c r="Y67" i="10"/>
  <c r="AY37" i="10"/>
  <c r="AY40" i="10"/>
  <c r="AL126" i="10"/>
  <c r="AL129" i="10"/>
  <c r="AY52" i="10"/>
  <c r="AY39" i="10"/>
  <c r="AY36" i="10"/>
  <c r="AY22" i="10"/>
  <c r="AY15" i="10"/>
  <c r="AY38" i="10"/>
  <c r="AY45" i="10"/>
  <c r="AY24" i="10"/>
  <c r="AY26" i="10"/>
  <c r="AY29" i="10"/>
  <c r="AY18" i="10"/>
  <c r="BT22" i="11"/>
  <c r="AY27" i="11"/>
  <c r="CB57" i="11"/>
  <c r="BU57" i="11"/>
  <c r="BZ66" i="11"/>
  <c r="BR66" i="11"/>
  <c r="CB66" i="11"/>
  <c r="BS66" i="11"/>
  <c r="CA66" i="11"/>
  <c r="BQ66" i="11"/>
  <c r="BY66" i="11"/>
  <c r="Y69" i="11"/>
  <c r="BY151" i="11"/>
  <c r="BQ151" i="11"/>
  <c r="X151" i="11" s="1"/>
  <c r="CA12" i="11"/>
  <c r="BR12" i="11"/>
  <c r="BZ12" i="11"/>
  <c r="BU12" i="11"/>
  <c r="BQ12" i="11"/>
  <c r="B58" i="11"/>
  <c r="BP12" i="11"/>
  <c r="BX12" i="11"/>
  <c r="AY15" i="11"/>
  <c r="CB17" i="11"/>
  <c r="BX17" i="11"/>
  <c r="BS17" i="11"/>
  <c r="CA17" i="11"/>
  <c r="BR17" i="11"/>
  <c r="BZ17" i="11"/>
  <c r="BQ17" i="11"/>
  <c r="AY17" i="11" s="1"/>
  <c r="BY17" i="11"/>
  <c r="BY25" i="11"/>
  <c r="CB27" i="11"/>
  <c r="BX27" i="11"/>
  <c r="BS27" i="11"/>
  <c r="CA27" i="11"/>
  <c r="BR27" i="11"/>
  <c r="BZ27" i="11"/>
  <c r="BU27" i="11"/>
  <c r="BQ27" i="11"/>
  <c r="BT27" i="11"/>
  <c r="BU31" i="11"/>
  <c r="CA41" i="11"/>
  <c r="BR41" i="11"/>
  <c r="BZ41" i="11"/>
  <c r="BU41" i="11"/>
  <c r="BP41" i="11"/>
  <c r="BT41" i="11"/>
  <c r="CC41" i="11"/>
  <c r="BX41" i="11"/>
  <c r="BS41" i="11"/>
  <c r="BY41" i="11"/>
  <c r="CB41" i="11"/>
  <c r="BZ47" i="11"/>
  <c r="BU47" i="11"/>
  <c r="BQ47" i="11"/>
  <c r="AY47" i="11" s="1"/>
  <c r="CA47" i="11"/>
  <c r="BT47" i="11"/>
  <c r="BY47" i="11"/>
  <c r="BS47" i="11"/>
  <c r="CC47" i="11"/>
  <c r="BR47" i="11"/>
  <c r="BX47" i="11"/>
  <c r="BT66" i="11"/>
  <c r="BZ81" i="11"/>
  <c r="BQ81" i="11"/>
  <c r="CA79" i="11"/>
  <c r="BS79" i="11"/>
  <c r="BP81" i="11"/>
  <c r="X81" i="11" s="1"/>
  <c r="BX81" i="11"/>
  <c r="BR81" i="11"/>
  <c r="CC131" i="11"/>
  <c r="BU131" i="11"/>
  <c r="BR131" i="11"/>
  <c r="BY131" i="11"/>
  <c r="BX131" i="11"/>
  <c r="BQ131" i="11"/>
  <c r="BY159" i="11"/>
  <c r="BQ159" i="11"/>
  <c r="X159" i="11" s="1"/>
  <c r="BS12" i="11"/>
  <c r="BY12" i="11"/>
  <c r="CC14" i="11"/>
  <c r="BY14" i="11"/>
  <c r="BS14" i="11"/>
  <c r="CB14" i="11"/>
  <c r="BR14" i="11"/>
  <c r="AY14" i="11" s="1"/>
  <c r="BX14" i="11"/>
  <c r="BT14" i="11"/>
  <c r="CB15" i="11"/>
  <c r="BX15" i="11"/>
  <c r="BS15" i="11"/>
  <c r="CA15" i="11"/>
  <c r="BR15" i="11"/>
  <c r="BQ15" i="11"/>
  <c r="BY15" i="11"/>
  <c r="BT17" i="11"/>
  <c r="CC17" i="11"/>
  <c r="CC21" i="11"/>
  <c r="BY21" i="11"/>
  <c r="BS21" i="11"/>
  <c r="BR21" i="11"/>
  <c r="CA21" i="11"/>
  <c r="BQ21" i="11"/>
  <c r="AY21" i="11" s="1"/>
  <c r="CB21" i="11"/>
  <c r="BX21" i="11"/>
  <c r="BU21" i="11"/>
  <c r="BT21" i="11"/>
  <c r="BP25" i="11"/>
  <c r="CB47" i="11"/>
  <c r="CB67" i="11"/>
  <c r="BT67" i="11"/>
  <c r="BS67" i="11"/>
  <c r="CA67" i="11"/>
  <c r="BR67" i="11"/>
  <c r="BZ67" i="11"/>
  <c r="BQ67" i="11"/>
  <c r="Y67" i="11" s="1"/>
  <c r="BY81" i="11"/>
  <c r="BP131" i="11"/>
  <c r="AL131" i="11" s="1"/>
  <c r="BY167" i="11"/>
  <c r="BQ167" i="11"/>
  <c r="X167" i="11" s="1"/>
  <c r="CB22" i="11"/>
  <c r="BX22" i="11"/>
  <c r="BS22" i="11"/>
  <c r="BZ22" i="11"/>
  <c r="BU22" i="11"/>
  <c r="BQ22" i="11"/>
  <c r="CA22" i="11"/>
  <c r="BR22" i="11"/>
  <c r="CB34" i="11"/>
  <c r="BU34" i="11"/>
  <c r="CB42" i="11"/>
  <c r="BU42" i="11"/>
  <c r="CB13" i="11"/>
  <c r="BP22" i="11"/>
  <c r="AY22" i="11" s="1"/>
  <c r="CC22" i="11"/>
  <c r="CB25" i="11"/>
  <c r="BX25" i="11"/>
  <c r="BS25" i="11"/>
  <c r="CA25" i="11"/>
  <c r="BR25" i="11"/>
  <c r="BZ25" i="11"/>
  <c r="BU25" i="11"/>
  <c r="BQ25" i="11"/>
  <c r="BT25" i="11"/>
  <c r="CB50" i="11"/>
  <c r="BX50" i="11"/>
  <c r="BS50" i="11"/>
  <c r="CA50" i="11"/>
  <c r="BU50" i="11"/>
  <c r="BP50" i="11"/>
  <c r="AY50" i="11" s="1"/>
  <c r="BZ50" i="11"/>
  <c r="BT50" i="11"/>
  <c r="BY50" i="11"/>
  <c r="BR50" i="11"/>
  <c r="BY67" i="11"/>
  <c r="BZ85" i="11"/>
  <c r="BQ85" i="11"/>
  <c r="BP85" i="11"/>
  <c r="BX85" i="11"/>
  <c r="BR85" i="11"/>
  <c r="BS78" i="11"/>
  <c r="BY143" i="11"/>
  <c r="BQ143" i="11"/>
  <c r="X143" i="11" s="1"/>
  <c r="BY175" i="11"/>
  <c r="BQ175" i="11"/>
  <c r="X175" i="11" s="1"/>
  <c r="BP30" i="11"/>
  <c r="BY30" i="11"/>
  <c r="CC30" i="11"/>
  <c r="CC32" i="11"/>
  <c r="BY32" i="11"/>
  <c r="BT32" i="11"/>
  <c r="BP32" i="11"/>
  <c r="BQ32" i="11"/>
  <c r="CC37" i="11"/>
  <c r="BY37" i="11"/>
  <c r="BT37" i="11"/>
  <c r="BP37" i="11"/>
  <c r="AY37" i="11" s="1"/>
  <c r="BR37" i="11"/>
  <c r="BX37" i="11"/>
  <c r="CB45" i="11"/>
  <c r="BX45" i="11"/>
  <c r="BS45" i="11"/>
  <c r="BQ45" i="11"/>
  <c r="AY45" i="11" s="1"/>
  <c r="CC45" i="11"/>
  <c r="BY157" i="11"/>
  <c r="BQ157" i="11"/>
  <c r="X157" i="11" s="1"/>
  <c r="BY173" i="11"/>
  <c r="BQ173" i="11"/>
  <c r="X173" i="11" s="1"/>
  <c r="BY16" i="11"/>
  <c r="BP19" i="11"/>
  <c r="BY20" i="11"/>
  <c r="BT23" i="11"/>
  <c r="CC24" i="11"/>
  <c r="BY26" i="11"/>
  <c r="BZ28" i="11"/>
  <c r="BQ30" i="11"/>
  <c r="BX32" i="11"/>
  <c r="BZ37" i="11"/>
  <c r="BZ44" i="11"/>
  <c r="BU44" i="11"/>
  <c r="BQ44" i="11"/>
  <c r="BP44" i="11"/>
  <c r="BR49" i="11"/>
  <c r="BX49" i="11"/>
  <c r="CC51" i="11"/>
  <c r="BY51" i="11"/>
  <c r="BU51" i="11"/>
  <c r="BQ51" i="11"/>
  <c r="BP51" i="11"/>
  <c r="CA51" i="11"/>
  <c r="CC52" i="11"/>
  <c r="BY52" i="11"/>
  <c r="BU52" i="11"/>
  <c r="BQ52" i="11"/>
  <c r="BP52" i="11"/>
  <c r="CA52" i="11"/>
  <c r="CC53" i="11"/>
  <c r="BY53" i="11"/>
  <c r="BU53" i="11"/>
  <c r="BQ53" i="11"/>
  <c r="BP53" i="11"/>
  <c r="CA53" i="11"/>
  <c r="CA54" i="11"/>
  <c r="BR54" i="11"/>
  <c r="BQ54" i="11"/>
  <c r="CB54" i="11"/>
  <c r="BT30" i="11"/>
  <c r="CB32" i="11"/>
  <c r="CB35" i="11"/>
  <c r="BX35" i="11"/>
  <c r="BS35" i="11"/>
  <c r="BR35" i="11"/>
  <c r="BY35" i="11"/>
  <c r="CB43" i="11"/>
  <c r="BX43" i="11"/>
  <c r="BS43" i="11"/>
  <c r="BR43" i="11"/>
  <c r="BY43" i="11"/>
  <c r="BZ49" i="11"/>
  <c r="BU49" i="11"/>
  <c r="BQ49" i="11"/>
  <c r="BP49" i="11"/>
  <c r="CB49" i="11"/>
  <c r="BZ64" i="11"/>
  <c r="BR64" i="11"/>
  <c r="CB65" i="11"/>
  <c r="BT65" i="11"/>
  <c r="BZ72" i="11"/>
  <c r="BR72" i="11"/>
  <c r="BT72" i="11"/>
  <c r="C73" i="11"/>
  <c r="BY79" i="11"/>
  <c r="BU123" i="11"/>
  <c r="X131" i="11"/>
  <c r="CB131" i="11" s="1"/>
  <c r="BY141" i="11"/>
  <c r="BQ141" i="11"/>
  <c r="X141" i="11" s="1"/>
  <c r="BY149" i="11"/>
  <c r="BQ149" i="11"/>
  <c r="X149" i="11" s="1"/>
  <c r="BY165" i="11"/>
  <c r="BQ165" i="11"/>
  <c r="X165" i="11" s="1"/>
  <c r="B181" i="11"/>
  <c r="X58" i="11"/>
  <c r="BP16" i="11"/>
  <c r="BT16" i="11"/>
  <c r="CC16" i="11"/>
  <c r="BP18" i="11"/>
  <c r="BT18" i="11"/>
  <c r="CB18" i="11"/>
  <c r="BT19" i="11"/>
  <c r="BZ19" i="11"/>
  <c r="BP20" i="11"/>
  <c r="AY20" i="11" s="1"/>
  <c r="BT20" i="11"/>
  <c r="CC20" i="11"/>
  <c r="BP23" i="11"/>
  <c r="BZ23" i="11"/>
  <c r="BP24" i="11"/>
  <c r="BT24" i="11"/>
  <c r="BY24" i="11"/>
  <c r="BP26" i="11"/>
  <c r="BT26" i="11"/>
  <c r="CC26" i="11"/>
  <c r="BQ28" i="11"/>
  <c r="BU28" i="11"/>
  <c r="BU30" i="11"/>
  <c r="BZ30" i="11"/>
  <c r="BR32" i="11"/>
  <c r="BT35" i="11"/>
  <c r="BZ35" i="11"/>
  <c r="BZ36" i="11"/>
  <c r="BU36" i="11"/>
  <c r="BQ36" i="11"/>
  <c r="BP36" i="11"/>
  <c r="CB36" i="11"/>
  <c r="BS37" i="11"/>
  <c r="CB38" i="11"/>
  <c r="BX38" i="11"/>
  <c r="BS38" i="11"/>
  <c r="BR38" i="11"/>
  <c r="AY38" i="11" s="1"/>
  <c r="CB40" i="11"/>
  <c r="BX40" i="11"/>
  <c r="BS40" i="11"/>
  <c r="BQ40" i="11"/>
  <c r="AY40" i="11" s="1"/>
  <c r="CC40" i="11"/>
  <c r="BT43" i="11"/>
  <c r="CB44" i="11"/>
  <c r="BR45" i="11"/>
  <c r="BY45" i="11"/>
  <c r="BZ62" i="11"/>
  <c r="BR62" i="11"/>
  <c r="BT62" i="11"/>
  <c r="Y62" i="11" s="1"/>
  <c r="CB63" i="11"/>
  <c r="BT63" i="11"/>
  <c r="BY63" i="11"/>
  <c r="BY64" i="11"/>
  <c r="BQ65" i="11"/>
  <c r="Y65" i="11" s="1"/>
  <c r="BZ65" i="11"/>
  <c r="BZ70" i="11"/>
  <c r="BR70" i="11"/>
  <c r="Y70" i="11" s="1"/>
  <c r="BT70" i="11"/>
  <c r="CB71" i="11"/>
  <c r="BT71" i="11"/>
  <c r="BY71" i="11"/>
  <c r="BY72" i="11"/>
  <c r="BX77" i="11"/>
  <c r="BP77" i="11"/>
  <c r="BS77" i="11"/>
  <c r="BP79" i="11"/>
  <c r="X79" i="11" s="1"/>
  <c r="BZ79" i="11"/>
  <c r="BZ83" i="11"/>
  <c r="BQ83" i="11"/>
  <c r="BP83" i="11"/>
  <c r="X83" i="11" s="1"/>
  <c r="BY83" i="11"/>
  <c r="BZ87" i="11"/>
  <c r="BQ87" i="11"/>
  <c r="BP87" i="11"/>
  <c r="X87" i="11" s="1"/>
  <c r="BY87" i="11"/>
  <c r="BU124" i="11"/>
  <c r="BY139" i="11"/>
  <c r="BQ139" i="11"/>
  <c r="X139" i="11" s="1"/>
  <c r="BY147" i="11"/>
  <c r="BQ147" i="11"/>
  <c r="X147" i="11" s="1"/>
  <c r="BY155" i="11"/>
  <c r="BQ155" i="11"/>
  <c r="X155" i="11" s="1"/>
  <c r="BY163" i="11"/>
  <c r="BQ163" i="11"/>
  <c r="X163" i="11" s="1"/>
  <c r="BY171" i="11"/>
  <c r="BQ171" i="11"/>
  <c r="X171" i="11" s="1"/>
  <c r="BY179" i="11"/>
  <c r="BQ179" i="11"/>
  <c r="X179" i="11" s="1"/>
  <c r="AB58" i="11"/>
  <c r="BP13" i="11"/>
  <c r="AY13" i="11" s="1"/>
  <c r="BT13" i="11"/>
  <c r="BY13" i="11"/>
  <c r="BQ16" i="11"/>
  <c r="BU16" i="11"/>
  <c r="BQ18" i="11"/>
  <c r="BU18" i="11"/>
  <c r="BY18" i="11"/>
  <c r="BQ19" i="11"/>
  <c r="BU19" i="11"/>
  <c r="BQ20" i="11"/>
  <c r="BU20" i="11"/>
  <c r="BQ23" i="11"/>
  <c r="BU23" i="11"/>
  <c r="BQ24" i="11"/>
  <c r="BU24" i="11"/>
  <c r="BQ26" i="11"/>
  <c r="BU26" i="11"/>
  <c r="BR28" i="11"/>
  <c r="BP29" i="11"/>
  <c r="BT29" i="11"/>
  <c r="BY29" i="11"/>
  <c r="BR30" i="11"/>
  <c r="BP31" i="11"/>
  <c r="BT31" i="11"/>
  <c r="BY31" i="11"/>
  <c r="BS32" i="11"/>
  <c r="BZ32" i="11"/>
  <c r="CA33" i="11"/>
  <c r="BR33" i="11"/>
  <c r="BP33" i="11"/>
  <c r="BU33" i="11"/>
  <c r="BZ33" i="11"/>
  <c r="BP35" i="11"/>
  <c r="BU35" i="11"/>
  <c r="CA35" i="11"/>
  <c r="BR36" i="11"/>
  <c r="BX36" i="11"/>
  <c r="CC36" i="11"/>
  <c r="BU37" i="11"/>
  <c r="CA37" i="11"/>
  <c r="BT38" i="11"/>
  <c r="BZ38" i="11"/>
  <c r="BZ39" i="11"/>
  <c r="BU39" i="11"/>
  <c r="BQ39" i="11"/>
  <c r="BP39" i="11"/>
  <c r="CB39" i="11"/>
  <c r="BR40" i="11"/>
  <c r="BY40" i="11"/>
  <c r="BP43" i="11"/>
  <c r="BU43" i="11"/>
  <c r="CA43" i="11"/>
  <c r="BR44" i="11"/>
  <c r="BX44" i="11"/>
  <c r="CC44" i="11"/>
  <c r="BT45" i="11"/>
  <c r="BZ45" i="11"/>
  <c r="CA46" i="11"/>
  <c r="BU46" i="11"/>
  <c r="BQ46" i="11"/>
  <c r="BP46" i="11"/>
  <c r="BX46" i="11"/>
  <c r="CC46" i="11"/>
  <c r="CB48" i="11"/>
  <c r="BX48" i="11"/>
  <c r="BS48" i="11"/>
  <c r="BQ48" i="11"/>
  <c r="AY48" i="11" s="1"/>
  <c r="CC48" i="11"/>
  <c r="BS49" i="11"/>
  <c r="BY49" i="11"/>
  <c r="BR51" i="11"/>
  <c r="CB51" i="11"/>
  <c r="BR52" i="11"/>
  <c r="CB52" i="11"/>
  <c r="BR53" i="11"/>
  <c r="CB53" i="11"/>
  <c r="BS54" i="11"/>
  <c r="BX54" i="11"/>
  <c r="CC54" i="11"/>
  <c r="CA56" i="11"/>
  <c r="BR56" i="11"/>
  <c r="BP56" i="11"/>
  <c r="BU56" i="11"/>
  <c r="BZ56" i="11"/>
  <c r="CD58" i="11"/>
  <c r="BY62" i="11"/>
  <c r="BQ63" i="11"/>
  <c r="Y63" i="11" s="1"/>
  <c r="BZ63" i="11"/>
  <c r="BQ64" i="11"/>
  <c r="Y64" i="11" s="1"/>
  <c r="CA64" i="11"/>
  <c r="BR65" i="11"/>
  <c r="CA65" i="11"/>
  <c r="BZ68" i="11"/>
  <c r="BR68" i="11"/>
  <c r="BT68" i="11"/>
  <c r="CB69" i="11"/>
  <c r="BT69" i="11"/>
  <c r="BY69" i="11"/>
  <c r="BY70" i="11"/>
  <c r="BQ71" i="11"/>
  <c r="Y71" i="11" s="1"/>
  <c r="BZ71" i="11"/>
  <c r="BQ72" i="11"/>
  <c r="CA72" i="11"/>
  <c r="BY77" i="11"/>
  <c r="BQ79" i="11"/>
  <c r="CB123" i="11"/>
  <c r="BY145" i="11"/>
  <c r="BQ145" i="11"/>
  <c r="X145" i="11" s="1"/>
  <c r="BY153" i="11"/>
  <c r="BQ153" i="11"/>
  <c r="X153" i="11" s="1"/>
  <c r="BY161" i="11"/>
  <c r="BQ161" i="11"/>
  <c r="X161" i="11" s="1"/>
  <c r="BY169" i="11"/>
  <c r="BQ169" i="11"/>
  <c r="X169" i="11" s="1"/>
  <c r="BY177" i="11"/>
  <c r="BQ177" i="11"/>
  <c r="X177" i="11" s="1"/>
  <c r="BU125" i="11"/>
  <c r="BU126" i="11"/>
  <c r="BU127" i="11"/>
  <c r="BU128" i="11"/>
  <c r="BU129" i="11"/>
  <c r="BU130" i="11"/>
  <c r="BY140" i="11"/>
  <c r="BQ140" i="11"/>
  <c r="X140" i="11" s="1"/>
  <c r="BY142" i="11"/>
  <c r="BQ142" i="11"/>
  <c r="X142" i="11" s="1"/>
  <c r="BY144" i="11"/>
  <c r="BQ144" i="11"/>
  <c r="X144" i="11" s="1"/>
  <c r="BY146" i="11"/>
  <c r="BQ146" i="11"/>
  <c r="X146" i="11" s="1"/>
  <c r="BY148" i="11"/>
  <c r="BQ148" i="11"/>
  <c r="X148" i="11" s="1"/>
  <c r="BY150" i="11"/>
  <c r="BQ150" i="11"/>
  <c r="X150" i="11" s="1"/>
  <c r="BY152" i="11"/>
  <c r="BQ152" i="11"/>
  <c r="X152" i="11" s="1"/>
  <c r="BY154" i="11"/>
  <c r="BQ154" i="11"/>
  <c r="X154" i="11" s="1"/>
  <c r="BY156" i="11"/>
  <c r="BQ156" i="11"/>
  <c r="X156" i="11" s="1"/>
  <c r="BY158" i="11"/>
  <c r="BQ158" i="11"/>
  <c r="X158" i="11" s="1"/>
  <c r="BY160" i="11"/>
  <c r="BQ160" i="11"/>
  <c r="X160" i="11" s="1"/>
  <c r="BY162" i="11"/>
  <c r="BQ162" i="11"/>
  <c r="X162" i="11" s="1"/>
  <c r="BY164" i="11"/>
  <c r="BQ164" i="11"/>
  <c r="X164" i="11" s="1"/>
  <c r="BY166" i="11"/>
  <c r="BQ166" i="11"/>
  <c r="X166" i="11" s="1"/>
  <c r="BY168" i="11"/>
  <c r="BQ168" i="11"/>
  <c r="X168" i="11" s="1"/>
  <c r="BY170" i="11"/>
  <c r="BQ170" i="11"/>
  <c r="X170" i="11" s="1"/>
  <c r="BY172" i="11"/>
  <c r="BQ172" i="11"/>
  <c r="X172" i="11" s="1"/>
  <c r="BY174" i="11"/>
  <c r="BQ174" i="11"/>
  <c r="X174" i="11" s="1"/>
  <c r="BY176" i="11"/>
  <c r="BQ176" i="11"/>
  <c r="X176" i="11" s="1"/>
  <c r="BY178" i="11"/>
  <c r="BQ178" i="11"/>
  <c r="X178" i="11" s="1"/>
  <c r="BY180" i="11"/>
  <c r="BQ180" i="11"/>
  <c r="X180" i="11" s="1"/>
  <c r="BP34" i="11"/>
  <c r="BT34" i="11"/>
  <c r="BY34" i="11"/>
  <c r="BP42" i="11"/>
  <c r="AY42" i="11" s="1"/>
  <c r="BT42" i="11"/>
  <c r="BY42" i="11"/>
  <c r="BP55" i="11"/>
  <c r="BT55" i="11"/>
  <c r="BY55" i="11"/>
  <c r="BP57" i="11"/>
  <c r="BT57" i="11"/>
  <c r="BY57" i="11"/>
  <c r="BR78" i="11"/>
  <c r="X78" i="11" s="1"/>
  <c r="CA78" i="11"/>
  <c r="BZ80" i="11"/>
  <c r="BQ80" i="11"/>
  <c r="X80" i="11" s="1"/>
  <c r="BX80" i="11"/>
  <c r="BZ82" i="11"/>
  <c r="BQ82" i="11"/>
  <c r="X82" i="11" s="1"/>
  <c r="BX82" i="11"/>
  <c r="BZ84" i="11"/>
  <c r="BQ84" i="11"/>
  <c r="X84" i="11" s="1"/>
  <c r="BX84" i="11"/>
  <c r="BZ86" i="11"/>
  <c r="BQ86" i="11"/>
  <c r="X86" i="11" s="1"/>
  <c r="BX86" i="11"/>
  <c r="BP123" i="11"/>
  <c r="AL123" i="11" s="1"/>
  <c r="BX123" i="11"/>
  <c r="BP124" i="11"/>
  <c r="AL124" i="11" s="1"/>
  <c r="BP125" i="11"/>
  <c r="BP126" i="11"/>
  <c r="AL126" i="11" s="1"/>
  <c r="BP127" i="11"/>
  <c r="AL127" i="11" s="1"/>
  <c r="BP128" i="11"/>
  <c r="BP129" i="11"/>
  <c r="BP130" i="11"/>
  <c r="AL130" i="11" s="1"/>
  <c r="BC190" i="12"/>
  <c r="W181" i="12"/>
  <c r="V181" i="12"/>
  <c r="U181" i="12"/>
  <c r="T181" i="12"/>
  <c r="S181" i="12"/>
  <c r="R181" i="12"/>
  <c r="Q181" i="12"/>
  <c r="P181" i="12"/>
  <c r="O181" i="12"/>
  <c r="N181" i="12"/>
  <c r="M181" i="12"/>
  <c r="L181" i="12"/>
  <c r="K181" i="12"/>
  <c r="J181" i="12"/>
  <c r="I181" i="12"/>
  <c r="H181" i="12"/>
  <c r="G181" i="12"/>
  <c r="F181" i="12"/>
  <c r="E181" i="12"/>
  <c r="D181" i="12"/>
  <c r="C181" i="12"/>
  <c r="B180" i="12"/>
  <c r="B179" i="12"/>
  <c r="B178" i="12"/>
  <c r="B177" i="12"/>
  <c r="B176" i="12"/>
  <c r="B175" i="12"/>
  <c r="B174" i="12"/>
  <c r="B173" i="12"/>
  <c r="B172" i="12"/>
  <c r="B171" i="12"/>
  <c r="B170" i="12"/>
  <c r="B169" i="12"/>
  <c r="B168" i="12"/>
  <c r="B167" i="12"/>
  <c r="B166" i="12"/>
  <c r="B165" i="12"/>
  <c r="B164" i="12"/>
  <c r="B163" i="12"/>
  <c r="B162" i="12"/>
  <c r="B161" i="12"/>
  <c r="B160" i="12"/>
  <c r="B159" i="12"/>
  <c r="B158" i="12"/>
  <c r="B157" i="12"/>
  <c r="B156" i="12"/>
  <c r="B155" i="12"/>
  <c r="B154" i="12"/>
  <c r="B153" i="12"/>
  <c r="B152" i="12"/>
  <c r="B151" i="12"/>
  <c r="B150" i="12"/>
  <c r="B149" i="12"/>
  <c r="B148" i="12"/>
  <c r="B147" i="12"/>
  <c r="B146" i="12"/>
  <c r="B145" i="12"/>
  <c r="B144" i="12"/>
  <c r="B143" i="12"/>
  <c r="B142" i="12"/>
  <c r="B141" i="12"/>
  <c r="B140" i="12"/>
  <c r="B139" i="12"/>
  <c r="BP131" i="12"/>
  <c r="AK131" i="12"/>
  <c r="AJ131" i="12"/>
  <c r="AI131" i="12"/>
  <c r="AH131" i="12"/>
  <c r="AG131" i="12"/>
  <c r="AF131" i="12"/>
  <c r="AE131" i="12"/>
  <c r="AD131" i="12"/>
  <c r="AC131" i="12"/>
  <c r="AA131" i="12"/>
  <c r="Z131" i="12"/>
  <c r="Y131" i="12"/>
  <c r="W131" i="12"/>
  <c r="V131" i="12"/>
  <c r="U131" i="12"/>
  <c r="T131" i="12"/>
  <c r="S131" i="12"/>
  <c r="R131" i="12"/>
  <c r="Q131" i="12"/>
  <c r="P131" i="12"/>
  <c r="O131" i="12"/>
  <c r="N131" i="12"/>
  <c r="M131" i="12"/>
  <c r="L131" i="12"/>
  <c r="K131" i="12"/>
  <c r="J131" i="12"/>
  <c r="I131" i="12"/>
  <c r="H131" i="12"/>
  <c r="G131" i="12"/>
  <c r="F131" i="12"/>
  <c r="E131" i="12"/>
  <c r="D131" i="12"/>
  <c r="C131" i="12"/>
  <c r="BY130" i="12"/>
  <c r="BR130" i="12"/>
  <c r="BQ130" i="12"/>
  <c r="AB130" i="12"/>
  <c r="CB130" i="12" s="1"/>
  <c r="X130" i="12"/>
  <c r="B130" i="12"/>
  <c r="BX130" i="12" s="1"/>
  <c r="BY129" i="12"/>
  <c r="BR129" i="12"/>
  <c r="BQ129" i="12"/>
  <c r="AB129" i="12"/>
  <c r="X129" i="12"/>
  <c r="CB129" i="12" s="1"/>
  <c r="B129" i="12"/>
  <c r="BX129" i="12" s="1"/>
  <c r="BY128" i="12"/>
  <c r="BR128" i="12"/>
  <c r="BQ128" i="12"/>
  <c r="AB128" i="12"/>
  <c r="CB128" i="12" s="1"/>
  <c r="X128" i="12"/>
  <c r="B128" i="12"/>
  <c r="BX128" i="12" s="1"/>
  <c r="BY127" i="12"/>
  <c r="BR127" i="12"/>
  <c r="BQ127" i="12"/>
  <c r="AB127" i="12"/>
  <c r="X127" i="12"/>
  <c r="CB127" i="12" s="1"/>
  <c r="B127" i="12"/>
  <c r="BX127" i="12" s="1"/>
  <c r="BY126" i="12"/>
  <c r="BR126" i="12"/>
  <c r="BQ126" i="12"/>
  <c r="AB126" i="12"/>
  <c r="CB126" i="12" s="1"/>
  <c r="X126" i="12"/>
  <c r="B126" i="12"/>
  <c r="BX126" i="12" s="1"/>
  <c r="BY125" i="12"/>
  <c r="BR125" i="12"/>
  <c r="BQ125" i="12"/>
  <c r="AB125" i="12"/>
  <c r="X125" i="12"/>
  <c r="CB125" i="12" s="1"/>
  <c r="B125" i="12"/>
  <c r="BX125" i="12" s="1"/>
  <c r="BY124" i="12"/>
  <c r="BR124" i="12"/>
  <c r="BQ124" i="12"/>
  <c r="AB124" i="12"/>
  <c r="CB124" i="12" s="1"/>
  <c r="X124" i="12"/>
  <c r="B124" i="12"/>
  <c r="BX124" i="12" s="1"/>
  <c r="BY123" i="12"/>
  <c r="BR123" i="12"/>
  <c r="BQ123" i="12"/>
  <c r="AB123" i="12"/>
  <c r="X123" i="12"/>
  <c r="CB123" i="12" s="1"/>
  <c r="B123" i="12"/>
  <c r="B131" i="12" s="1"/>
  <c r="C92" i="12"/>
  <c r="BX91" i="12"/>
  <c r="BP91" i="12"/>
  <c r="C91" i="12" s="1"/>
  <c r="BX90" i="12"/>
  <c r="BP90" i="12"/>
  <c r="C90" i="12" s="1"/>
  <c r="BX87" i="12"/>
  <c r="C87" i="12"/>
  <c r="BR87" i="12" s="1"/>
  <c r="BX86" i="12"/>
  <c r="C86" i="12"/>
  <c r="BR86" i="12" s="1"/>
  <c r="BP85" i="12"/>
  <c r="C85" i="12"/>
  <c r="BR85" i="12" s="1"/>
  <c r="C84" i="12"/>
  <c r="BP83" i="12"/>
  <c r="C83" i="12"/>
  <c r="BR83" i="12" s="1"/>
  <c r="C82" i="12"/>
  <c r="BP81" i="12"/>
  <c r="C81" i="12"/>
  <c r="BR81" i="12" s="1"/>
  <c r="C80" i="12"/>
  <c r="BZ79" i="12"/>
  <c r="BY79" i="12"/>
  <c r="BR79" i="12"/>
  <c r="BQ79" i="12"/>
  <c r="BP79" i="12"/>
  <c r="C79" i="12"/>
  <c r="BX79" i="12" s="1"/>
  <c r="BR78" i="12"/>
  <c r="C78" i="12"/>
  <c r="BX77" i="12"/>
  <c r="BP77" i="12"/>
  <c r="C77" i="12"/>
  <c r="CA77" i="12" s="1"/>
  <c r="BS73" i="12"/>
  <c r="X73" i="12"/>
  <c r="W73" i="12"/>
  <c r="V73" i="12"/>
  <c r="U73" i="12"/>
  <c r="T73" i="12"/>
  <c r="S73" i="12"/>
  <c r="R73" i="12"/>
  <c r="Q73" i="12"/>
  <c r="P73" i="12"/>
  <c r="O73" i="12"/>
  <c r="N73" i="12"/>
  <c r="M73" i="12"/>
  <c r="L73" i="12"/>
  <c r="K73" i="12"/>
  <c r="J73" i="12"/>
  <c r="I73" i="12"/>
  <c r="H73" i="12"/>
  <c r="G73" i="12"/>
  <c r="F73" i="12"/>
  <c r="E73" i="12"/>
  <c r="D73" i="12"/>
  <c r="CB72" i="12"/>
  <c r="BZ72" i="12"/>
  <c r="BY72" i="12"/>
  <c r="BT72" i="12"/>
  <c r="BR72" i="12"/>
  <c r="BQ72" i="12"/>
  <c r="C72" i="12"/>
  <c r="CA72" i="12" s="1"/>
  <c r="CB71" i="12"/>
  <c r="BZ71" i="12"/>
  <c r="BT71" i="12"/>
  <c r="BR71" i="12"/>
  <c r="C71" i="12"/>
  <c r="CA71" i="12" s="1"/>
  <c r="CB70" i="12"/>
  <c r="BZ70" i="12"/>
  <c r="BY70" i="12"/>
  <c r="BT70" i="12"/>
  <c r="BR70" i="12"/>
  <c r="BQ70" i="12"/>
  <c r="C70" i="12"/>
  <c r="CA70" i="12" s="1"/>
  <c r="CB69" i="12"/>
  <c r="BZ69" i="12"/>
  <c r="BT69" i="12"/>
  <c r="BR69" i="12"/>
  <c r="C69" i="12"/>
  <c r="CA69" i="12" s="1"/>
  <c r="CB68" i="12"/>
  <c r="BZ68" i="12"/>
  <c r="BY68" i="12"/>
  <c r="BT68" i="12"/>
  <c r="BR68" i="12"/>
  <c r="BQ68" i="12"/>
  <c r="C68" i="12"/>
  <c r="CA68" i="12" s="1"/>
  <c r="CB67" i="12"/>
  <c r="BZ67" i="12"/>
  <c r="BT67" i="12"/>
  <c r="BR67" i="12"/>
  <c r="C67" i="12"/>
  <c r="CA67" i="12" s="1"/>
  <c r="CB66" i="12"/>
  <c r="BZ66" i="12"/>
  <c r="BY66" i="12"/>
  <c r="BT66" i="12"/>
  <c r="BR66" i="12"/>
  <c r="BQ66" i="12"/>
  <c r="C66" i="12"/>
  <c r="CA66" i="12" s="1"/>
  <c r="CB65" i="12"/>
  <c r="BZ65" i="12"/>
  <c r="BT65" i="12"/>
  <c r="BR65" i="12"/>
  <c r="C65" i="12"/>
  <c r="CA65" i="12" s="1"/>
  <c r="CB64" i="12"/>
  <c r="BZ64" i="12"/>
  <c r="BY64" i="12"/>
  <c r="BT64" i="12"/>
  <c r="BR64" i="12"/>
  <c r="BQ64" i="12"/>
  <c r="C64" i="12"/>
  <c r="CA64" i="12" s="1"/>
  <c r="CB63" i="12"/>
  <c r="BZ63" i="12"/>
  <c r="BT63" i="12"/>
  <c r="BR63" i="12"/>
  <c r="C63" i="12"/>
  <c r="CA63" i="12" s="1"/>
  <c r="CB62" i="12"/>
  <c r="BZ62" i="12"/>
  <c r="BY62" i="12"/>
  <c r="BT62" i="12"/>
  <c r="BR62" i="12"/>
  <c r="BQ62" i="12"/>
  <c r="C62" i="12"/>
  <c r="C73" i="12" s="1"/>
  <c r="CD58" i="12"/>
  <c r="AX58" i="12"/>
  <c r="AW58" i="12"/>
  <c r="AV58" i="12"/>
  <c r="AU58" i="12"/>
  <c r="AT58" i="12"/>
  <c r="AS58" i="12"/>
  <c r="AR58" i="12"/>
  <c r="AQ58" i="12"/>
  <c r="AP58" i="12"/>
  <c r="AN58" i="12"/>
  <c r="AM58" i="12"/>
  <c r="AL58" i="12"/>
  <c r="AK58" i="12"/>
  <c r="AJ58" i="12"/>
  <c r="AI58" i="12"/>
  <c r="AH58" i="12"/>
  <c r="AG58" i="12"/>
  <c r="AF58" i="12"/>
  <c r="AE58" i="12"/>
  <c r="AD58" i="12"/>
  <c r="AC58" i="12"/>
  <c r="AA58" i="12"/>
  <c r="Z58" i="12"/>
  <c r="Y58" i="12"/>
  <c r="BV58" i="12" s="1"/>
  <c r="W58" i="12"/>
  <c r="V58" i="12"/>
  <c r="U58" i="12"/>
  <c r="T58" i="12"/>
  <c r="S58" i="12"/>
  <c r="R58" i="12"/>
  <c r="Q58" i="12"/>
  <c r="P58" i="12"/>
  <c r="O58" i="12"/>
  <c r="N58" i="12"/>
  <c r="M58" i="12"/>
  <c r="L58" i="12"/>
  <c r="K58" i="12"/>
  <c r="J58" i="12"/>
  <c r="I58" i="12"/>
  <c r="H58" i="12"/>
  <c r="G58" i="12"/>
  <c r="F58" i="12"/>
  <c r="E58" i="12"/>
  <c r="D58" i="12"/>
  <c r="C58" i="12"/>
  <c r="CD57" i="12"/>
  <c r="BV57" i="12"/>
  <c r="AB57" i="12"/>
  <c r="X57" i="12"/>
  <c r="B57" i="12"/>
  <c r="BY57" i="12" s="1"/>
  <c r="CD56" i="12"/>
  <c r="CC56" i="12"/>
  <c r="BY56" i="12"/>
  <c r="BV56" i="12"/>
  <c r="BT56" i="12"/>
  <c r="BP56" i="12"/>
  <c r="AB56" i="12"/>
  <c r="X56" i="12"/>
  <c r="B56" i="12"/>
  <c r="CD55" i="12"/>
  <c r="BV55" i="12"/>
  <c r="AB55" i="12"/>
  <c r="X55" i="12"/>
  <c r="B55" i="12"/>
  <c r="CD54" i="12"/>
  <c r="CC54" i="12"/>
  <c r="CA54" i="12"/>
  <c r="BY54" i="12"/>
  <c r="BX54" i="12"/>
  <c r="BV54" i="12"/>
  <c r="BT54" i="12"/>
  <c r="BS54" i="12"/>
  <c r="BR54" i="12"/>
  <c r="BP54" i="12"/>
  <c r="AB54" i="12"/>
  <c r="CB54" i="12" s="1"/>
  <c r="B54" i="12"/>
  <c r="BZ54" i="12" s="1"/>
  <c r="CE53" i="12"/>
  <c r="CD53" i="12"/>
  <c r="CC53" i="12"/>
  <c r="CA53" i="12"/>
  <c r="BZ53" i="12"/>
  <c r="BY53" i="12"/>
  <c r="BW53" i="12"/>
  <c r="BV53" i="12"/>
  <c r="BS53" i="12"/>
  <c r="BR53" i="12"/>
  <c r="BQ53" i="12"/>
  <c r="AB53" i="12"/>
  <c r="X53" i="12"/>
  <c r="BU53" i="12" s="1"/>
  <c r="B53" i="12"/>
  <c r="CB53" i="12" s="1"/>
  <c r="CE52" i="12"/>
  <c r="CD52" i="12"/>
  <c r="CC52" i="12"/>
  <c r="CA52" i="12"/>
  <c r="BZ52" i="12"/>
  <c r="BY52" i="12"/>
  <c r="BW52" i="12"/>
  <c r="BV52" i="12"/>
  <c r="BS52" i="12"/>
  <c r="BR52" i="12"/>
  <c r="BQ52" i="12"/>
  <c r="AB52" i="12"/>
  <c r="X52" i="12"/>
  <c r="BU52" i="12" s="1"/>
  <c r="B52" i="12"/>
  <c r="CB52" i="12" s="1"/>
  <c r="CE51" i="12"/>
  <c r="CD51" i="12"/>
  <c r="CC51" i="12"/>
  <c r="CA51" i="12"/>
  <c r="BZ51" i="12"/>
  <c r="BY51" i="12"/>
  <c r="BW51" i="12"/>
  <c r="BV51" i="12"/>
  <c r="BS51" i="12"/>
  <c r="BR51" i="12"/>
  <c r="BQ51" i="12"/>
  <c r="AB51" i="12"/>
  <c r="X51" i="12"/>
  <c r="BU51" i="12" s="1"/>
  <c r="B51" i="12"/>
  <c r="CB51" i="12" s="1"/>
  <c r="CD50" i="12"/>
  <c r="CB50" i="12"/>
  <c r="BZ50" i="12"/>
  <c r="BX50" i="12"/>
  <c r="BV50" i="12"/>
  <c r="BU50" i="12"/>
  <c r="BS50" i="12"/>
  <c r="BQ50" i="12"/>
  <c r="AB50" i="12"/>
  <c r="X50" i="12"/>
  <c r="B50" i="12"/>
  <c r="CA50" i="12" s="1"/>
  <c r="CD49" i="12"/>
  <c r="CB49" i="12"/>
  <c r="CA49" i="12"/>
  <c r="BZ49" i="12"/>
  <c r="BX49" i="12"/>
  <c r="BV49" i="12"/>
  <c r="BU49" i="12"/>
  <c r="BS49" i="12"/>
  <c r="BR49" i="12"/>
  <c r="BQ49" i="12"/>
  <c r="AB49" i="12"/>
  <c r="X49" i="12"/>
  <c r="B49" i="12"/>
  <c r="CC49" i="12" s="1"/>
  <c r="CD48" i="12"/>
  <c r="BY48" i="12"/>
  <c r="BX48" i="12"/>
  <c r="BV48" i="12"/>
  <c r="BT48" i="12"/>
  <c r="BS48" i="12"/>
  <c r="BQ48" i="12"/>
  <c r="AB48" i="12"/>
  <c r="X48" i="12"/>
  <c r="CB48" i="12" s="1"/>
  <c r="B48" i="12"/>
  <c r="CD47" i="12"/>
  <c r="CA47" i="12"/>
  <c r="BZ47" i="12"/>
  <c r="BX47" i="12"/>
  <c r="BV47" i="12"/>
  <c r="BS47" i="12"/>
  <c r="BR47" i="12"/>
  <c r="BQ47" i="12"/>
  <c r="AB47" i="12"/>
  <c r="X47" i="12"/>
  <c r="CB47" i="12" s="1"/>
  <c r="B47" i="12"/>
  <c r="CC47" i="12" s="1"/>
  <c r="CC46" i="12"/>
  <c r="CA46" i="12"/>
  <c r="BY46" i="12"/>
  <c r="BX46" i="12"/>
  <c r="BS46" i="12"/>
  <c r="BR46" i="12"/>
  <c r="BQ46" i="12"/>
  <c r="AB46" i="12"/>
  <c r="X46" i="12"/>
  <c r="CB46" i="12" s="1"/>
  <c r="B46" i="12"/>
  <c r="BZ46" i="12" s="1"/>
  <c r="CD45" i="12"/>
  <c r="CC45" i="12"/>
  <c r="BX45" i="12"/>
  <c r="BV45" i="12"/>
  <c r="BS45" i="12"/>
  <c r="AB45" i="12"/>
  <c r="X45" i="12"/>
  <c r="B45" i="12"/>
  <c r="CD44" i="12"/>
  <c r="CB44" i="12"/>
  <c r="CA44" i="12"/>
  <c r="BZ44" i="12"/>
  <c r="BX44" i="12"/>
  <c r="BV44" i="12"/>
  <c r="BS44" i="12"/>
  <c r="BR44" i="12"/>
  <c r="BQ44" i="12"/>
  <c r="AB44" i="12"/>
  <c r="BU44" i="12" s="1"/>
  <c r="X44" i="12"/>
  <c r="B44" i="12"/>
  <c r="CC44" i="12" s="1"/>
  <c r="CD43" i="12"/>
  <c r="BV43" i="12"/>
  <c r="AB43" i="12"/>
  <c r="B43" i="12"/>
  <c r="CA43" i="12" s="1"/>
  <c r="CD42" i="12"/>
  <c r="CA42" i="12"/>
  <c r="BV42" i="12"/>
  <c r="BR42" i="12"/>
  <c r="AB42" i="12"/>
  <c r="X42" i="12"/>
  <c r="B42" i="12"/>
  <c r="CB42" i="12" s="1"/>
  <c r="CD41" i="12"/>
  <c r="CC41" i="12"/>
  <c r="CA41" i="12"/>
  <c r="BY41" i="12"/>
  <c r="BX41" i="12"/>
  <c r="BV41" i="12"/>
  <c r="BT41" i="12"/>
  <c r="BS41" i="12"/>
  <c r="BR41" i="12"/>
  <c r="BP41" i="12"/>
  <c r="AB41" i="12"/>
  <c r="CB41" i="12" s="1"/>
  <c r="B41" i="12"/>
  <c r="BZ41" i="12" s="1"/>
  <c r="CD40" i="12"/>
  <c r="BZ40" i="12"/>
  <c r="BX40" i="12"/>
  <c r="BV40" i="12"/>
  <c r="BS40" i="12"/>
  <c r="BQ40" i="12"/>
  <c r="AB40" i="12"/>
  <c r="X40" i="12"/>
  <c r="BU40" i="12" s="1"/>
  <c r="B40" i="12"/>
  <c r="CA40" i="12" s="1"/>
  <c r="CD39" i="12"/>
  <c r="CB39" i="12"/>
  <c r="CA39" i="12"/>
  <c r="BZ39" i="12"/>
  <c r="BX39" i="12"/>
  <c r="BV39" i="12"/>
  <c r="BS39" i="12"/>
  <c r="BR39" i="12"/>
  <c r="BQ39" i="12"/>
  <c r="AB39" i="12"/>
  <c r="X39" i="12"/>
  <c r="BU39" i="12" s="1"/>
  <c r="B39" i="12"/>
  <c r="CC39" i="12" s="1"/>
  <c r="CD38" i="12"/>
  <c r="BV38" i="12"/>
  <c r="AB38" i="12"/>
  <c r="B38" i="12"/>
  <c r="CA38" i="12" s="1"/>
  <c r="CD37" i="12"/>
  <c r="CC37" i="12"/>
  <c r="CA37" i="12"/>
  <c r="BY37" i="12"/>
  <c r="BV37" i="12"/>
  <c r="BT37" i="12"/>
  <c r="BR37" i="12"/>
  <c r="BP37" i="12"/>
  <c r="AB37" i="12"/>
  <c r="B37" i="12"/>
  <c r="CB37" i="12" s="1"/>
  <c r="CD36" i="12"/>
  <c r="CB36" i="12"/>
  <c r="CA36" i="12"/>
  <c r="BZ36" i="12"/>
  <c r="BX36" i="12"/>
  <c r="BV36" i="12"/>
  <c r="BS36" i="12"/>
  <c r="BR36" i="12"/>
  <c r="BQ36" i="12"/>
  <c r="AB36" i="12"/>
  <c r="X36" i="12"/>
  <c r="BU36" i="12" s="1"/>
  <c r="B36" i="12"/>
  <c r="CC36" i="12" s="1"/>
  <c r="CD35" i="12"/>
  <c r="BV35" i="12"/>
  <c r="AB35" i="12"/>
  <c r="B35" i="12"/>
  <c r="CA35" i="12" s="1"/>
  <c r="CD34" i="12"/>
  <c r="CA34" i="12"/>
  <c r="BV34" i="12"/>
  <c r="BR34" i="12"/>
  <c r="AB34" i="12"/>
  <c r="X34" i="12"/>
  <c r="B34" i="12"/>
  <c r="CB34" i="12" s="1"/>
  <c r="CD33" i="12"/>
  <c r="BV33" i="12"/>
  <c r="AB33" i="12"/>
  <c r="X33" i="12"/>
  <c r="B33" i="12"/>
  <c r="BZ33" i="12" s="1"/>
  <c r="CD32" i="12"/>
  <c r="CA32" i="12"/>
  <c r="BV32" i="12"/>
  <c r="BR32" i="12"/>
  <c r="AB32" i="12"/>
  <c r="X32" i="12"/>
  <c r="B32" i="12"/>
  <c r="CB32" i="12" s="1"/>
  <c r="CD31" i="12"/>
  <c r="BV31" i="12"/>
  <c r="AB31" i="12"/>
  <c r="X31" i="12"/>
  <c r="B31" i="12"/>
  <c r="BZ31" i="12" s="1"/>
  <c r="CD30" i="12"/>
  <c r="BV30" i="12"/>
  <c r="AB30" i="12"/>
  <c r="X30" i="12"/>
  <c r="B30" i="12"/>
  <c r="CB30" i="12" s="1"/>
  <c r="CD29" i="12"/>
  <c r="BV29" i="12"/>
  <c r="BR29" i="12"/>
  <c r="AB29" i="12"/>
  <c r="X29" i="12"/>
  <c r="B29" i="12"/>
  <c r="BZ29" i="12" s="1"/>
  <c r="CD28" i="12"/>
  <c r="CC28" i="12"/>
  <c r="CA28" i="12"/>
  <c r="BY28" i="12"/>
  <c r="BV28" i="12"/>
  <c r="BT28" i="12"/>
  <c r="BR28" i="12"/>
  <c r="BP28" i="12"/>
  <c r="AB28" i="12"/>
  <c r="B28" i="12"/>
  <c r="CB28" i="12" s="1"/>
  <c r="CD27" i="12"/>
  <c r="CA27" i="12"/>
  <c r="BZ27" i="12"/>
  <c r="BX27" i="12"/>
  <c r="BV27" i="12"/>
  <c r="BS27" i="12"/>
  <c r="BR27" i="12"/>
  <c r="BQ27" i="12"/>
  <c r="AB27" i="12"/>
  <c r="X27" i="12"/>
  <c r="CB27" i="12" s="1"/>
  <c r="B27" i="12"/>
  <c r="CC27" i="12" s="1"/>
  <c r="CD26" i="12"/>
  <c r="CB26" i="12"/>
  <c r="BZ26" i="12"/>
  <c r="BX26" i="12"/>
  <c r="BV26" i="12"/>
  <c r="BS26" i="12"/>
  <c r="BQ26" i="12"/>
  <c r="AB26" i="12"/>
  <c r="X26" i="12"/>
  <c r="BU26" i="12" s="1"/>
  <c r="B26" i="12"/>
  <c r="CA26" i="12" s="1"/>
  <c r="CD25" i="12"/>
  <c r="CA25" i="12"/>
  <c r="BZ25" i="12"/>
  <c r="BX25" i="12"/>
  <c r="BV25" i="12"/>
  <c r="BS25" i="12"/>
  <c r="BR25" i="12"/>
  <c r="BQ25" i="12"/>
  <c r="AB25" i="12"/>
  <c r="X25" i="12"/>
  <c r="CB25" i="12" s="1"/>
  <c r="B25" i="12"/>
  <c r="CC25" i="12" s="1"/>
  <c r="CD24" i="12"/>
  <c r="CB24" i="12"/>
  <c r="BZ24" i="12"/>
  <c r="BX24" i="12"/>
  <c r="BV24" i="12"/>
  <c r="BS24" i="12"/>
  <c r="BQ24" i="12"/>
  <c r="AB24" i="12"/>
  <c r="X24" i="12"/>
  <c r="BU24" i="12" s="1"/>
  <c r="B24" i="12"/>
  <c r="CA24" i="12" s="1"/>
  <c r="CC23" i="12"/>
  <c r="CA23" i="12"/>
  <c r="BY23" i="12"/>
  <c r="BS23" i="12"/>
  <c r="BQ23" i="12"/>
  <c r="AB23" i="12"/>
  <c r="X23" i="12"/>
  <c r="BU23" i="12" s="1"/>
  <c r="B23" i="12"/>
  <c r="CB23" i="12" s="1"/>
  <c r="CD22" i="12"/>
  <c r="CA22" i="12"/>
  <c r="BZ22" i="12"/>
  <c r="BX22" i="12"/>
  <c r="BV22" i="12"/>
  <c r="BS22" i="12"/>
  <c r="BR22" i="12"/>
  <c r="BQ22" i="12"/>
  <c r="AB22" i="12"/>
  <c r="X22" i="12"/>
  <c r="CB22" i="12" s="1"/>
  <c r="B22" i="12"/>
  <c r="CC22" i="12" s="1"/>
  <c r="CC21" i="12"/>
  <c r="CA21" i="12"/>
  <c r="BY21" i="12"/>
  <c r="BX21" i="12"/>
  <c r="BU21" i="12"/>
  <c r="BS21" i="12"/>
  <c r="BR21" i="12"/>
  <c r="BQ21" i="12"/>
  <c r="AB21" i="12"/>
  <c r="X21" i="12"/>
  <c r="CB21" i="12" s="1"/>
  <c r="B21" i="12"/>
  <c r="BZ21" i="12" s="1"/>
  <c r="CD20" i="12"/>
  <c r="CB20" i="12"/>
  <c r="BX20" i="12"/>
  <c r="BV20" i="12"/>
  <c r="BS20" i="12"/>
  <c r="AB20" i="12"/>
  <c r="X20" i="12"/>
  <c r="B20" i="12"/>
  <c r="CA20" i="12" s="1"/>
  <c r="CC19" i="12"/>
  <c r="BY19" i="12"/>
  <c r="BS19" i="12"/>
  <c r="AB19" i="12"/>
  <c r="X19" i="12"/>
  <c r="B19" i="12"/>
  <c r="CB19" i="12" s="1"/>
  <c r="CE18" i="12"/>
  <c r="CD18" i="12"/>
  <c r="CA18" i="12"/>
  <c r="BW18" i="12"/>
  <c r="BV18" i="12"/>
  <c r="BS18" i="12"/>
  <c r="AB18" i="12"/>
  <c r="X18" i="12"/>
  <c r="B18" i="12"/>
  <c r="BZ18" i="12" s="1"/>
  <c r="CD17" i="12"/>
  <c r="CA17" i="12"/>
  <c r="BZ17" i="12"/>
  <c r="BX17" i="12"/>
  <c r="BV17" i="12"/>
  <c r="BS17" i="12"/>
  <c r="BR17" i="12"/>
  <c r="BQ17" i="12"/>
  <c r="AB17" i="12"/>
  <c r="X17" i="12"/>
  <c r="CB17" i="12" s="1"/>
  <c r="B17" i="12"/>
  <c r="CC17" i="12" s="1"/>
  <c r="CD16" i="12"/>
  <c r="CC16" i="12"/>
  <c r="CB16" i="12"/>
  <c r="BY16" i="12"/>
  <c r="BV16" i="12"/>
  <c r="BT16" i="12"/>
  <c r="BS16" i="12"/>
  <c r="AB16" i="12"/>
  <c r="X16" i="12"/>
  <c r="B16" i="12"/>
  <c r="CD15" i="12"/>
  <c r="CA15" i="12"/>
  <c r="BZ15" i="12"/>
  <c r="BX15" i="12"/>
  <c r="BV15" i="12"/>
  <c r="BS15" i="12"/>
  <c r="BR15" i="12"/>
  <c r="BQ15" i="12"/>
  <c r="AB15" i="12"/>
  <c r="BU15" i="12" s="1"/>
  <c r="X15" i="12"/>
  <c r="B15" i="12"/>
  <c r="CC15" i="12" s="1"/>
  <c r="CB14" i="12"/>
  <c r="CA14" i="12"/>
  <c r="BX14" i="12"/>
  <c r="BR14" i="12"/>
  <c r="BQ14" i="12"/>
  <c r="X14" i="12"/>
  <c r="B14" i="12"/>
  <c r="CD13" i="12"/>
  <c r="CA13" i="12"/>
  <c r="BX13" i="12"/>
  <c r="BV13" i="12"/>
  <c r="BS13" i="12"/>
  <c r="AB13" i="12"/>
  <c r="CB13" i="12" s="1"/>
  <c r="X13" i="12"/>
  <c r="B13" i="12"/>
  <c r="CD12" i="12"/>
  <c r="BV12" i="12"/>
  <c r="AB12" i="12"/>
  <c r="X12" i="12"/>
  <c r="X58" i="12" s="1"/>
  <c r="B12" i="12"/>
  <c r="CA12" i="12" s="1"/>
  <c r="A5" i="12"/>
  <c r="A4" i="12"/>
  <c r="A3" i="12"/>
  <c r="A2" i="12"/>
  <c r="AY26" i="11" l="1"/>
  <c r="AY16" i="11"/>
  <c r="AY55" i="11"/>
  <c r="AY31" i="11"/>
  <c r="AY29" i="11"/>
  <c r="AY28" i="11"/>
  <c r="AY23" i="11"/>
  <c r="AY18" i="11"/>
  <c r="AY49" i="11"/>
  <c r="AY52" i="11"/>
  <c r="AY32" i="11"/>
  <c r="AL129" i="11"/>
  <c r="AL125" i="11"/>
  <c r="AY57" i="11"/>
  <c r="Y72" i="11"/>
  <c r="Y68" i="11"/>
  <c r="AY56" i="11"/>
  <c r="AY43" i="11"/>
  <c r="AY39" i="11"/>
  <c r="AY33" i="11"/>
  <c r="X77" i="11"/>
  <c r="BQ181" i="11"/>
  <c r="X181" i="11" s="1"/>
  <c r="BY181" i="11"/>
  <c r="AY41" i="11"/>
  <c r="AY12" i="11"/>
  <c r="Y66" i="11"/>
  <c r="A206" i="11" s="1"/>
  <c r="CA73" i="11"/>
  <c r="BS73" i="11"/>
  <c r="BY73" i="11"/>
  <c r="BT73" i="11"/>
  <c r="CB73" i="11"/>
  <c r="BR73" i="11"/>
  <c r="BZ73" i="11"/>
  <c r="BQ73" i="11"/>
  <c r="Y73" i="11" s="1"/>
  <c r="AY25" i="11"/>
  <c r="AL128" i="11"/>
  <c r="AY34" i="11"/>
  <c r="AY46" i="11"/>
  <c r="AY35" i="11"/>
  <c r="AY36" i="11"/>
  <c r="AY24" i="11"/>
  <c r="AY54" i="11"/>
  <c r="AY53" i="11"/>
  <c r="AY51" i="11"/>
  <c r="AY44" i="11"/>
  <c r="AY19" i="11"/>
  <c r="AY30" i="11"/>
  <c r="X85" i="11"/>
  <c r="BZ58" i="11"/>
  <c r="BU58" i="11"/>
  <c r="BQ58" i="11"/>
  <c r="CA58" i="11"/>
  <c r="BT58" i="11"/>
  <c r="BY58" i="11"/>
  <c r="BX206" i="11" s="1"/>
  <c r="BS58" i="11"/>
  <c r="BX58" i="11"/>
  <c r="CC58" i="11"/>
  <c r="BR58" i="11"/>
  <c r="BP58" i="11"/>
  <c r="CB58" i="11"/>
  <c r="BR12" i="12"/>
  <c r="BY12" i="12"/>
  <c r="AB58" i="12"/>
  <c r="BT12" i="12"/>
  <c r="BZ12" i="12"/>
  <c r="BZ13" i="12"/>
  <c r="BU13" i="12"/>
  <c r="BQ13" i="12"/>
  <c r="CC13" i="12"/>
  <c r="BT13" i="12"/>
  <c r="BP13" i="12"/>
  <c r="BR13" i="12"/>
  <c r="BY13" i="12"/>
  <c r="BZ14" i="12"/>
  <c r="BT14" i="12"/>
  <c r="BP14" i="12"/>
  <c r="BY14" i="12"/>
  <c r="BS14" i="12"/>
  <c r="CC14" i="12"/>
  <c r="BU14" i="12"/>
  <c r="CA16" i="12"/>
  <c r="BR16" i="12"/>
  <c r="BZ16" i="12"/>
  <c r="BU16" i="12"/>
  <c r="BQ16" i="12"/>
  <c r="BP16" i="12"/>
  <c r="AY16" i="12" s="1"/>
  <c r="BX16" i="12"/>
  <c r="BP12" i="12"/>
  <c r="BU12" i="12"/>
  <c r="CB15" i="12"/>
  <c r="CB12" i="12"/>
  <c r="BX12" i="12"/>
  <c r="BS12" i="12"/>
  <c r="B58" i="12"/>
  <c r="BQ12" i="12"/>
  <c r="CC12" i="12"/>
  <c r="BU17" i="12"/>
  <c r="BU22" i="12"/>
  <c r="BU25" i="12"/>
  <c r="BU27" i="12"/>
  <c r="CA29" i="12"/>
  <c r="BP30" i="12"/>
  <c r="BT30" i="12"/>
  <c r="BY30" i="12"/>
  <c r="CC30" i="12"/>
  <c r="BR31" i="12"/>
  <c r="CA31" i="12"/>
  <c r="BP32" i="12"/>
  <c r="BT32" i="12"/>
  <c r="BY32" i="12"/>
  <c r="CC32" i="12"/>
  <c r="BR33" i="12"/>
  <c r="CA33" i="12"/>
  <c r="BP34" i="12"/>
  <c r="BT34" i="12"/>
  <c r="BY34" i="12"/>
  <c r="CC34" i="12"/>
  <c r="BS35" i="12"/>
  <c r="BX35" i="12"/>
  <c r="CB35" i="12"/>
  <c r="BS38" i="12"/>
  <c r="BX38" i="12"/>
  <c r="CB38" i="12"/>
  <c r="CB40" i="12"/>
  <c r="BP42" i="12"/>
  <c r="BT42" i="12"/>
  <c r="BY42" i="12"/>
  <c r="CC42" i="12"/>
  <c r="BS43" i="12"/>
  <c r="BX43" i="12"/>
  <c r="CC43" i="12"/>
  <c r="CA45" i="12"/>
  <c r="BR45" i="12"/>
  <c r="BP45" i="12"/>
  <c r="BU45" i="12"/>
  <c r="BZ45" i="12"/>
  <c r="BU47" i="12"/>
  <c r="CB55" i="12"/>
  <c r="BX55" i="12"/>
  <c r="BS55" i="12"/>
  <c r="BZ55" i="12"/>
  <c r="BU55" i="12"/>
  <c r="BQ55" i="12"/>
  <c r="BR55" i="12"/>
  <c r="CA55" i="12"/>
  <c r="BZ80" i="12"/>
  <c r="BQ80" i="12"/>
  <c r="BR80" i="12"/>
  <c r="BP80" i="12"/>
  <c r="BY80" i="12"/>
  <c r="BZ82" i="12"/>
  <c r="BQ82" i="12"/>
  <c r="BR82" i="12"/>
  <c r="BP82" i="12"/>
  <c r="BY82" i="12"/>
  <c r="BZ84" i="12"/>
  <c r="BQ84" i="12"/>
  <c r="BR84" i="12"/>
  <c r="BP84" i="12"/>
  <c r="X84" i="12" s="1"/>
  <c r="BY84" i="12"/>
  <c r="BP18" i="12"/>
  <c r="BT18" i="12"/>
  <c r="BX18" i="12"/>
  <c r="CB18" i="12"/>
  <c r="BP19" i="12"/>
  <c r="BT19" i="12"/>
  <c r="BZ19" i="12"/>
  <c r="BP20" i="12"/>
  <c r="BT20" i="12"/>
  <c r="BY20" i="12"/>
  <c r="CC20" i="12"/>
  <c r="BP23" i="12"/>
  <c r="BT23" i="12"/>
  <c r="BZ23" i="12"/>
  <c r="BP24" i="12"/>
  <c r="BT24" i="12"/>
  <c r="BY24" i="12"/>
  <c r="CC24" i="12"/>
  <c r="BP26" i="12"/>
  <c r="BT26" i="12"/>
  <c r="BY26" i="12"/>
  <c r="CC26" i="12"/>
  <c r="BQ28" i="12"/>
  <c r="AY28" i="12" s="1"/>
  <c r="BU28" i="12"/>
  <c r="BZ28" i="12"/>
  <c r="BS29" i="12"/>
  <c r="BX29" i="12"/>
  <c r="CB29" i="12"/>
  <c r="BQ30" i="12"/>
  <c r="BU30" i="12"/>
  <c r="BZ30" i="12"/>
  <c r="BS31" i="12"/>
  <c r="BX31" i="12"/>
  <c r="CB31" i="12"/>
  <c r="BQ32" i="12"/>
  <c r="BU32" i="12"/>
  <c r="BZ32" i="12"/>
  <c r="BS33" i="12"/>
  <c r="BX33" i="12"/>
  <c r="CB33" i="12"/>
  <c r="BQ34" i="12"/>
  <c r="BU34" i="12"/>
  <c r="BZ34" i="12"/>
  <c r="BP35" i="12"/>
  <c r="BT35" i="12"/>
  <c r="BY35" i="12"/>
  <c r="CC35" i="12"/>
  <c r="BQ37" i="12"/>
  <c r="AY37" i="12" s="1"/>
  <c r="BU37" i="12"/>
  <c r="BZ37" i="12"/>
  <c r="BP38" i="12"/>
  <c r="BT38" i="12"/>
  <c r="BY38" i="12"/>
  <c r="CC38" i="12"/>
  <c r="BP40" i="12"/>
  <c r="BT40" i="12"/>
  <c r="BY40" i="12"/>
  <c r="CC40" i="12"/>
  <c r="BQ42" i="12"/>
  <c r="BU42" i="12"/>
  <c r="BZ42" i="12"/>
  <c r="BP43" i="12"/>
  <c r="BT43" i="12"/>
  <c r="BY43" i="12"/>
  <c r="BQ45" i="12"/>
  <c r="CB45" i="12"/>
  <c r="BT55" i="12"/>
  <c r="CC55" i="12"/>
  <c r="BP57" i="12"/>
  <c r="BZ73" i="12"/>
  <c r="BR73" i="12"/>
  <c r="BY73" i="12"/>
  <c r="BQ73" i="12"/>
  <c r="CB73" i="12"/>
  <c r="BT73" i="12"/>
  <c r="CA78" i="12"/>
  <c r="BX80" i="12"/>
  <c r="BX82" i="12"/>
  <c r="BX84" i="12"/>
  <c r="AB131" i="12"/>
  <c r="BY141" i="12"/>
  <c r="BQ141" i="12"/>
  <c r="X141" i="12" s="1"/>
  <c r="BY145" i="12"/>
  <c r="BQ145" i="12"/>
  <c r="X145" i="12" s="1"/>
  <c r="BY149" i="12"/>
  <c r="BQ149" i="12"/>
  <c r="X149" i="12" s="1"/>
  <c r="BY153" i="12"/>
  <c r="BQ153" i="12"/>
  <c r="X153" i="12" s="1"/>
  <c r="BY157" i="12"/>
  <c r="BQ157" i="12"/>
  <c r="X157" i="12" s="1"/>
  <c r="BY161" i="12"/>
  <c r="BQ161" i="12"/>
  <c r="X161" i="12" s="1"/>
  <c r="BY165" i="12"/>
  <c r="BQ165" i="12"/>
  <c r="X165" i="12" s="1"/>
  <c r="BY169" i="12"/>
  <c r="BQ169" i="12"/>
  <c r="X169" i="12" s="1"/>
  <c r="BY173" i="12"/>
  <c r="BQ173" i="12"/>
  <c r="X173" i="12" s="1"/>
  <c r="BY177" i="12"/>
  <c r="BQ177" i="12"/>
  <c r="X177" i="12" s="1"/>
  <c r="B181" i="12"/>
  <c r="CC18" i="12"/>
  <c r="CA19" i="12"/>
  <c r="BZ20" i="12"/>
  <c r="BY29" i="12"/>
  <c r="BR30" i="12"/>
  <c r="BP31" i="12"/>
  <c r="BY31" i="12"/>
  <c r="BT33" i="12"/>
  <c r="BY33" i="12"/>
  <c r="CC33" i="12"/>
  <c r="BQ35" i="12"/>
  <c r="BU35" i="12"/>
  <c r="BZ35" i="12"/>
  <c r="BQ38" i="12"/>
  <c r="BU38" i="12"/>
  <c r="BZ38" i="12"/>
  <c r="BQ43" i="12"/>
  <c r="BU43" i="12"/>
  <c r="BZ43" i="12"/>
  <c r="CB57" i="12"/>
  <c r="BX57" i="12"/>
  <c r="BS57" i="12"/>
  <c r="BZ57" i="12"/>
  <c r="BU57" i="12"/>
  <c r="BQ57" i="12"/>
  <c r="BR57" i="12"/>
  <c r="CA57" i="12"/>
  <c r="BQ18" i="12"/>
  <c r="BU18" i="12"/>
  <c r="BY18" i="12"/>
  <c r="BQ19" i="12"/>
  <c r="BU19" i="12"/>
  <c r="BQ20" i="12"/>
  <c r="BU20" i="12"/>
  <c r="BP29" i="12"/>
  <c r="BT29" i="12"/>
  <c r="CC29" i="12"/>
  <c r="CA30" i="12"/>
  <c r="BT31" i="12"/>
  <c r="CC31" i="12"/>
  <c r="BP33" i="12"/>
  <c r="BP15" i="12"/>
  <c r="AY15" i="12" s="1"/>
  <c r="BT15" i="12"/>
  <c r="BY15" i="12"/>
  <c r="BP17" i="12"/>
  <c r="AY17" i="12" s="1"/>
  <c r="BT17" i="12"/>
  <c r="BY17" i="12"/>
  <c r="BR18" i="12"/>
  <c r="BR19" i="12"/>
  <c r="BX19" i="12"/>
  <c r="BR20" i="12"/>
  <c r="BP21" i="12"/>
  <c r="BT21" i="12"/>
  <c r="BP22" i="12"/>
  <c r="AY22" i="12" s="1"/>
  <c r="BT22" i="12"/>
  <c r="BY22" i="12"/>
  <c r="BR23" i="12"/>
  <c r="BX23" i="12"/>
  <c r="BR24" i="12"/>
  <c r="BP25" i="12"/>
  <c r="BT25" i="12"/>
  <c r="BY25" i="12"/>
  <c r="BR26" i="12"/>
  <c r="BP27" i="12"/>
  <c r="BT27" i="12"/>
  <c r="BY27" i="12"/>
  <c r="BS28" i="12"/>
  <c r="BX28" i="12"/>
  <c r="BQ29" i="12"/>
  <c r="BU29" i="12"/>
  <c r="BS30" i="12"/>
  <c r="BX30" i="12"/>
  <c r="BQ31" i="12"/>
  <c r="BU31" i="12"/>
  <c r="BS32" i="12"/>
  <c r="BX32" i="12"/>
  <c r="BQ33" i="12"/>
  <c r="BU33" i="12"/>
  <c r="BS34" i="12"/>
  <c r="BX34" i="12"/>
  <c r="BR35" i="12"/>
  <c r="BP36" i="12"/>
  <c r="AY36" i="12" s="1"/>
  <c r="BT36" i="12"/>
  <c r="BY36" i="12"/>
  <c r="BS37" i="12"/>
  <c r="BX37" i="12"/>
  <c r="BR38" i="12"/>
  <c r="BP39" i="12"/>
  <c r="BT39" i="12"/>
  <c r="BY39" i="12"/>
  <c r="BR40" i="12"/>
  <c r="BQ41" i="12"/>
  <c r="AY41" i="12" s="1"/>
  <c r="BU41" i="12"/>
  <c r="BS42" i="12"/>
  <c r="BX42" i="12"/>
  <c r="BR43" i="12"/>
  <c r="CB43" i="12"/>
  <c r="BT45" i="12"/>
  <c r="BY45" i="12"/>
  <c r="BU46" i="12"/>
  <c r="CA48" i="12"/>
  <c r="BR48" i="12"/>
  <c r="CC48" i="12"/>
  <c r="BP48" i="12"/>
  <c r="BU48" i="12"/>
  <c r="BZ48" i="12"/>
  <c r="BP55" i="12"/>
  <c r="AY55" i="12" s="1"/>
  <c r="BY55" i="12"/>
  <c r="BZ56" i="12"/>
  <c r="BU56" i="12"/>
  <c r="BQ56" i="12"/>
  <c r="CB56" i="12"/>
  <c r="BX56" i="12"/>
  <c r="BS56" i="12"/>
  <c r="AY56" i="12" s="1"/>
  <c r="BR56" i="12"/>
  <c r="CA56" i="12"/>
  <c r="BT57" i="12"/>
  <c r="CC57" i="12"/>
  <c r="CA73" i="12"/>
  <c r="BY78" i="12"/>
  <c r="BZ78" i="12"/>
  <c r="BQ78" i="12"/>
  <c r="BX78" i="12"/>
  <c r="BP78" i="12"/>
  <c r="X78" i="12" s="1"/>
  <c r="BS78" i="12"/>
  <c r="BY139" i="12"/>
  <c r="BQ139" i="12"/>
  <c r="X139" i="12" s="1"/>
  <c r="BY143" i="12"/>
  <c r="BQ143" i="12"/>
  <c r="X143" i="12" s="1"/>
  <c r="BY147" i="12"/>
  <c r="BQ147" i="12"/>
  <c r="X147" i="12" s="1"/>
  <c r="BY151" i="12"/>
  <c r="BQ151" i="12"/>
  <c r="X151" i="12" s="1"/>
  <c r="BY155" i="12"/>
  <c r="BQ155" i="12"/>
  <c r="X155" i="12" s="1"/>
  <c r="BY159" i="12"/>
  <c r="BQ159" i="12"/>
  <c r="X159" i="12" s="1"/>
  <c r="BY163" i="12"/>
  <c r="BQ163" i="12"/>
  <c r="X163" i="12" s="1"/>
  <c r="BY167" i="12"/>
  <c r="BQ167" i="12"/>
  <c r="X167" i="12" s="1"/>
  <c r="BY171" i="12"/>
  <c r="BQ171" i="12"/>
  <c r="X171" i="12" s="1"/>
  <c r="BY175" i="12"/>
  <c r="BQ175" i="12"/>
  <c r="X175" i="12" s="1"/>
  <c r="BY179" i="12"/>
  <c r="BQ179" i="12"/>
  <c r="X179" i="12" s="1"/>
  <c r="BP50" i="12"/>
  <c r="AY50" i="12" s="1"/>
  <c r="BT50" i="12"/>
  <c r="BY50" i="12"/>
  <c r="CC50" i="12"/>
  <c r="BS62" i="12"/>
  <c r="Y62" i="12" s="1"/>
  <c r="CA62" i="12"/>
  <c r="BQ63" i="12"/>
  <c r="BY63" i="12"/>
  <c r="BS64" i="12"/>
  <c r="Y64" i="12" s="1"/>
  <c r="BQ65" i="12"/>
  <c r="BY65" i="12"/>
  <c r="BS66" i="12"/>
  <c r="Y66" i="12" s="1"/>
  <c r="BQ67" i="12"/>
  <c r="BY67" i="12"/>
  <c r="BS68" i="12"/>
  <c r="Y68" i="12" s="1"/>
  <c r="BQ69" i="12"/>
  <c r="BY69" i="12"/>
  <c r="BS70" i="12"/>
  <c r="Y70" i="12" s="1"/>
  <c r="BQ71" i="12"/>
  <c r="BY71" i="12"/>
  <c r="BS72" i="12"/>
  <c r="Y72" i="12" s="1"/>
  <c r="BQ77" i="12"/>
  <c r="X77" i="12" s="1"/>
  <c r="BY77" i="12"/>
  <c r="CC131" i="12"/>
  <c r="BU131" i="12"/>
  <c r="CB131" i="12"/>
  <c r="BR131" i="12"/>
  <c r="BQ131" i="12"/>
  <c r="AL131" i="12" s="1"/>
  <c r="BR77" i="12"/>
  <c r="BZ77" i="12"/>
  <c r="BZ81" i="12"/>
  <c r="BQ81" i="12"/>
  <c r="X81" i="12" s="1"/>
  <c r="CA79" i="12"/>
  <c r="BS79" i="12"/>
  <c r="X79" i="12" s="1"/>
  <c r="BX81" i="12"/>
  <c r="BZ83" i="12"/>
  <c r="BQ83" i="12"/>
  <c r="X83" i="12" s="1"/>
  <c r="BX83" i="12"/>
  <c r="BZ85" i="12"/>
  <c r="BQ85" i="12"/>
  <c r="X85" i="12" s="1"/>
  <c r="BY85" i="12"/>
  <c r="BX85" i="12"/>
  <c r="X131" i="12"/>
  <c r="BX131" i="12"/>
  <c r="BY140" i="12"/>
  <c r="BQ140" i="12"/>
  <c r="X140" i="12" s="1"/>
  <c r="BY142" i="12"/>
  <c r="BQ142" i="12"/>
  <c r="X142" i="12" s="1"/>
  <c r="BY144" i="12"/>
  <c r="BQ144" i="12"/>
  <c r="X144" i="12" s="1"/>
  <c r="BY146" i="12"/>
  <c r="BQ146" i="12"/>
  <c r="X146" i="12" s="1"/>
  <c r="BY148" i="12"/>
  <c r="BQ148" i="12"/>
  <c r="X148" i="12" s="1"/>
  <c r="BY150" i="12"/>
  <c r="BQ150" i="12"/>
  <c r="X150" i="12" s="1"/>
  <c r="BY152" i="12"/>
  <c r="BQ152" i="12"/>
  <c r="X152" i="12" s="1"/>
  <c r="BY154" i="12"/>
  <c r="BQ154" i="12"/>
  <c r="X154" i="12" s="1"/>
  <c r="BY156" i="12"/>
  <c r="BQ156" i="12"/>
  <c r="X156" i="12" s="1"/>
  <c r="BY158" i="12"/>
  <c r="BQ158" i="12"/>
  <c r="X158" i="12" s="1"/>
  <c r="BY160" i="12"/>
  <c r="BQ160" i="12"/>
  <c r="X160" i="12" s="1"/>
  <c r="BY162" i="12"/>
  <c r="BQ162" i="12"/>
  <c r="X162" i="12" s="1"/>
  <c r="BY164" i="12"/>
  <c r="BQ164" i="12"/>
  <c r="X164" i="12" s="1"/>
  <c r="BY166" i="12"/>
  <c r="BQ166" i="12"/>
  <c r="X166" i="12" s="1"/>
  <c r="BY168" i="12"/>
  <c r="BQ168" i="12"/>
  <c r="X168" i="12" s="1"/>
  <c r="BY170" i="12"/>
  <c r="BQ170" i="12"/>
  <c r="X170" i="12" s="1"/>
  <c r="BY172" i="12"/>
  <c r="BQ172" i="12"/>
  <c r="X172" i="12" s="1"/>
  <c r="BY174" i="12"/>
  <c r="BQ174" i="12"/>
  <c r="X174" i="12" s="1"/>
  <c r="BY176" i="12"/>
  <c r="BQ176" i="12"/>
  <c r="X176" i="12" s="1"/>
  <c r="BY178" i="12"/>
  <c r="BQ178" i="12"/>
  <c r="X178" i="12" s="1"/>
  <c r="BY180" i="12"/>
  <c r="BQ180" i="12"/>
  <c r="X180" i="12" s="1"/>
  <c r="BP44" i="12"/>
  <c r="BT44" i="12"/>
  <c r="BY44" i="12"/>
  <c r="BP46" i="12"/>
  <c r="BT46" i="12"/>
  <c r="BP47" i="12"/>
  <c r="AY47" i="12" s="1"/>
  <c r="BT47" i="12"/>
  <c r="BY47" i="12"/>
  <c r="BP49" i="12"/>
  <c r="BT49" i="12"/>
  <c r="BY49" i="12"/>
  <c r="BR50" i="12"/>
  <c r="BP51" i="12"/>
  <c r="BT51" i="12"/>
  <c r="BX51" i="12"/>
  <c r="BP52" i="12"/>
  <c r="BT52" i="12"/>
  <c r="BX52" i="12"/>
  <c r="BP53" i="12"/>
  <c r="AY53" i="12" s="1"/>
  <c r="BT53" i="12"/>
  <c r="BX53" i="12"/>
  <c r="BQ54" i="12"/>
  <c r="AY54" i="12" s="1"/>
  <c r="BU54" i="12"/>
  <c r="BS63" i="12"/>
  <c r="BS65" i="12"/>
  <c r="BS67" i="12"/>
  <c r="BS69" i="12"/>
  <c r="BS71" i="12"/>
  <c r="BS77" i="12"/>
  <c r="BY81" i="12"/>
  <c r="BY83" i="12"/>
  <c r="BZ86" i="12"/>
  <c r="BQ86" i="12"/>
  <c r="BY86" i="12"/>
  <c r="BP86" i="12"/>
  <c r="X86" i="12" s="1"/>
  <c r="BZ87" i="12"/>
  <c r="BQ87" i="12"/>
  <c r="BY87" i="12"/>
  <c r="BP87" i="12"/>
  <c r="X87" i="12" s="1"/>
  <c r="BY131" i="12"/>
  <c r="BU123" i="12"/>
  <c r="CC123" i="12"/>
  <c r="BU124" i="12"/>
  <c r="CC124" i="12"/>
  <c r="BU125" i="12"/>
  <c r="CC125" i="12"/>
  <c r="BU126" i="12"/>
  <c r="CC126" i="12"/>
  <c r="BU127" i="12"/>
  <c r="CC127" i="12"/>
  <c r="BU128" i="12"/>
  <c r="CC128" i="12"/>
  <c r="BU129" i="12"/>
  <c r="CC129" i="12"/>
  <c r="BU130" i="12"/>
  <c r="CC130" i="12"/>
  <c r="BP123" i="12"/>
  <c r="AL123" i="12" s="1"/>
  <c r="BX123" i="12"/>
  <c r="BP124" i="12"/>
  <c r="AL124" i="12" s="1"/>
  <c r="BP125" i="12"/>
  <c r="BP126" i="12"/>
  <c r="BP127" i="12"/>
  <c r="AL127" i="12" s="1"/>
  <c r="BP128" i="12"/>
  <c r="AL128" i="12" s="1"/>
  <c r="BP129" i="12"/>
  <c r="BP130" i="12"/>
  <c r="BC190" i="13"/>
  <c r="W181" i="13"/>
  <c r="V181" i="13"/>
  <c r="U181" i="13"/>
  <c r="T181" i="13"/>
  <c r="S181" i="13"/>
  <c r="R181" i="13"/>
  <c r="Q181" i="13"/>
  <c r="P181" i="13"/>
  <c r="O181" i="13"/>
  <c r="N181" i="13"/>
  <c r="M181" i="13"/>
  <c r="L181" i="13"/>
  <c r="K181" i="13"/>
  <c r="J181" i="13"/>
  <c r="I181" i="13"/>
  <c r="H181" i="13"/>
  <c r="G181" i="13"/>
  <c r="F181" i="13"/>
  <c r="E181" i="13"/>
  <c r="D181" i="13"/>
  <c r="C181" i="13"/>
  <c r="B180" i="13"/>
  <c r="BQ179" i="13"/>
  <c r="X179" i="13" s="1"/>
  <c r="B179" i="13"/>
  <c r="BY179" i="13" s="1"/>
  <c r="BQ178" i="13"/>
  <c r="X178" i="13" s="1"/>
  <c r="B178" i="13"/>
  <c r="BY178" i="13" s="1"/>
  <c r="B177" i="13"/>
  <c r="B176" i="13"/>
  <c r="B175" i="13"/>
  <c r="BY175" i="13" s="1"/>
  <c r="BQ174" i="13"/>
  <c r="X174" i="13" s="1"/>
  <c r="B174" i="13"/>
  <c r="BY174" i="13" s="1"/>
  <c r="BQ173" i="13"/>
  <c r="X173" i="13"/>
  <c r="B173" i="13"/>
  <c r="BY173" i="13" s="1"/>
  <c r="B172" i="13"/>
  <c r="BQ171" i="13"/>
  <c r="X171" i="13" s="1"/>
  <c r="B171" i="13"/>
  <c r="BY171" i="13" s="1"/>
  <c r="BQ170" i="13"/>
  <c r="X170" i="13"/>
  <c r="B170" i="13"/>
  <c r="BY170" i="13" s="1"/>
  <c r="B169" i="13"/>
  <c r="B168" i="13"/>
  <c r="B167" i="13"/>
  <c r="BY167" i="13" s="1"/>
  <c r="BQ166" i="13"/>
  <c r="X166" i="13" s="1"/>
  <c r="B166" i="13"/>
  <c r="BY166" i="13" s="1"/>
  <c r="BQ165" i="13"/>
  <c r="X165" i="13"/>
  <c r="B165" i="13"/>
  <c r="BY165" i="13" s="1"/>
  <c r="B164" i="13"/>
  <c r="BQ163" i="13"/>
  <c r="X163" i="13" s="1"/>
  <c r="B163" i="13"/>
  <c r="BY163" i="13" s="1"/>
  <c r="BQ162" i="13"/>
  <c r="X162" i="13" s="1"/>
  <c r="B162" i="13"/>
  <c r="BY162" i="13" s="1"/>
  <c r="B161" i="13"/>
  <c r="B160" i="13"/>
  <c r="B159" i="13"/>
  <c r="BY159" i="13" s="1"/>
  <c r="BQ158" i="13"/>
  <c r="X158" i="13" s="1"/>
  <c r="B158" i="13"/>
  <c r="BY158" i="13" s="1"/>
  <c r="BQ157" i="13"/>
  <c r="X157" i="13"/>
  <c r="B157" i="13"/>
  <c r="BY157" i="13" s="1"/>
  <c r="B156" i="13"/>
  <c r="BQ155" i="13"/>
  <c r="X155" i="13" s="1"/>
  <c r="B155" i="13"/>
  <c r="BY155" i="13" s="1"/>
  <c r="BQ154" i="13"/>
  <c r="X154" i="13"/>
  <c r="B154" i="13"/>
  <c r="BY154" i="13" s="1"/>
  <c r="B153" i="13"/>
  <c r="B152" i="13"/>
  <c r="B151" i="13"/>
  <c r="BY151" i="13" s="1"/>
  <c r="BQ150" i="13"/>
  <c r="X150" i="13" s="1"/>
  <c r="B150" i="13"/>
  <c r="BY150" i="13" s="1"/>
  <c r="BQ149" i="13"/>
  <c r="X149" i="13"/>
  <c r="B149" i="13"/>
  <c r="BY149" i="13" s="1"/>
  <c r="B148" i="13"/>
  <c r="BQ147" i="13"/>
  <c r="X147" i="13" s="1"/>
  <c r="B147" i="13"/>
  <c r="BY147" i="13" s="1"/>
  <c r="BQ146" i="13"/>
  <c r="X146" i="13" s="1"/>
  <c r="B146" i="13"/>
  <c r="BY146" i="13" s="1"/>
  <c r="B145" i="13"/>
  <c r="B144" i="13"/>
  <c r="B143" i="13"/>
  <c r="BY143" i="13" s="1"/>
  <c r="BQ142" i="13"/>
  <c r="X142" i="13" s="1"/>
  <c r="B142" i="13"/>
  <c r="BY142" i="13" s="1"/>
  <c r="BQ141" i="13"/>
  <c r="X141" i="13"/>
  <c r="B141" i="13"/>
  <c r="BY141" i="13" s="1"/>
  <c r="B140" i="13"/>
  <c r="BQ139" i="13"/>
  <c r="X139" i="13" s="1"/>
  <c r="B139" i="13"/>
  <c r="BY139" i="13" s="1"/>
  <c r="BR131" i="13"/>
  <c r="BP131" i="13"/>
  <c r="AK131" i="13"/>
  <c r="AJ131" i="13"/>
  <c r="AI131" i="13"/>
  <c r="AH131" i="13"/>
  <c r="AG131" i="13"/>
  <c r="AF131" i="13"/>
  <c r="AE131" i="13"/>
  <c r="AD131" i="13"/>
  <c r="AC131" i="13"/>
  <c r="AA131" i="13"/>
  <c r="Z131" i="13"/>
  <c r="Y131" i="13"/>
  <c r="W131" i="13"/>
  <c r="V131" i="13"/>
  <c r="U131" i="13"/>
  <c r="T131" i="13"/>
  <c r="BY131" i="13" s="1"/>
  <c r="S131" i="13"/>
  <c r="R131" i="13"/>
  <c r="Q131" i="13"/>
  <c r="P131" i="13"/>
  <c r="O131" i="13"/>
  <c r="N131" i="13"/>
  <c r="M131" i="13"/>
  <c r="L131" i="13"/>
  <c r="K131" i="13"/>
  <c r="J131" i="13"/>
  <c r="I131" i="13"/>
  <c r="H131" i="13"/>
  <c r="G131" i="13"/>
  <c r="F131" i="13"/>
  <c r="E131" i="13"/>
  <c r="D131" i="13"/>
  <c r="C131" i="13"/>
  <c r="CC130" i="13"/>
  <c r="BY130" i="13"/>
  <c r="BR130" i="13"/>
  <c r="BQ130" i="13"/>
  <c r="AB130" i="13"/>
  <c r="BU130" i="13" s="1"/>
  <c r="X130" i="13"/>
  <c r="B130" i="13"/>
  <c r="BX130" i="13" s="1"/>
  <c r="CC129" i="13"/>
  <c r="CB129" i="13"/>
  <c r="BY129" i="13"/>
  <c r="BR129" i="13"/>
  <c r="BQ129" i="13"/>
  <c r="AB129" i="13"/>
  <c r="X129" i="13"/>
  <c r="BU129" i="13" s="1"/>
  <c r="B129" i="13"/>
  <c r="BX129" i="13" s="1"/>
  <c r="CC128" i="13"/>
  <c r="BY128" i="13"/>
  <c r="BR128" i="13"/>
  <c r="BQ128" i="13"/>
  <c r="AB128" i="13"/>
  <c r="X128" i="13"/>
  <c r="B128" i="13"/>
  <c r="BX128" i="13" s="1"/>
  <c r="CC127" i="13"/>
  <c r="CB127" i="13"/>
  <c r="BY127" i="13"/>
  <c r="BR127" i="13"/>
  <c r="BQ127" i="13"/>
  <c r="AB127" i="13"/>
  <c r="X127" i="13"/>
  <c r="BU127" i="13" s="1"/>
  <c r="B127" i="13"/>
  <c r="BX127" i="13" s="1"/>
  <c r="CC126" i="13"/>
  <c r="BY126" i="13"/>
  <c r="BR126" i="13"/>
  <c r="BQ126" i="13"/>
  <c r="AB126" i="13"/>
  <c r="BU126" i="13" s="1"/>
  <c r="X126" i="13"/>
  <c r="B126" i="13"/>
  <c r="BX126" i="13" s="1"/>
  <c r="CC125" i="13"/>
  <c r="BY125" i="13"/>
  <c r="BR125" i="13"/>
  <c r="BQ125" i="13"/>
  <c r="AB125" i="13"/>
  <c r="X125" i="13"/>
  <c r="BU125" i="13" s="1"/>
  <c r="B125" i="13"/>
  <c r="BX125" i="13" s="1"/>
  <c r="CC124" i="13"/>
  <c r="BY124" i="13"/>
  <c r="BR124" i="13"/>
  <c r="BQ124" i="13"/>
  <c r="AB124" i="13"/>
  <c r="AB131" i="13" s="1"/>
  <c r="X124" i="13"/>
  <c r="CB124" i="13" s="1"/>
  <c r="B124" i="13"/>
  <c r="BX124" i="13" s="1"/>
  <c r="CC123" i="13"/>
  <c r="CB123" i="13"/>
  <c r="BY123" i="13"/>
  <c r="BR123" i="13"/>
  <c r="BQ123" i="13"/>
  <c r="AB123" i="13"/>
  <c r="X123" i="13"/>
  <c r="BU123" i="13" s="1"/>
  <c r="B123" i="13"/>
  <c r="B131" i="13" s="1"/>
  <c r="C92" i="13"/>
  <c r="BX91" i="13"/>
  <c r="BP91" i="13"/>
  <c r="C91" i="13" s="1"/>
  <c r="BX90" i="13"/>
  <c r="BP90" i="13"/>
  <c r="C90" i="13" s="1"/>
  <c r="BY87" i="13"/>
  <c r="C87" i="13"/>
  <c r="BY86" i="13"/>
  <c r="BR86" i="13"/>
  <c r="BP86" i="13"/>
  <c r="C86" i="13"/>
  <c r="BX85" i="13"/>
  <c r="BR85" i="13"/>
  <c r="C85" i="13"/>
  <c r="BY84" i="13"/>
  <c r="BR84" i="13"/>
  <c r="BP84" i="13"/>
  <c r="C84" i="13"/>
  <c r="C83" i="13"/>
  <c r="BY82" i="13"/>
  <c r="BR82" i="13"/>
  <c r="BP82" i="13"/>
  <c r="C82" i="13"/>
  <c r="BX81" i="13"/>
  <c r="BR81" i="13"/>
  <c r="C81" i="13"/>
  <c r="BY80" i="13"/>
  <c r="BR80" i="13"/>
  <c r="BP80" i="13"/>
  <c r="C80" i="13"/>
  <c r="BY79" i="13"/>
  <c r="BQ79" i="13"/>
  <c r="C79" i="13"/>
  <c r="BZ78" i="13"/>
  <c r="BX78" i="13"/>
  <c r="BQ78" i="13"/>
  <c r="BP78" i="13"/>
  <c r="C78" i="13"/>
  <c r="BY78" i="13" s="1"/>
  <c r="BS77" i="13"/>
  <c r="C77" i="13"/>
  <c r="X73" i="13"/>
  <c r="W73" i="13"/>
  <c r="V73" i="13"/>
  <c r="U73" i="13"/>
  <c r="T73" i="13"/>
  <c r="S73" i="13"/>
  <c r="R73" i="13"/>
  <c r="Q73" i="13"/>
  <c r="P73" i="13"/>
  <c r="O73" i="13"/>
  <c r="N73" i="13"/>
  <c r="M73" i="13"/>
  <c r="L73" i="13"/>
  <c r="K73" i="13"/>
  <c r="J73" i="13"/>
  <c r="I73" i="13"/>
  <c r="H73" i="13"/>
  <c r="G73" i="13"/>
  <c r="F73" i="13"/>
  <c r="E73" i="13"/>
  <c r="D73" i="13"/>
  <c r="C72" i="13"/>
  <c r="BY71" i="13"/>
  <c r="BS71" i="13"/>
  <c r="BQ71" i="13"/>
  <c r="C71" i="13"/>
  <c r="BT70" i="13"/>
  <c r="C70" i="13"/>
  <c r="C69" i="13"/>
  <c r="BT68" i="13"/>
  <c r="BS68" i="13"/>
  <c r="C68" i="13"/>
  <c r="CA67" i="13"/>
  <c r="BZ67" i="13"/>
  <c r="BS67" i="13"/>
  <c r="BR67" i="13"/>
  <c r="BQ67" i="13"/>
  <c r="C67" i="13"/>
  <c r="CB66" i="13"/>
  <c r="CA66" i="13"/>
  <c r="BY66" i="13"/>
  <c r="BS66" i="13"/>
  <c r="BQ66" i="13"/>
  <c r="C66" i="13"/>
  <c r="CA65" i="13"/>
  <c r="BY65" i="13"/>
  <c r="BR65" i="13"/>
  <c r="BQ65" i="13"/>
  <c r="C65" i="13"/>
  <c r="BT64" i="13"/>
  <c r="C64" i="13"/>
  <c r="BY64" i="13" s="1"/>
  <c r="C63" i="13"/>
  <c r="BT62" i="13"/>
  <c r="BS62" i="13"/>
  <c r="C62" i="13"/>
  <c r="AX58" i="13"/>
  <c r="AW58" i="13"/>
  <c r="AV58" i="13"/>
  <c r="AU58" i="13"/>
  <c r="AT58" i="13"/>
  <c r="AS58" i="13"/>
  <c r="AR58" i="13"/>
  <c r="AQ58" i="13"/>
  <c r="AP58" i="13"/>
  <c r="AN58" i="13"/>
  <c r="AM58" i="13"/>
  <c r="AL58" i="13"/>
  <c r="AK58" i="13"/>
  <c r="AJ58" i="13"/>
  <c r="AI58" i="13"/>
  <c r="AH58" i="13"/>
  <c r="AG58" i="13"/>
  <c r="AF58" i="13"/>
  <c r="AE58" i="13"/>
  <c r="AD58" i="13"/>
  <c r="AC58" i="13"/>
  <c r="AA58" i="13"/>
  <c r="Z58" i="13"/>
  <c r="Y58" i="13"/>
  <c r="W58" i="13"/>
  <c r="V58" i="13"/>
  <c r="U58" i="13"/>
  <c r="T58" i="13"/>
  <c r="S58" i="13"/>
  <c r="R58" i="13"/>
  <c r="Q58" i="13"/>
  <c r="P58" i="13"/>
  <c r="O58" i="13"/>
  <c r="N58" i="13"/>
  <c r="M58" i="13"/>
  <c r="L58" i="13"/>
  <c r="K58" i="13"/>
  <c r="J58" i="13"/>
  <c r="I58" i="13"/>
  <c r="H58" i="13"/>
  <c r="G58" i="13"/>
  <c r="F58" i="13"/>
  <c r="E58" i="13"/>
  <c r="D58" i="13"/>
  <c r="C58" i="13"/>
  <c r="CD57" i="13"/>
  <c r="CA57" i="13"/>
  <c r="BZ57" i="13"/>
  <c r="BV57" i="13"/>
  <c r="BS57" i="13"/>
  <c r="BQ57" i="13"/>
  <c r="AB57" i="13"/>
  <c r="X57" i="13"/>
  <c r="B57" i="13"/>
  <c r="CD56" i="13"/>
  <c r="CB56" i="13"/>
  <c r="CA56" i="13"/>
  <c r="BZ56" i="13"/>
  <c r="BX56" i="13"/>
  <c r="BV56" i="13"/>
  <c r="BU56" i="13"/>
  <c r="BS56" i="13"/>
  <c r="BR56" i="13"/>
  <c r="BQ56" i="13"/>
  <c r="AB56" i="13"/>
  <c r="X56" i="13"/>
  <c r="B56" i="13"/>
  <c r="CC56" i="13" s="1"/>
  <c r="CD55" i="13"/>
  <c r="BY55" i="13"/>
  <c r="BV55" i="13"/>
  <c r="BT55" i="13"/>
  <c r="AB55" i="13"/>
  <c r="X55" i="13"/>
  <c r="B55" i="13"/>
  <c r="BU55" i="13" s="1"/>
  <c r="CD54" i="13"/>
  <c r="BV54" i="13"/>
  <c r="AB54" i="13"/>
  <c r="B54" i="13"/>
  <c r="BR54" i="13" s="1"/>
  <c r="CE53" i="13"/>
  <c r="CD53" i="13"/>
  <c r="CC53" i="13"/>
  <c r="CB53" i="13"/>
  <c r="BY53" i="13"/>
  <c r="BX53" i="13"/>
  <c r="BW53" i="13"/>
  <c r="BV53" i="13"/>
  <c r="BT53" i="13"/>
  <c r="BR53" i="13"/>
  <c r="BP53" i="13"/>
  <c r="AB53" i="13"/>
  <c r="X53" i="13"/>
  <c r="BU53" i="13" s="1"/>
  <c r="B53" i="13"/>
  <c r="CE52" i="13"/>
  <c r="CD52" i="13"/>
  <c r="CC52" i="13"/>
  <c r="BY52" i="13"/>
  <c r="BX52" i="13"/>
  <c r="BW52" i="13"/>
  <c r="BV52" i="13"/>
  <c r="BT52" i="13"/>
  <c r="BP52" i="13"/>
  <c r="AB52" i="13"/>
  <c r="BU52" i="13" s="1"/>
  <c r="X52" i="13"/>
  <c r="B52" i="13"/>
  <c r="CE51" i="13"/>
  <c r="CD51" i="13"/>
  <c r="BY51" i="13"/>
  <c r="BW51" i="13"/>
  <c r="BV51" i="13"/>
  <c r="BU51" i="13"/>
  <c r="BP51" i="13"/>
  <c r="AB51" i="13"/>
  <c r="X51" i="13"/>
  <c r="B51" i="13"/>
  <c r="CD50" i="13"/>
  <c r="CA50" i="13"/>
  <c r="BY50" i="13"/>
  <c r="BV50" i="13"/>
  <c r="BT50" i="13"/>
  <c r="BS50" i="13"/>
  <c r="AB50" i="13"/>
  <c r="X50" i="13"/>
  <c r="B50" i="13"/>
  <c r="CD49" i="13"/>
  <c r="BV49" i="13"/>
  <c r="AB49" i="13"/>
  <c r="X49" i="13"/>
  <c r="B49" i="13"/>
  <c r="BQ49" i="13" s="1"/>
  <c r="CD48" i="13"/>
  <c r="CA48" i="13"/>
  <c r="BV48" i="13"/>
  <c r="BT48" i="13"/>
  <c r="AB48" i="13"/>
  <c r="X48" i="13"/>
  <c r="B48" i="13"/>
  <c r="CD47" i="13"/>
  <c r="CA47" i="13"/>
  <c r="BZ47" i="13"/>
  <c r="BY47" i="13"/>
  <c r="BV47" i="13"/>
  <c r="BT47" i="13"/>
  <c r="BR47" i="13"/>
  <c r="BP47" i="13"/>
  <c r="AB47" i="13"/>
  <c r="X47" i="13"/>
  <c r="BU47" i="13" s="1"/>
  <c r="B47" i="13"/>
  <c r="CA46" i="13"/>
  <c r="BZ46" i="13"/>
  <c r="BT46" i="13"/>
  <c r="BR46" i="13"/>
  <c r="BP46" i="13"/>
  <c r="AB46" i="13"/>
  <c r="X46" i="13"/>
  <c r="B46" i="13"/>
  <c r="CD45" i="13"/>
  <c r="BV45" i="13"/>
  <c r="AB45" i="13"/>
  <c r="X45" i="13"/>
  <c r="B45" i="13"/>
  <c r="CD44" i="13"/>
  <c r="CA44" i="13"/>
  <c r="BZ44" i="13"/>
  <c r="BV44" i="13"/>
  <c r="BT44" i="13"/>
  <c r="BP44" i="13"/>
  <c r="AB44" i="13"/>
  <c r="BU44" i="13" s="1"/>
  <c r="X44" i="13"/>
  <c r="B44" i="13"/>
  <c r="CD43" i="13"/>
  <c r="CC43" i="13"/>
  <c r="CA43" i="13"/>
  <c r="BY43" i="13"/>
  <c r="BX43" i="13"/>
  <c r="BV43" i="13"/>
  <c r="BT43" i="13"/>
  <c r="BS43" i="13"/>
  <c r="BR43" i="13"/>
  <c r="BP43" i="13"/>
  <c r="AB43" i="13"/>
  <c r="CB43" i="13" s="1"/>
  <c r="B43" i="13"/>
  <c r="BZ43" i="13" s="1"/>
  <c r="CD42" i="13"/>
  <c r="BV42" i="13"/>
  <c r="BP42" i="13"/>
  <c r="AB42" i="13"/>
  <c r="X42" i="13"/>
  <c r="B42" i="13"/>
  <c r="BZ42" i="13" s="1"/>
  <c r="CD41" i="13"/>
  <c r="CA41" i="13"/>
  <c r="BZ41" i="13"/>
  <c r="BV41" i="13"/>
  <c r="BS41" i="13"/>
  <c r="BQ41" i="13"/>
  <c r="AB41" i="13"/>
  <c r="B41" i="13"/>
  <c r="CD40" i="13"/>
  <c r="BV40" i="13"/>
  <c r="AB40" i="13"/>
  <c r="X40" i="13"/>
  <c r="B40" i="13"/>
  <c r="CD39" i="13"/>
  <c r="CA39" i="13"/>
  <c r="BZ39" i="13"/>
  <c r="BV39" i="13"/>
  <c r="BT39" i="13"/>
  <c r="BP39" i="13"/>
  <c r="AB39" i="13"/>
  <c r="BU39" i="13" s="1"/>
  <c r="X39" i="13"/>
  <c r="B39" i="13"/>
  <c r="CD38" i="13"/>
  <c r="CC38" i="13"/>
  <c r="CA38" i="13"/>
  <c r="BY38" i="13"/>
  <c r="BX38" i="13"/>
  <c r="BV38" i="13"/>
  <c r="BT38" i="13"/>
  <c r="BS38" i="13"/>
  <c r="BR38" i="13"/>
  <c r="BP38" i="13"/>
  <c r="AB38" i="13"/>
  <c r="CB38" i="13" s="1"/>
  <c r="B38" i="13"/>
  <c r="BZ38" i="13" s="1"/>
  <c r="CD37" i="13"/>
  <c r="BZ37" i="13"/>
  <c r="BV37" i="13"/>
  <c r="BU37" i="13"/>
  <c r="BP37" i="13"/>
  <c r="AB37" i="13"/>
  <c r="B37" i="13"/>
  <c r="CD36" i="13"/>
  <c r="CA36" i="13"/>
  <c r="BZ36" i="13"/>
  <c r="BY36" i="13"/>
  <c r="BV36" i="13"/>
  <c r="BT36" i="13"/>
  <c r="BR36" i="13"/>
  <c r="BP36" i="13"/>
  <c r="AB36" i="13"/>
  <c r="X36" i="13"/>
  <c r="BU36" i="13" s="1"/>
  <c r="B36" i="13"/>
  <c r="CD35" i="13"/>
  <c r="CC35" i="13"/>
  <c r="CB35" i="13"/>
  <c r="CA35" i="13"/>
  <c r="BY35" i="13"/>
  <c r="BX35" i="13"/>
  <c r="BV35" i="13"/>
  <c r="BT35" i="13"/>
  <c r="BS35" i="13"/>
  <c r="BR35" i="13"/>
  <c r="BP35" i="13"/>
  <c r="AB35" i="13"/>
  <c r="B35" i="13"/>
  <c r="BZ35" i="13" s="1"/>
  <c r="CD34" i="13"/>
  <c r="BY34" i="13"/>
  <c r="BV34" i="13"/>
  <c r="BT34" i="13"/>
  <c r="AB34" i="13"/>
  <c r="X34" i="13"/>
  <c r="B34" i="13"/>
  <c r="BU34" i="13" s="1"/>
  <c r="CD33" i="13"/>
  <c r="CA33" i="13"/>
  <c r="BZ33" i="13"/>
  <c r="BX33" i="13"/>
  <c r="BV33" i="13"/>
  <c r="BS33" i="13"/>
  <c r="BR33" i="13"/>
  <c r="BQ33" i="13"/>
  <c r="AB33" i="13"/>
  <c r="X33" i="13"/>
  <c r="B33" i="13"/>
  <c r="CC33" i="13" s="1"/>
  <c r="CD32" i="13"/>
  <c r="CC32" i="13"/>
  <c r="BY32" i="13"/>
  <c r="BX32" i="13"/>
  <c r="BV32" i="13"/>
  <c r="BT32" i="13"/>
  <c r="BS32" i="13"/>
  <c r="BQ32" i="13"/>
  <c r="AB32" i="13"/>
  <c r="X32" i="13"/>
  <c r="CB32" i="13" s="1"/>
  <c r="B32" i="13"/>
  <c r="CD31" i="13"/>
  <c r="CB31" i="13"/>
  <c r="CA31" i="13"/>
  <c r="BZ31" i="13"/>
  <c r="BX31" i="13"/>
  <c r="BV31" i="13"/>
  <c r="BU31" i="13"/>
  <c r="BS31" i="13"/>
  <c r="BR31" i="13"/>
  <c r="BQ31" i="13"/>
  <c r="AB31" i="13"/>
  <c r="X31" i="13"/>
  <c r="B31" i="13"/>
  <c r="CC31" i="13" s="1"/>
  <c r="CD30" i="13"/>
  <c r="BY30" i="13"/>
  <c r="BV30" i="13"/>
  <c r="BT30" i="13"/>
  <c r="AB30" i="13"/>
  <c r="X30" i="13"/>
  <c r="B30" i="13"/>
  <c r="BZ30" i="13" s="1"/>
  <c r="CD29" i="13"/>
  <c r="CA29" i="13"/>
  <c r="BZ29" i="13"/>
  <c r="BX29" i="13"/>
  <c r="BV29" i="13"/>
  <c r="BS29" i="13"/>
  <c r="BR29" i="13"/>
  <c r="BQ29" i="13"/>
  <c r="AB29" i="13"/>
  <c r="X29" i="13"/>
  <c r="B29" i="13"/>
  <c r="CC29" i="13" s="1"/>
  <c r="CD28" i="13"/>
  <c r="BV28" i="13"/>
  <c r="AB28" i="13"/>
  <c r="B28" i="13"/>
  <c r="BQ28" i="13" s="1"/>
  <c r="CD27" i="13"/>
  <c r="CA27" i="13"/>
  <c r="BZ27" i="13"/>
  <c r="BV27" i="13"/>
  <c r="BT27" i="13"/>
  <c r="BP27" i="13"/>
  <c r="AB27" i="13"/>
  <c r="BU27" i="13" s="1"/>
  <c r="X27" i="13"/>
  <c r="B27" i="13"/>
  <c r="CD26" i="13"/>
  <c r="CC26" i="13"/>
  <c r="CA26" i="13"/>
  <c r="BY26" i="13"/>
  <c r="BX26" i="13"/>
  <c r="BV26" i="13"/>
  <c r="BT26" i="13"/>
  <c r="BS26" i="13"/>
  <c r="BR26" i="13"/>
  <c r="AB26" i="13"/>
  <c r="X26" i="13"/>
  <c r="B26" i="13"/>
  <c r="CD25" i="13"/>
  <c r="CA25" i="13"/>
  <c r="BV25" i="13"/>
  <c r="BU25" i="13"/>
  <c r="BP25" i="13"/>
  <c r="AB25" i="13"/>
  <c r="X25" i="13"/>
  <c r="B25" i="13"/>
  <c r="CD24" i="13"/>
  <c r="CA24" i="13"/>
  <c r="BY24" i="13"/>
  <c r="BV24" i="13"/>
  <c r="BT24" i="13"/>
  <c r="BS24" i="13"/>
  <c r="AB24" i="13"/>
  <c r="X24" i="13"/>
  <c r="B24" i="13"/>
  <c r="CB23" i="13"/>
  <c r="BT23" i="13"/>
  <c r="AB23" i="13"/>
  <c r="X23" i="13"/>
  <c r="B23" i="13"/>
  <c r="CD22" i="13"/>
  <c r="CA22" i="13"/>
  <c r="BZ22" i="13"/>
  <c r="BY22" i="13"/>
  <c r="BV22" i="13"/>
  <c r="BT22" i="13"/>
  <c r="BR22" i="13"/>
  <c r="BP22" i="13"/>
  <c r="AB22" i="13"/>
  <c r="X22" i="13"/>
  <c r="BU22" i="13" s="1"/>
  <c r="B22" i="13"/>
  <c r="BZ21" i="13"/>
  <c r="BS21" i="13"/>
  <c r="AB21" i="13"/>
  <c r="X21" i="13"/>
  <c r="B21" i="13"/>
  <c r="CA21" i="13" s="1"/>
  <c r="CD20" i="13"/>
  <c r="CA20" i="13"/>
  <c r="BZ20" i="13"/>
  <c r="BX20" i="13"/>
  <c r="BV20" i="13"/>
  <c r="BS20" i="13"/>
  <c r="BR20" i="13"/>
  <c r="BQ20" i="13"/>
  <c r="AB20" i="13"/>
  <c r="X20" i="13"/>
  <c r="CB20" i="13" s="1"/>
  <c r="B20" i="13"/>
  <c r="CC20" i="13" s="1"/>
  <c r="CC19" i="13"/>
  <c r="CA19" i="13"/>
  <c r="BY19" i="13"/>
  <c r="BX19" i="13"/>
  <c r="BU19" i="13"/>
  <c r="BS19" i="13"/>
  <c r="BR19" i="13"/>
  <c r="BQ19" i="13"/>
  <c r="AB19" i="13"/>
  <c r="X19" i="13"/>
  <c r="CB19" i="13" s="1"/>
  <c r="B19" i="13"/>
  <c r="BZ19" i="13" s="1"/>
  <c r="CE18" i="13"/>
  <c r="CD18" i="13"/>
  <c r="CC18" i="13"/>
  <c r="CA18" i="13"/>
  <c r="BZ18" i="13"/>
  <c r="BY18" i="13"/>
  <c r="BW18" i="13"/>
  <c r="BV18" i="13"/>
  <c r="BS18" i="13"/>
  <c r="BR18" i="13"/>
  <c r="BQ18" i="13"/>
  <c r="AB18" i="13"/>
  <c r="X18" i="13"/>
  <c r="BU18" i="13" s="1"/>
  <c r="B18" i="13"/>
  <c r="CD17" i="13"/>
  <c r="CB17" i="13"/>
  <c r="BX17" i="13"/>
  <c r="BV17" i="13"/>
  <c r="BT17" i="13"/>
  <c r="BS17" i="13"/>
  <c r="AB17" i="13"/>
  <c r="X17" i="13"/>
  <c r="B17" i="13"/>
  <c r="CA17" i="13" s="1"/>
  <c r="CD16" i="13"/>
  <c r="CA16" i="13"/>
  <c r="BZ16" i="13"/>
  <c r="BX16" i="13"/>
  <c r="BV16" i="13"/>
  <c r="BS16" i="13"/>
  <c r="BR16" i="13"/>
  <c r="BQ16" i="13"/>
  <c r="AB16" i="13"/>
  <c r="X16" i="13"/>
  <c r="CB16" i="13" s="1"/>
  <c r="B16" i="13"/>
  <c r="CC16" i="13" s="1"/>
  <c r="CD15" i="13"/>
  <c r="CB15" i="13"/>
  <c r="BX15" i="13"/>
  <c r="BV15" i="13"/>
  <c r="BS15" i="13"/>
  <c r="AB15" i="13"/>
  <c r="X15" i="13"/>
  <c r="B15" i="13"/>
  <c r="CA15" i="13" s="1"/>
  <c r="CC14" i="13"/>
  <c r="BZ14" i="13"/>
  <c r="BY14" i="13"/>
  <c r="BT14" i="13"/>
  <c r="BS14" i="13"/>
  <c r="BP14" i="13"/>
  <c r="X14" i="13"/>
  <c r="B14" i="13"/>
  <c r="CB14" i="13" s="1"/>
  <c r="CD13" i="13"/>
  <c r="BV13" i="13"/>
  <c r="AB13" i="13"/>
  <c r="X13" i="13"/>
  <c r="B13" i="13"/>
  <c r="CD12" i="13"/>
  <c r="CA12" i="13"/>
  <c r="BX12" i="13"/>
  <c r="BV12" i="13"/>
  <c r="BS12" i="13"/>
  <c r="BR12" i="13"/>
  <c r="AB12" i="13"/>
  <c r="X12" i="13"/>
  <c r="B12" i="13"/>
  <c r="A5" i="13"/>
  <c r="A4" i="13"/>
  <c r="A3" i="13"/>
  <c r="A2" i="13"/>
  <c r="AY58" i="11" l="1"/>
  <c r="AL129" i="12"/>
  <c r="AL125" i="12"/>
  <c r="AY52" i="12"/>
  <c r="AY46" i="12"/>
  <c r="Y71" i="12"/>
  <c r="Y63" i="12"/>
  <c r="AY29" i="12"/>
  <c r="AY43" i="12"/>
  <c r="X82" i="12"/>
  <c r="AY32" i="12"/>
  <c r="AY12" i="12"/>
  <c r="AY14" i="12"/>
  <c r="Y65" i="12"/>
  <c r="AY31" i="12"/>
  <c r="Y73" i="12"/>
  <c r="AY57" i="12"/>
  <c r="AY19" i="12"/>
  <c r="AY18" i="12"/>
  <c r="X80" i="12"/>
  <c r="AY13" i="12"/>
  <c r="Y67" i="12"/>
  <c r="AY33" i="12"/>
  <c r="AY35" i="12"/>
  <c r="AY23" i="12"/>
  <c r="AY20" i="12"/>
  <c r="AY45" i="12"/>
  <c r="AY34" i="12"/>
  <c r="AY30" i="12"/>
  <c r="AL130" i="12"/>
  <c r="AL126" i="12"/>
  <c r="AY51" i="12"/>
  <c r="AY49" i="12"/>
  <c r="AY44" i="12"/>
  <c r="Y69" i="12"/>
  <c r="AY48" i="12"/>
  <c r="AY39" i="12"/>
  <c r="AY27" i="12"/>
  <c r="AY25" i="12"/>
  <c r="AY21" i="12"/>
  <c r="BQ181" i="12"/>
  <c r="X181" i="12" s="1"/>
  <c r="BY181" i="12"/>
  <c r="AY40" i="12"/>
  <c r="AY38" i="12"/>
  <c r="AY26" i="12"/>
  <c r="AY24" i="12"/>
  <c r="AY42" i="12"/>
  <c r="CC58" i="12"/>
  <c r="BY58" i="12"/>
  <c r="BT58" i="12"/>
  <c r="BP58" i="12"/>
  <c r="CB58" i="12"/>
  <c r="BX58" i="12"/>
  <c r="BS58" i="12"/>
  <c r="CA58" i="12"/>
  <c r="BX206" i="12" s="1"/>
  <c r="BR58" i="12"/>
  <c r="BZ58" i="12"/>
  <c r="BU58" i="12"/>
  <c r="BQ58" i="12"/>
  <c r="A206" i="12"/>
  <c r="CB13" i="13"/>
  <c r="BX13" i="13"/>
  <c r="BS13" i="13"/>
  <c r="CA13" i="13"/>
  <c r="BR13" i="13"/>
  <c r="BU13" i="13"/>
  <c r="BZ13" i="13"/>
  <c r="BQ13" i="13"/>
  <c r="CB33" i="13"/>
  <c r="BU33" i="13"/>
  <c r="BY13" i="13"/>
  <c r="BZ40" i="13"/>
  <c r="BU40" i="13"/>
  <c r="BQ40" i="13"/>
  <c r="CA40" i="13"/>
  <c r="BT40" i="13"/>
  <c r="BY40" i="13"/>
  <c r="BS40" i="13"/>
  <c r="BX40" i="13"/>
  <c r="CC40" i="13"/>
  <c r="BR40" i="13"/>
  <c r="CB41" i="13"/>
  <c r="BU41" i="13"/>
  <c r="BZ45" i="13"/>
  <c r="BU45" i="13"/>
  <c r="BQ45" i="13"/>
  <c r="CA45" i="13"/>
  <c r="BT45" i="13"/>
  <c r="BY45" i="13"/>
  <c r="BS45" i="13"/>
  <c r="CC45" i="13"/>
  <c r="BX45" i="13"/>
  <c r="BR45" i="13"/>
  <c r="CB46" i="13"/>
  <c r="BU46" i="13"/>
  <c r="BP13" i="13"/>
  <c r="CC13" i="13"/>
  <c r="CB29" i="13"/>
  <c r="BU29" i="13"/>
  <c r="CB40" i="13"/>
  <c r="CB45" i="13"/>
  <c r="BT13" i="13"/>
  <c r="CA28" i="13"/>
  <c r="BR28" i="13"/>
  <c r="BZ28" i="13"/>
  <c r="BU28" i="13"/>
  <c r="BP28" i="13"/>
  <c r="BY28" i="13"/>
  <c r="BT28" i="13"/>
  <c r="CC28" i="13"/>
  <c r="BS28" i="13"/>
  <c r="BX28" i="13"/>
  <c r="CB28" i="13"/>
  <c r="CB49" i="13"/>
  <c r="BX49" i="13"/>
  <c r="BS49" i="13"/>
  <c r="CA49" i="13"/>
  <c r="BU49" i="13"/>
  <c r="BP49" i="13"/>
  <c r="BZ49" i="13"/>
  <c r="BT49" i="13"/>
  <c r="BY49" i="13"/>
  <c r="BR49" i="13"/>
  <c r="CC54" i="13"/>
  <c r="BY54" i="13"/>
  <c r="BT54" i="13"/>
  <c r="BP54" i="13"/>
  <c r="CB54" i="13"/>
  <c r="BQ54" i="13"/>
  <c r="CA54" i="13"/>
  <c r="BU54" i="13"/>
  <c r="BS54" i="13"/>
  <c r="BZ54" i="13"/>
  <c r="BX54" i="13"/>
  <c r="CB63" i="13"/>
  <c r="BT63" i="13"/>
  <c r="CA63" i="13"/>
  <c r="BR63" i="13"/>
  <c r="BY63" i="13"/>
  <c r="BS63" i="13"/>
  <c r="BZ63" i="13"/>
  <c r="BQ63" i="13"/>
  <c r="Y63" i="13" s="1"/>
  <c r="AB58" i="13"/>
  <c r="CB12" i="13"/>
  <c r="BU16" i="13"/>
  <c r="CB18" i="13"/>
  <c r="BU20" i="13"/>
  <c r="BP40" i="13"/>
  <c r="CA42" i="13"/>
  <c r="BR42" i="13"/>
  <c r="BY42" i="13"/>
  <c r="BT42" i="13"/>
  <c r="CC42" i="13"/>
  <c r="BX42" i="13"/>
  <c r="BS42" i="13"/>
  <c r="CB42" i="13"/>
  <c r="BQ42" i="13"/>
  <c r="AY42" i="13" s="1"/>
  <c r="BU42" i="13"/>
  <c r="BP45" i="13"/>
  <c r="AY45" i="13" s="1"/>
  <c r="CC49" i="13"/>
  <c r="CB57" i="13"/>
  <c r="BU57" i="13"/>
  <c r="B58" i="13"/>
  <c r="CB69" i="13"/>
  <c r="BT69" i="13"/>
  <c r="BZ69" i="13"/>
  <c r="BQ69" i="13"/>
  <c r="X80" i="13"/>
  <c r="BP15" i="13"/>
  <c r="CC15" i="13"/>
  <c r="BP21" i="13"/>
  <c r="CB25" i="13"/>
  <c r="BX25" i="13"/>
  <c r="BS25" i="13"/>
  <c r="BQ25" i="13"/>
  <c r="BP30" i="13"/>
  <c r="CA37" i="13"/>
  <c r="BR37" i="13"/>
  <c r="BZ48" i="13"/>
  <c r="BU48" i="13"/>
  <c r="BQ48" i="13"/>
  <c r="BP48" i="13"/>
  <c r="CB48" i="13"/>
  <c r="CA51" i="13"/>
  <c r="BS51" i="13"/>
  <c r="BZ51" i="13"/>
  <c r="BZ70" i="13"/>
  <c r="BR70" i="13"/>
  <c r="CA70" i="13"/>
  <c r="BQ70" i="13"/>
  <c r="BY70" i="13"/>
  <c r="BX77" i="13"/>
  <c r="BP77" i="13"/>
  <c r="BZ77" i="13"/>
  <c r="BQ77" i="13"/>
  <c r="BZ87" i="13"/>
  <c r="BQ87" i="13"/>
  <c r="BP87" i="13"/>
  <c r="X87" i="13" s="1"/>
  <c r="BR87" i="13"/>
  <c r="CA69" i="13"/>
  <c r="BZ72" i="13"/>
  <c r="BR72" i="13"/>
  <c r="CB72" i="13"/>
  <c r="BS72" i="13"/>
  <c r="BY72" i="13"/>
  <c r="BZ83" i="13"/>
  <c r="BQ83" i="13"/>
  <c r="BP83" i="13"/>
  <c r="BR83" i="13"/>
  <c r="BU124" i="13"/>
  <c r="BY145" i="13"/>
  <c r="BQ145" i="13"/>
  <c r="X145" i="13" s="1"/>
  <c r="BY161" i="13"/>
  <c r="BQ161" i="13"/>
  <c r="X161" i="13" s="1"/>
  <c r="BY177" i="13"/>
  <c r="BQ177" i="13"/>
  <c r="X177" i="13" s="1"/>
  <c r="BT15" i="13"/>
  <c r="BY15" i="13"/>
  <c r="BP17" i="13"/>
  <c r="BY17" i="13"/>
  <c r="CC17" i="13"/>
  <c r="CC21" i="13"/>
  <c r="BY21" i="13"/>
  <c r="BT21" i="13"/>
  <c r="CA23" i="13"/>
  <c r="BU23" i="13"/>
  <c r="BQ23" i="13"/>
  <c r="BP23" i="13"/>
  <c r="BX23" i="13"/>
  <c r="CC23" i="13"/>
  <c r="CC25" i="13"/>
  <c r="CA30" i="13"/>
  <c r="BR30" i="13"/>
  <c r="BU30" i="13"/>
  <c r="CA34" i="13"/>
  <c r="BR34" i="13"/>
  <c r="BP34" i="13"/>
  <c r="BZ34" i="13"/>
  <c r="BQ37" i="13"/>
  <c r="AY37" i="13" s="1"/>
  <c r="CB37" i="13"/>
  <c r="BQ51" i="13"/>
  <c r="AY51" i="13" s="1"/>
  <c r="CA55" i="13"/>
  <c r="BR55" i="13"/>
  <c r="BP55" i="13"/>
  <c r="BZ55" i="13"/>
  <c r="BZ64" i="13"/>
  <c r="BR64" i="13"/>
  <c r="CB64" i="13"/>
  <c r="BS64" i="13"/>
  <c r="Y67" i="13"/>
  <c r="BR69" i="13"/>
  <c r="CA72" i="13"/>
  <c r="BY77" i="13"/>
  <c r="X84" i="13"/>
  <c r="X131" i="13"/>
  <c r="CB131" i="13" s="1"/>
  <c r="BY140" i="13"/>
  <c r="BQ140" i="13"/>
  <c r="X140" i="13" s="1"/>
  <c r="BQ143" i="13"/>
  <c r="X143" i="13" s="1"/>
  <c r="BY156" i="13"/>
  <c r="BQ156" i="13"/>
  <c r="X156" i="13" s="1"/>
  <c r="BQ159" i="13"/>
  <c r="X159" i="13" s="1"/>
  <c r="BY172" i="13"/>
  <c r="BQ172" i="13"/>
  <c r="X172" i="13" s="1"/>
  <c r="BQ175" i="13"/>
  <c r="X175" i="13" s="1"/>
  <c r="BP12" i="13"/>
  <c r="BT12" i="13"/>
  <c r="BY12" i="13"/>
  <c r="CC12" i="13"/>
  <c r="BQ14" i="13"/>
  <c r="BU14" i="13"/>
  <c r="CA14" i="13"/>
  <c r="BQ15" i="13"/>
  <c r="BU15" i="13"/>
  <c r="BZ15" i="13"/>
  <c r="BQ17" i="13"/>
  <c r="BU17" i="13"/>
  <c r="BZ17" i="13"/>
  <c r="BQ21" i="13"/>
  <c r="BU21" i="13"/>
  <c r="CB21" i="13"/>
  <c r="BR23" i="13"/>
  <c r="BY23" i="13"/>
  <c r="BZ24" i="13"/>
  <c r="BU24" i="13"/>
  <c r="BQ24" i="13"/>
  <c r="BP24" i="13"/>
  <c r="CB24" i="13"/>
  <c r="BR25" i="13"/>
  <c r="AY25" i="13" s="1"/>
  <c r="BY25" i="13"/>
  <c r="CB27" i="13"/>
  <c r="BX27" i="13"/>
  <c r="BS27" i="13"/>
  <c r="BQ27" i="13"/>
  <c r="CC27" i="13"/>
  <c r="BQ30" i="13"/>
  <c r="CB30" i="13"/>
  <c r="BQ34" i="13"/>
  <c r="CB34" i="13"/>
  <c r="BS37" i="13"/>
  <c r="BX37" i="13"/>
  <c r="CC37" i="13"/>
  <c r="CB39" i="13"/>
  <c r="BX39" i="13"/>
  <c r="BS39" i="13"/>
  <c r="BQ39" i="13"/>
  <c r="AY39" i="13" s="1"/>
  <c r="CC39" i="13"/>
  <c r="CB44" i="13"/>
  <c r="BX44" i="13"/>
  <c r="BS44" i="13"/>
  <c r="BQ44" i="13"/>
  <c r="AY44" i="13" s="1"/>
  <c r="CC44" i="13"/>
  <c r="BR48" i="13"/>
  <c r="BX48" i="13"/>
  <c r="CC48" i="13"/>
  <c r="BZ50" i="13"/>
  <c r="BU50" i="13"/>
  <c r="BQ50" i="13"/>
  <c r="BP50" i="13"/>
  <c r="CB50" i="13"/>
  <c r="BR51" i="13"/>
  <c r="CB51" i="13"/>
  <c r="CA52" i="13"/>
  <c r="BS52" i="13"/>
  <c r="BQ52" i="13"/>
  <c r="AY52" i="13" s="1"/>
  <c r="BZ52" i="13"/>
  <c r="BQ55" i="13"/>
  <c r="CB55" i="13"/>
  <c r="CD58" i="13"/>
  <c r="BV58" i="13"/>
  <c r="BZ62" i="13"/>
  <c r="BR62" i="13"/>
  <c r="CA62" i="13"/>
  <c r="BQ62" i="13"/>
  <c r="BY62" i="13"/>
  <c r="CA64" i="13"/>
  <c r="BZ68" i="13"/>
  <c r="BR68" i="13"/>
  <c r="BY68" i="13"/>
  <c r="CA68" i="13"/>
  <c r="BS69" i="13"/>
  <c r="CB70" i="13"/>
  <c r="BQ72" i="13"/>
  <c r="C73" i="13"/>
  <c r="CA77" i="13"/>
  <c r="BR79" i="13"/>
  <c r="BX79" i="13"/>
  <c r="BZ79" i="13"/>
  <c r="BX83" i="13"/>
  <c r="CB125" i="13"/>
  <c r="BY153" i="13"/>
  <c r="BQ153" i="13"/>
  <c r="X153" i="13" s="1"/>
  <c r="BY169" i="13"/>
  <c r="BQ169" i="13"/>
  <c r="X169" i="13" s="1"/>
  <c r="X58" i="13"/>
  <c r="BQ12" i="13"/>
  <c r="BU12" i="13"/>
  <c r="BZ12" i="13"/>
  <c r="BR14" i="13"/>
  <c r="BX14" i="13"/>
  <c r="BR15" i="13"/>
  <c r="BP16" i="13"/>
  <c r="BT16" i="13"/>
  <c r="BY16" i="13"/>
  <c r="BR17" i="13"/>
  <c r="BP18" i="13"/>
  <c r="BT18" i="13"/>
  <c r="BX18" i="13"/>
  <c r="BP19" i="13"/>
  <c r="AY19" i="13" s="1"/>
  <c r="BT19" i="13"/>
  <c r="BP20" i="13"/>
  <c r="AY20" i="13" s="1"/>
  <c r="BT20" i="13"/>
  <c r="BY20" i="13"/>
  <c r="BR21" i="13"/>
  <c r="BX21" i="13"/>
  <c r="CB22" i="13"/>
  <c r="BX22" i="13"/>
  <c r="BS22" i="13"/>
  <c r="BQ22" i="13"/>
  <c r="AY22" i="13" s="1"/>
  <c r="CC22" i="13"/>
  <c r="BS23" i="13"/>
  <c r="BZ23" i="13"/>
  <c r="BR24" i="13"/>
  <c r="BX24" i="13"/>
  <c r="CC24" i="13"/>
  <c r="BT25" i="13"/>
  <c r="BZ25" i="13"/>
  <c r="BZ26" i="13"/>
  <c r="BU26" i="13"/>
  <c r="BQ26" i="13"/>
  <c r="BP26" i="13"/>
  <c r="AY26" i="13" s="1"/>
  <c r="CB26" i="13"/>
  <c r="BR27" i="13"/>
  <c r="AY27" i="13" s="1"/>
  <c r="BY27" i="13"/>
  <c r="BS30" i="13"/>
  <c r="BX30" i="13"/>
  <c r="CC30" i="13"/>
  <c r="CA32" i="13"/>
  <c r="BR32" i="13"/>
  <c r="BP32" i="13"/>
  <c r="BU32" i="13"/>
  <c r="BZ32" i="13"/>
  <c r="BS34" i="13"/>
  <c r="BX34" i="13"/>
  <c r="CC34" i="13"/>
  <c r="CB36" i="13"/>
  <c r="BX36" i="13"/>
  <c r="BS36" i="13"/>
  <c r="BQ36" i="13"/>
  <c r="AY36" i="13" s="1"/>
  <c r="CC36" i="13"/>
  <c r="BT37" i="13"/>
  <c r="BY37" i="13"/>
  <c r="BR39" i="13"/>
  <c r="BY39" i="13"/>
  <c r="CC41" i="13"/>
  <c r="BY41" i="13"/>
  <c r="BT41" i="13"/>
  <c r="BP41" i="13"/>
  <c r="BR41" i="13"/>
  <c r="BX41" i="13"/>
  <c r="BR44" i="13"/>
  <c r="BY44" i="13"/>
  <c r="CC46" i="13"/>
  <c r="BY46" i="13"/>
  <c r="BS46" i="13"/>
  <c r="BQ46" i="13"/>
  <c r="AY46" i="13" s="1"/>
  <c r="BX46" i="13"/>
  <c r="CB47" i="13"/>
  <c r="BX47" i="13"/>
  <c r="BS47" i="13"/>
  <c r="BQ47" i="13"/>
  <c r="AY47" i="13" s="1"/>
  <c r="CC47" i="13"/>
  <c r="BS48" i="13"/>
  <c r="BY48" i="13"/>
  <c r="BR50" i="13"/>
  <c r="BX50" i="13"/>
  <c r="CC50" i="13"/>
  <c r="BT51" i="13"/>
  <c r="BX51" i="13"/>
  <c r="CC51" i="13"/>
  <c r="BR52" i="13"/>
  <c r="CB52" i="13"/>
  <c r="CA53" i="13"/>
  <c r="BS53" i="13"/>
  <c r="BQ53" i="13"/>
  <c r="AY53" i="13" s="1"/>
  <c r="BZ53" i="13"/>
  <c r="BS55" i="13"/>
  <c r="BX55" i="13"/>
  <c r="CC55" i="13"/>
  <c r="CC57" i="13"/>
  <c r="BY57" i="13"/>
  <c r="BT57" i="13"/>
  <c r="BX57" i="13"/>
  <c r="BR57" i="13"/>
  <c r="BP57" i="13"/>
  <c r="AY57" i="13" s="1"/>
  <c r="CB62" i="13"/>
  <c r="BQ64" i="13"/>
  <c r="Y64" i="13" s="1"/>
  <c r="CB65" i="13"/>
  <c r="BT65" i="13"/>
  <c r="Y65" i="13" s="1"/>
  <c r="BS65" i="13"/>
  <c r="BZ65" i="13"/>
  <c r="BQ68" i="13"/>
  <c r="Y68" i="13" s="1"/>
  <c r="CB68" i="13"/>
  <c r="BY69" i="13"/>
  <c r="BS70" i="13"/>
  <c r="CB71" i="13"/>
  <c r="BT71" i="13"/>
  <c r="CA71" i="13"/>
  <c r="BR71" i="13"/>
  <c r="Y71" i="13" s="1"/>
  <c r="BZ71" i="13"/>
  <c r="BT72" i="13"/>
  <c r="BR77" i="13"/>
  <c r="BS78" i="13"/>
  <c r="BP79" i="13"/>
  <c r="BY83" i="13"/>
  <c r="BX87" i="13"/>
  <c r="CB128" i="13"/>
  <c r="BU128" i="13"/>
  <c r="BY148" i="13"/>
  <c r="BQ148" i="13"/>
  <c r="X148" i="13" s="1"/>
  <c r="BQ151" i="13"/>
  <c r="X151" i="13" s="1"/>
  <c r="BY164" i="13"/>
  <c r="BQ164" i="13"/>
  <c r="X164" i="13" s="1"/>
  <c r="BQ167" i="13"/>
  <c r="X167" i="13" s="1"/>
  <c r="BY180" i="13"/>
  <c r="BQ180" i="13"/>
  <c r="X180" i="13" s="1"/>
  <c r="BP29" i="13"/>
  <c r="BT29" i="13"/>
  <c r="BY29" i="13"/>
  <c r="BP31" i="13"/>
  <c r="AY31" i="13" s="1"/>
  <c r="BT31" i="13"/>
  <c r="BY31" i="13"/>
  <c r="BP33" i="13"/>
  <c r="BT33" i="13"/>
  <c r="BY33" i="13"/>
  <c r="BQ35" i="13"/>
  <c r="AY35" i="13" s="1"/>
  <c r="BU35" i="13"/>
  <c r="BQ38" i="13"/>
  <c r="AY38" i="13" s="1"/>
  <c r="BU38" i="13"/>
  <c r="BQ43" i="13"/>
  <c r="AY43" i="13" s="1"/>
  <c r="BU43" i="13"/>
  <c r="BP56" i="13"/>
  <c r="AY56" i="13" s="1"/>
  <c r="BT56" i="13"/>
  <c r="BY56" i="13"/>
  <c r="BZ66" i="13"/>
  <c r="BR66" i="13"/>
  <c r="Y66" i="13" s="1"/>
  <c r="BT66" i="13"/>
  <c r="CB67" i="13"/>
  <c r="BT67" i="13"/>
  <c r="BY67" i="13"/>
  <c r="BZ81" i="13"/>
  <c r="BQ81" i="13"/>
  <c r="CA79" i="13"/>
  <c r="BS79" i="13"/>
  <c r="BP81" i="13"/>
  <c r="BY81" i="13"/>
  <c r="BZ85" i="13"/>
  <c r="BQ85" i="13"/>
  <c r="BP85" i="13"/>
  <c r="BY85" i="13"/>
  <c r="CC131" i="13"/>
  <c r="BU131" i="13"/>
  <c r="BX131" i="13"/>
  <c r="CB126" i="13"/>
  <c r="CB130" i="13"/>
  <c r="BQ131" i="13"/>
  <c r="AL131" i="13" s="1"/>
  <c r="BY144" i="13"/>
  <c r="BQ144" i="13"/>
  <c r="X144" i="13" s="1"/>
  <c r="BY152" i="13"/>
  <c r="BQ152" i="13"/>
  <c r="X152" i="13" s="1"/>
  <c r="BY160" i="13"/>
  <c r="BQ160" i="13"/>
  <c r="X160" i="13" s="1"/>
  <c r="BY168" i="13"/>
  <c r="BQ168" i="13"/>
  <c r="X168" i="13" s="1"/>
  <c r="BY176" i="13"/>
  <c r="BQ176" i="13"/>
  <c r="X176" i="13" s="1"/>
  <c r="B181" i="13"/>
  <c r="BR78" i="13"/>
  <c r="X78" i="13" s="1"/>
  <c r="CA78" i="13"/>
  <c r="BZ80" i="13"/>
  <c r="BQ80" i="13"/>
  <c r="BX80" i="13"/>
  <c r="BZ82" i="13"/>
  <c r="BQ82" i="13"/>
  <c r="X82" i="13" s="1"/>
  <c r="BX82" i="13"/>
  <c r="BZ84" i="13"/>
  <c r="BQ84" i="13"/>
  <c r="BX84" i="13"/>
  <c r="BZ86" i="13"/>
  <c r="BQ86" i="13"/>
  <c r="X86" i="13" s="1"/>
  <c r="BX86" i="13"/>
  <c r="BP123" i="13"/>
  <c r="AL123" i="13" s="1"/>
  <c r="BX123" i="13"/>
  <c r="BP124" i="13"/>
  <c r="AL124" i="13" s="1"/>
  <c r="BP125" i="13"/>
  <c r="AL125" i="13" s="1"/>
  <c r="BP126" i="13"/>
  <c r="AL126" i="13" s="1"/>
  <c r="BP127" i="13"/>
  <c r="AL127" i="13" s="1"/>
  <c r="BP128" i="13"/>
  <c r="AL128" i="13" s="1"/>
  <c r="BP129" i="13"/>
  <c r="AL129" i="13" s="1"/>
  <c r="BP130" i="13"/>
  <c r="AL130" i="13" s="1"/>
  <c r="BC190" i="7"/>
  <c r="W181" i="7"/>
  <c r="V181" i="7"/>
  <c r="U181" i="7"/>
  <c r="T181" i="7"/>
  <c r="S181" i="7"/>
  <c r="R181" i="7"/>
  <c r="Q181" i="7"/>
  <c r="P181" i="7"/>
  <c r="O181" i="7"/>
  <c r="N181" i="7"/>
  <c r="M181" i="7"/>
  <c r="L181" i="7"/>
  <c r="K181" i="7"/>
  <c r="J181" i="7"/>
  <c r="I181" i="7"/>
  <c r="H181" i="7"/>
  <c r="G181" i="7"/>
  <c r="F181" i="7"/>
  <c r="E181" i="7"/>
  <c r="D181" i="7"/>
  <c r="C181" i="7"/>
  <c r="B180" i="7"/>
  <c r="BQ180" i="7" s="1"/>
  <c r="X180" i="7" s="1"/>
  <c r="B179" i="7"/>
  <c r="B178" i="7"/>
  <c r="BQ178" i="7" s="1"/>
  <c r="X178" i="7" s="1"/>
  <c r="BY177" i="7"/>
  <c r="X177" i="7"/>
  <c r="B177" i="7"/>
  <c r="BQ177" i="7" s="1"/>
  <c r="BY176" i="7"/>
  <c r="X176" i="7"/>
  <c r="B176" i="7"/>
  <c r="BQ176" i="7" s="1"/>
  <c r="B175" i="7"/>
  <c r="BY174" i="7"/>
  <c r="B174" i="7"/>
  <c r="BQ174" i="7" s="1"/>
  <c r="X174" i="7" s="1"/>
  <c r="BY173" i="7"/>
  <c r="X173" i="7"/>
  <c r="B173" i="7"/>
  <c r="BQ173" i="7" s="1"/>
  <c r="B172" i="7"/>
  <c r="BQ172" i="7" s="1"/>
  <c r="X172" i="7" s="1"/>
  <c r="B171" i="7"/>
  <c r="B170" i="7"/>
  <c r="BQ170" i="7" s="1"/>
  <c r="X170" i="7" s="1"/>
  <c r="BY169" i="7"/>
  <c r="X169" i="7"/>
  <c r="B169" i="7"/>
  <c r="BQ169" i="7" s="1"/>
  <c r="BY168" i="7"/>
  <c r="X168" i="7"/>
  <c r="B168" i="7"/>
  <c r="BQ168" i="7" s="1"/>
  <c r="B167" i="7"/>
  <c r="BY166" i="7"/>
  <c r="B166" i="7"/>
  <c r="BQ166" i="7" s="1"/>
  <c r="X166" i="7" s="1"/>
  <c r="BY165" i="7"/>
  <c r="X165" i="7"/>
  <c r="B165" i="7"/>
  <c r="BQ165" i="7" s="1"/>
  <c r="B164" i="7"/>
  <c r="BQ164" i="7" s="1"/>
  <c r="X164" i="7" s="1"/>
  <c r="B163" i="7"/>
  <c r="B162" i="7"/>
  <c r="BQ162" i="7" s="1"/>
  <c r="X162" i="7" s="1"/>
  <c r="BY161" i="7"/>
  <c r="X161" i="7"/>
  <c r="B161" i="7"/>
  <c r="BQ161" i="7" s="1"/>
  <c r="BY160" i="7"/>
  <c r="X160" i="7"/>
  <c r="B160" i="7"/>
  <c r="BQ160" i="7" s="1"/>
  <c r="B159" i="7"/>
  <c r="BY158" i="7"/>
  <c r="B158" i="7"/>
  <c r="BQ158" i="7" s="1"/>
  <c r="X158" i="7" s="1"/>
  <c r="BY157" i="7"/>
  <c r="X157" i="7"/>
  <c r="B157" i="7"/>
  <c r="BQ157" i="7" s="1"/>
  <c r="B156" i="7"/>
  <c r="BQ156" i="7" s="1"/>
  <c r="X156" i="7" s="1"/>
  <c r="B155" i="7"/>
  <c r="B154" i="7"/>
  <c r="BQ154" i="7" s="1"/>
  <c r="X154" i="7" s="1"/>
  <c r="BY153" i="7"/>
  <c r="X153" i="7"/>
  <c r="B153" i="7"/>
  <c r="BQ153" i="7" s="1"/>
  <c r="BY152" i="7"/>
  <c r="X152" i="7"/>
  <c r="B152" i="7"/>
  <c r="BQ152" i="7" s="1"/>
  <c r="B151" i="7"/>
  <c r="BY150" i="7"/>
  <c r="B150" i="7"/>
  <c r="BQ150" i="7" s="1"/>
  <c r="X150" i="7" s="1"/>
  <c r="BY149" i="7"/>
  <c r="X149" i="7"/>
  <c r="B149" i="7"/>
  <c r="BQ149" i="7" s="1"/>
  <c r="B148" i="7"/>
  <c r="BQ148" i="7" s="1"/>
  <c r="X148" i="7" s="1"/>
  <c r="B147" i="7"/>
  <c r="B146" i="7"/>
  <c r="BQ146" i="7" s="1"/>
  <c r="X146" i="7" s="1"/>
  <c r="BY145" i="7"/>
  <c r="X145" i="7"/>
  <c r="B145" i="7"/>
  <c r="BQ145" i="7" s="1"/>
  <c r="BY144" i="7"/>
  <c r="X144" i="7"/>
  <c r="B144" i="7"/>
  <c r="BQ144" i="7" s="1"/>
  <c r="B143" i="7"/>
  <c r="BY142" i="7"/>
  <c r="B142" i="7"/>
  <c r="BQ142" i="7" s="1"/>
  <c r="X142" i="7" s="1"/>
  <c r="BY141" i="7"/>
  <c r="X141" i="7"/>
  <c r="B141" i="7"/>
  <c r="BQ141" i="7" s="1"/>
  <c r="B140" i="7"/>
  <c r="BQ140" i="7" s="1"/>
  <c r="X140" i="7" s="1"/>
  <c r="B139" i="7"/>
  <c r="AK131" i="7"/>
  <c r="AJ131" i="7"/>
  <c r="AI131" i="7"/>
  <c r="AH131" i="7"/>
  <c r="AG131" i="7"/>
  <c r="AF131" i="7"/>
  <c r="AE131" i="7"/>
  <c r="AD131" i="7"/>
  <c r="AC131" i="7"/>
  <c r="AA131" i="7"/>
  <c r="Z131" i="7"/>
  <c r="Y131" i="7"/>
  <c r="X131" i="7"/>
  <c r="W131" i="7"/>
  <c r="V131" i="7"/>
  <c r="U131" i="7"/>
  <c r="T131" i="7"/>
  <c r="S131" i="7"/>
  <c r="R131" i="7"/>
  <c r="Q131" i="7"/>
  <c r="P131" i="7"/>
  <c r="O131" i="7"/>
  <c r="N131" i="7"/>
  <c r="M131" i="7"/>
  <c r="L131" i="7"/>
  <c r="K131" i="7"/>
  <c r="J131" i="7"/>
  <c r="I131" i="7"/>
  <c r="H131" i="7"/>
  <c r="G131" i="7"/>
  <c r="F131" i="7"/>
  <c r="E131" i="7"/>
  <c r="D131" i="7"/>
  <c r="C131" i="7"/>
  <c r="CB130" i="7"/>
  <c r="BY130" i="7"/>
  <c r="BP130" i="7"/>
  <c r="AB130" i="7"/>
  <c r="X130" i="7"/>
  <c r="B130" i="7"/>
  <c r="BX129" i="7"/>
  <c r="BQ129" i="7"/>
  <c r="AB129" i="7"/>
  <c r="X129" i="7"/>
  <c r="CB129" i="7" s="1"/>
  <c r="B129" i="7"/>
  <c r="BY128" i="7"/>
  <c r="BX128" i="7"/>
  <c r="BR128" i="7"/>
  <c r="BP128" i="7"/>
  <c r="AB128" i="7"/>
  <c r="X128" i="7"/>
  <c r="B128" i="7"/>
  <c r="BQ127" i="7"/>
  <c r="AB127" i="7"/>
  <c r="X127" i="7"/>
  <c r="B127" i="7"/>
  <c r="AB126" i="7"/>
  <c r="X126" i="7"/>
  <c r="B126" i="7"/>
  <c r="BQ125" i="7"/>
  <c r="AB125" i="7"/>
  <c r="X125" i="7"/>
  <c r="B125" i="7"/>
  <c r="BY124" i="7"/>
  <c r="BX124" i="7"/>
  <c r="BR124" i="7"/>
  <c r="BP124" i="7"/>
  <c r="AB124" i="7"/>
  <c r="X124" i="7"/>
  <c r="B124" i="7"/>
  <c r="BY123" i="7"/>
  <c r="BP123" i="7"/>
  <c r="AB123" i="7"/>
  <c r="CB123" i="7" s="1"/>
  <c r="X123" i="7"/>
  <c r="B123" i="7"/>
  <c r="C92" i="7"/>
  <c r="BX91" i="7"/>
  <c r="BP91" i="7"/>
  <c r="C91" i="7"/>
  <c r="BX90" i="7"/>
  <c r="BP90" i="7"/>
  <c r="C90" i="7" s="1"/>
  <c r="BX87" i="7"/>
  <c r="BR87" i="7"/>
  <c r="C87" i="7"/>
  <c r="BZ86" i="7"/>
  <c r="BR86" i="7"/>
  <c r="BQ86" i="7"/>
  <c r="C86" i="7"/>
  <c r="C85" i="7"/>
  <c r="BZ84" i="7"/>
  <c r="BR84" i="7"/>
  <c r="BQ84" i="7"/>
  <c r="C84" i="7"/>
  <c r="BX83" i="7"/>
  <c r="BR83" i="7"/>
  <c r="C83" i="7"/>
  <c r="BZ82" i="7"/>
  <c r="BR82" i="7"/>
  <c r="BQ82" i="7"/>
  <c r="C82" i="7"/>
  <c r="C81" i="7"/>
  <c r="BZ80" i="7"/>
  <c r="C80" i="7"/>
  <c r="BX79" i="7"/>
  <c r="BS79" i="7"/>
  <c r="C79" i="7"/>
  <c r="BX78" i="7"/>
  <c r="BR78" i="7"/>
  <c r="C78" i="7"/>
  <c r="CA77" i="7"/>
  <c r="BS77" i="7"/>
  <c r="BR77" i="7"/>
  <c r="C77" i="7"/>
  <c r="X73" i="7"/>
  <c r="W73" i="7"/>
  <c r="V73" i="7"/>
  <c r="U73" i="7"/>
  <c r="T73" i="7"/>
  <c r="S73" i="7"/>
  <c r="R73" i="7"/>
  <c r="Q73" i="7"/>
  <c r="P73" i="7"/>
  <c r="O73" i="7"/>
  <c r="N73" i="7"/>
  <c r="M73" i="7"/>
  <c r="L73" i="7"/>
  <c r="K73" i="7"/>
  <c r="J73" i="7"/>
  <c r="I73" i="7"/>
  <c r="H73" i="7"/>
  <c r="G73" i="7"/>
  <c r="F73" i="7"/>
  <c r="E73" i="7"/>
  <c r="D73" i="7"/>
  <c r="CB72" i="7"/>
  <c r="BZ72" i="7"/>
  <c r="BY72" i="7"/>
  <c r="BT72" i="7"/>
  <c r="BR72" i="7"/>
  <c r="BQ72" i="7"/>
  <c r="C72" i="7"/>
  <c r="CA72" i="7" s="1"/>
  <c r="CB71" i="7"/>
  <c r="BT71" i="7"/>
  <c r="BS71" i="7"/>
  <c r="C71" i="7"/>
  <c r="CB70" i="7"/>
  <c r="BZ70" i="7"/>
  <c r="BY70" i="7"/>
  <c r="BT70" i="7"/>
  <c r="BR70" i="7"/>
  <c r="BQ70" i="7"/>
  <c r="C70" i="7"/>
  <c r="CA70" i="7" s="1"/>
  <c r="C69" i="7"/>
  <c r="CB68" i="7"/>
  <c r="BZ68" i="7"/>
  <c r="BY68" i="7"/>
  <c r="BT68" i="7"/>
  <c r="BR68" i="7"/>
  <c r="BQ68" i="7"/>
  <c r="C68" i="7"/>
  <c r="CA68" i="7" s="1"/>
  <c r="CB67" i="7"/>
  <c r="C67" i="7"/>
  <c r="CB66" i="7"/>
  <c r="BZ66" i="7"/>
  <c r="BY66" i="7"/>
  <c r="BT66" i="7"/>
  <c r="BR66" i="7"/>
  <c r="BQ66" i="7"/>
  <c r="C66" i="7"/>
  <c r="CA66" i="7" s="1"/>
  <c r="CB65" i="7"/>
  <c r="BT65" i="7"/>
  <c r="C65" i="7"/>
  <c r="CB64" i="7"/>
  <c r="BZ64" i="7"/>
  <c r="BY64" i="7"/>
  <c r="BT64" i="7"/>
  <c r="BR64" i="7"/>
  <c r="BQ64" i="7"/>
  <c r="C64" i="7"/>
  <c r="CA64" i="7" s="1"/>
  <c r="CB63" i="7"/>
  <c r="BT63" i="7"/>
  <c r="BS63" i="7"/>
  <c r="C63" i="7"/>
  <c r="CB62" i="7"/>
  <c r="BZ62" i="7"/>
  <c r="BY62" i="7"/>
  <c r="BT62" i="7"/>
  <c r="BR62" i="7"/>
  <c r="BQ62" i="7"/>
  <c r="C62" i="7"/>
  <c r="CA62" i="7" s="1"/>
  <c r="CD58" i="7"/>
  <c r="AX58" i="7"/>
  <c r="AW58" i="7"/>
  <c r="AV58" i="7"/>
  <c r="AU58" i="7"/>
  <c r="AT58" i="7"/>
  <c r="AS58" i="7"/>
  <c r="AR58" i="7"/>
  <c r="AQ58" i="7"/>
  <c r="AP58" i="7"/>
  <c r="AN58" i="7"/>
  <c r="AM58" i="7"/>
  <c r="AL58" i="7"/>
  <c r="AK58" i="7"/>
  <c r="AJ58" i="7"/>
  <c r="AI58" i="7"/>
  <c r="AH58" i="7"/>
  <c r="AG58" i="7"/>
  <c r="AF58" i="7"/>
  <c r="AE58" i="7"/>
  <c r="AD58" i="7"/>
  <c r="AC58" i="7"/>
  <c r="AA58" i="7"/>
  <c r="Z58" i="7"/>
  <c r="Y58" i="7"/>
  <c r="BV58" i="7" s="1"/>
  <c r="W58" i="7"/>
  <c r="V58" i="7"/>
  <c r="U58" i="7"/>
  <c r="T58" i="7"/>
  <c r="S58" i="7"/>
  <c r="R58" i="7"/>
  <c r="Q58" i="7"/>
  <c r="P58" i="7"/>
  <c r="O58" i="7"/>
  <c r="N58" i="7"/>
  <c r="M58" i="7"/>
  <c r="L58" i="7"/>
  <c r="K58" i="7"/>
  <c r="J58" i="7"/>
  <c r="I58" i="7"/>
  <c r="H58" i="7"/>
  <c r="G58" i="7"/>
  <c r="F58" i="7"/>
  <c r="E58" i="7"/>
  <c r="D58" i="7"/>
  <c r="C58" i="7"/>
  <c r="CD57" i="7"/>
  <c r="CA57" i="7"/>
  <c r="BY57" i="7"/>
  <c r="BV57" i="7"/>
  <c r="BT57" i="7"/>
  <c r="BS57" i="7"/>
  <c r="AB57" i="7"/>
  <c r="X57" i="7"/>
  <c r="B57" i="7"/>
  <c r="CD56" i="7"/>
  <c r="CC56" i="7"/>
  <c r="BV56" i="7"/>
  <c r="BQ56" i="7"/>
  <c r="AB56" i="7"/>
  <c r="X56" i="7"/>
  <c r="B56" i="7"/>
  <c r="CD55" i="7"/>
  <c r="CA55" i="7"/>
  <c r="BV55" i="7"/>
  <c r="BT55" i="7"/>
  <c r="AB55" i="7"/>
  <c r="X55" i="7"/>
  <c r="B55" i="7"/>
  <c r="CD54" i="7"/>
  <c r="BZ54" i="7"/>
  <c r="BY54" i="7"/>
  <c r="BV54" i="7"/>
  <c r="BT54" i="7"/>
  <c r="BR54" i="7"/>
  <c r="AB54" i="7"/>
  <c r="B54" i="7"/>
  <c r="CE53" i="7"/>
  <c r="CD53" i="7"/>
  <c r="CC53" i="7"/>
  <c r="CB53" i="7"/>
  <c r="BX53" i="7"/>
  <c r="BW53" i="7"/>
  <c r="BV53" i="7"/>
  <c r="BT53" i="7"/>
  <c r="BS53" i="7"/>
  <c r="AB53" i="7"/>
  <c r="X53" i="7"/>
  <c r="B53" i="7"/>
  <c r="CE52" i="7"/>
  <c r="CD52" i="7"/>
  <c r="BW52" i="7"/>
  <c r="BV52" i="7"/>
  <c r="BP52" i="7"/>
  <c r="AB52" i="7"/>
  <c r="X52" i="7"/>
  <c r="B52" i="7"/>
  <c r="CE51" i="7"/>
  <c r="CD51" i="7"/>
  <c r="CC51" i="7"/>
  <c r="CB51" i="7"/>
  <c r="BX51" i="7"/>
  <c r="BW51" i="7"/>
  <c r="BV51" i="7"/>
  <c r="BT51" i="7"/>
  <c r="BS51" i="7"/>
  <c r="AB51" i="7"/>
  <c r="X51" i="7"/>
  <c r="B51" i="7"/>
  <c r="CD50" i="7"/>
  <c r="CA50" i="7"/>
  <c r="BZ50" i="7"/>
  <c r="BX50" i="7"/>
  <c r="BV50" i="7"/>
  <c r="BS50" i="7"/>
  <c r="BR50" i="7"/>
  <c r="BQ50" i="7"/>
  <c r="AB50" i="7"/>
  <c r="X50" i="7"/>
  <c r="BU50" i="7" s="1"/>
  <c r="B50" i="7"/>
  <c r="CC50" i="7" s="1"/>
  <c r="CD49" i="7"/>
  <c r="BZ49" i="7"/>
  <c r="BV49" i="7"/>
  <c r="BP49" i="7"/>
  <c r="AB49" i="7"/>
  <c r="X49" i="7"/>
  <c r="BU49" i="7" s="1"/>
  <c r="B49" i="7"/>
  <c r="CD48" i="7"/>
  <c r="CA48" i="7"/>
  <c r="BZ48" i="7"/>
  <c r="BX48" i="7"/>
  <c r="BV48" i="7"/>
  <c r="BS48" i="7"/>
  <c r="BR48" i="7"/>
  <c r="BQ48" i="7"/>
  <c r="AB48" i="7"/>
  <c r="CB48" i="7" s="1"/>
  <c r="X48" i="7"/>
  <c r="B48" i="7"/>
  <c r="CC48" i="7" s="1"/>
  <c r="CD47" i="7"/>
  <c r="CC47" i="7"/>
  <c r="BY47" i="7"/>
  <c r="BX47" i="7"/>
  <c r="BV47" i="7"/>
  <c r="BT47" i="7"/>
  <c r="BS47" i="7"/>
  <c r="AB47" i="7"/>
  <c r="X47" i="7"/>
  <c r="B47" i="7"/>
  <c r="CA46" i="7"/>
  <c r="BU46" i="7"/>
  <c r="AB46" i="7"/>
  <c r="X46" i="7"/>
  <c r="B46" i="7"/>
  <c r="CD45" i="7"/>
  <c r="CA45" i="7"/>
  <c r="BZ45" i="7"/>
  <c r="BX45" i="7"/>
  <c r="BV45" i="7"/>
  <c r="BS45" i="7"/>
  <c r="BR45" i="7"/>
  <c r="BQ45" i="7"/>
  <c r="AB45" i="7"/>
  <c r="X45" i="7"/>
  <c r="B45" i="7"/>
  <c r="CC45" i="7" s="1"/>
  <c r="CD44" i="7"/>
  <c r="CC44" i="7"/>
  <c r="BY44" i="7"/>
  <c r="BX44" i="7"/>
  <c r="BV44" i="7"/>
  <c r="BT44" i="7"/>
  <c r="BS44" i="7"/>
  <c r="BQ44" i="7"/>
  <c r="AB44" i="7"/>
  <c r="X44" i="7"/>
  <c r="CB44" i="7" s="1"/>
  <c r="B44" i="7"/>
  <c r="CD43" i="7"/>
  <c r="CB43" i="7"/>
  <c r="CA43" i="7"/>
  <c r="BV43" i="7"/>
  <c r="BU43" i="7"/>
  <c r="BQ43" i="7"/>
  <c r="AB43" i="7"/>
  <c r="B43" i="7"/>
  <c r="CD42" i="7"/>
  <c r="CC42" i="7"/>
  <c r="CA42" i="7"/>
  <c r="BY42" i="7"/>
  <c r="BX42" i="7"/>
  <c r="BV42" i="7"/>
  <c r="BT42" i="7"/>
  <c r="BS42" i="7"/>
  <c r="BR42" i="7"/>
  <c r="AB42" i="7"/>
  <c r="X42" i="7"/>
  <c r="B42" i="7"/>
  <c r="CD41" i="7"/>
  <c r="CC41" i="7"/>
  <c r="CA41" i="7"/>
  <c r="BV41" i="7"/>
  <c r="BU41" i="7"/>
  <c r="BQ41" i="7"/>
  <c r="BP41" i="7"/>
  <c r="AB41" i="7"/>
  <c r="B41" i="7"/>
  <c r="CD40" i="7"/>
  <c r="CA40" i="7"/>
  <c r="BZ40" i="7"/>
  <c r="BX40" i="7"/>
  <c r="BV40" i="7"/>
  <c r="BS40" i="7"/>
  <c r="BR40" i="7"/>
  <c r="BQ40" i="7"/>
  <c r="AB40" i="7"/>
  <c r="X40" i="7"/>
  <c r="BU40" i="7" s="1"/>
  <c r="B40" i="7"/>
  <c r="CC40" i="7" s="1"/>
  <c r="CD39" i="7"/>
  <c r="BZ39" i="7"/>
  <c r="BV39" i="7"/>
  <c r="BP39" i="7"/>
  <c r="AB39" i="7"/>
  <c r="X39" i="7"/>
  <c r="BU39" i="7" s="1"/>
  <c r="B39" i="7"/>
  <c r="CD38" i="7"/>
  <c r="CA38" i="7"/>
  <c r="BZ38" i="7"/>
  <c r="BV38" i="7"/>
  <c r="BS38" i="7"/>
  <c r="BQ38" i="7"/>
  <c r="AB38" i="7"/>
  <c r="CB38" i="7" s="1"/>
  <c r="B38" i="7"/>
  <c r="CD37" i="7"/>
  <c r="CC37" i="7"/>
  <c r="CB37" i="7"/>
  <c r="CA37" i="7"/>
  <c r="BY37" i="7"/>
  <c r="BX37" i="7"/>
  <c r="BV37" i="7"/>
  <c r="BT37" i="7"/>
  <c r="BS37" i="7"/>
  <c r="BR37" i="7"/>
  <c r="BP37" i="7"/>
  <c r="AB37" i="7"/>
  <c r="B37" i="7"/>
  <c r="BZ37" i="7" s="1"/>
  <c r="CD36" i="7"/>
  <c r="BV36" i="7"/>
  <c r="AB36" i="7"/>
  <c r="X36" i="7"/>
  <c r="B36" i="7"/>
  <c r="CD35" i="7"/>
  <c r="BV35" i="7"/>
  <c r="BS35" i="7"/>
  <c r="AB35" i="7"/>
  <c r="B35" i="7"/>
  <c r="CD34" i="7"/>
  <c r="CA34" i="7"/>
  <c r="BV34" i="7"/>
  <c r="BT34" i="7"/>
  <c r="AB34" i="7"/>
  <c r="X34" i="7"/>
  <c r="B34" i="7"/>
  <c r="CD33" i="7"/>
  <c r="CA33" i="7"/>
  <c r="BZ33" i="7"/>
  <c r="BY33" i="7"/>
  <c r="BV33" i="7"/>
  <c r="BT33" i="7"/>
  <c r="BR33" i="7"/>
  <c r="BP33" i="7"/>
  <c r="AB33" i="7"/>
  <c r="X33" i="7"/>
  <c r="BU33" i="7" s="1"/>
  <c r="B33" i="7"/>
  <c r="CD32" i="7"/>
  <c r="CB32" i="7"/>
  <c r="BX32" i="7"/>
  <c r="BV32" i="7"/>
  <c r="BP32" i="7"/>
  <c r="AB32" i="7"/>
  <c r="X32" i="7"/>
  <c r="B32" i="7"/>
  <c r="CD31" i="7"/>
  <c r="CA31" i="7"/>
  <c r="BZ31" i="7"/>
  <c r="BV31" i="7"/>
  <c r="BU31" i="7"/>
  <c r="BT31" i="7"/>
  <c r="BP31" i="7"/>
  <c r="AB31" i="7"/>
  <c r="X31" i="7"/>
  <c r="B31" i="7"/>
  <c r="CD30" i="7"/>
  <c r="CC30" i="7"/>
  <c r="CA30" i="7"/>
  <c r="BY30" i="7"/>
  <c r="BX30" i="7"/>
  <c r="BV30" i="7"/>
  <c r="BT30" i="7"/>
  <c r="BS30" i="7"/>
  <c r="BR30" i="7"/>
  <c r="AB30" i="7"/>
  <c r="X30" i="7"/>
  <c r="B30" i="7"/>
  <c r="CD29" i="7"/>
  <c r="CC29" i="7"/>
  <c r="CB29" i="7"/>
  <c r="BY29" i="7"/>
  <c r="BV29" i="7"/>
  <c r="BT29" i="7"/>
  <c r="BS29" i="7"/>
  <c r="AB29" i="7"/>
  <c r="X29" i="7"/>
  <c r="B29" i="7"/>
  <c r="CD28" i="7"/>
  <c r="CA28" i="7"/>
  <c r="BZ28" i="7"/>
  <c r="BV28" i="7"/>
  <c r="BR28" i="7"/>
  <c r="BQ28" i="7"/>
  <c r="AB28" i="7"/>
  <c r="B28" i="7"/>
  <c r="CD27" i="7"/>
  <c r="CB27" i="7"/>
  <c r="CA27" i="7"/>
  <c r="BX27" i="7"/>
  <c r="BV27" i="7"/>
  <c r="BS27" i="7"/>
  <c r="BR27" i="7"/>
  <c r="AB27" i="7"/>
  <c r="X27" i="7"/>
  <c r="B27" i="7"/>
  <c r="BZ27" i="7" s="1"/>
  <c r="CD26" i="7"/>
  <c r="CC26" i="7"/>
  <c r="BZ26" i="7"/>
  <c r="BV26" i="7"/>
  <c r="BT26" i="7"/>
  <c r="BP26" i="7"/>
  <c r="AB26" i="7"/>
  <c r="X26" i="7"/>
  <c r="BU26" i="7" s="1"/>
  <c r="B26" i="7"/>
  <c r="CD25" i="7"/>
  <c r="CB25" i="7"/>
  <c r="CA25" i="7"/>
  <c r="BX25" i="7"/>
  <c r="BV25" i="7"/>
  <c r="BS25" i="7"/>
  <c r="BR25" i="7"/>
  <c r="AB25" i="7"/>
  <c r="X25" i="7"/>
  <c r="B25" i="7"/>
  <c r="BZ25" i="7" s="1"/>
  <c r="CD24" i="7"/>
  <c r="BV24" i="7"/>
  <c r="AB24" i="7"/>
  <c r="X24" i="7"/>
  <c r="B24" i="7"/>
  <c r="BZ23" i="7"/>
  <c r="BT23" i="7"/>
  <c r="BP23" i="7"/>
  <c r="AB23" i="7"/>
  <c r="X23" i="7"/>
  <c r="BU23" i="7" s="1"/>
  <c r="B23" i="7"/>
  <c r="CD22" i="7"/>
  <c r="CB22" i="7"/>
  <c r="CA22" i="7"/>
  <c r="BX22" i="7"/>
  <c r="BV22" i="7"/>
  <c r="BS22" i="7"/>
  <c r="BR22" i="7"/>
  <c r="AB22" i="7"/>
  <c r="X22" i="7"/>
  <c r="B22" i="7"/>
  <c r="BZ22" i="7" s="1"/>
  <c r="CC21" i="7"/>
  <c r="BY21" i="7"/>
  <c r="BX21" i="7"/>
  <c r="BS21" i="7"/>
  <c r="BR21" i="7"/>
  <c r="AB21" i="7"/>
  <c r="CB21" i="7" s="1"/>
  <c r="X21" i="7"/>
  <c r="B21" i="7"/>
  <c r="CA21" i="7" s="1"/>
  <c r="CD20" i="7"/>
  <c r="CC20" i="7"/>
  <c r="BV20" i="7"/>
  <c r="BU20" i="7"/>
  <c r="BP20" i="7"/>
  <c r="AB20" i="7"/>
  <c r="X20" i="7"/>
  <c r="B20" i="7"/>
  <c r="BZ19" i="7"/>
  <c r="BP19" i="7"/>
  <c r="AB19" i="7"/>
  <c r="X19" i="7"/>
  <c r="B19" i="7"/>
  <c r="CE18" i="7"/>
  <c r="CD18" i="7"/>
  <c r="CB18" i="7"/>
  <c r="BY18" i="7"/>
  <c r="BW18" i="7"/>
  <c r="BV18" i="7"/>
  <c r="BU18" i="7"/>
  <c r="BP18" i="7"/>
  <c r="AB18" i="7"/>
  <c r="X18" i="7"/>
  <c r="B18" i="7"/>
  <c r="CD17" i="7"/>
  <c r="CB17" i="7"/>
  <c r="CA17" i="7"/>
  <c r="BX17" i="7"/>
  <c r="BV17" i="7"/>
  <c r="BS17" i="7"/>
  <c r="BR17" i="7"/>
  <c r="AB17" i="7"/>
  <c r="X17" i="7"/>
  <c r="B17" i="7"/>
  <c r="BZ17" i="7" s="1"/>
  <c r="CD16" i="7"/>
  <c r="CC16" i="7"/>
  <c r="BZ16" i="7"/>
  <c r="BV16" i="7"/>
  <c r="BT16" i="7"/>
  <c r="BP16" i="7"/>
  <c r="AB16" i="7"/>
  <c r="X16" i="7"/>
  <c r="BU16" i="7" s="1"/>
  <c r="B16" i="7"/>
  <c r="CD15" i="7"/>
  <c r="CB15" i="7"/>
  <c r="CA15" i="7"/>
  <c r="BX15" i="7"/>
  <c r="BV15" i="7"/>
  <c r="BS15" i="7"/>
  <c r="BR15" i="7"/>
  <c r="AB15" i="7"/>
  <c r="X15" i="7"/>
  <c r="B15" i="7"/>
  <c r="BZ15" i="7" s="1"/>
  <c r="CC14" i="7"/>
  <c r="BZ14" i="7"/>
  <c r="BY14" i="7"/>
  <c r="BX14" i="7"/>
  <c r="BT14" i="7"/>
  <c r="BS14" i="7"/>
  <c r="BR14" i="7"/>
  <c r="BP14" i="7"/>
  <c r="X14" i="7"/>
  <c r="CB14" i="7" s="1"/>
  <c r="B14" i="7"/>
  <c r="CA14" i="7" s="1"/>
  <c r="CD13" i="7"/>
  <c r="CC13" i="7"/>
  <c r="CB13" i="7"/>
  <c r="BY13" i="7"/>
  <c r="BV13" i="7"/>
  <c r="BT13" i="7"/>
  <c r="BS13" i="7"/>
  <c r="AB13" i="7"/>
  <c r="X13" i="7"/>
  <c r="B13" i="7"/>
  <c r="CD12" i="7"/>
  <c r="CA12" i="7"/>
  <c r="BZ12" i="7"/>
  <c r="BX12" i="7"/>
  <c r="BV12" i="7"/>
  <c r="BS12" i="7"/>
  <c r="BR12" i="7"/>
  <c r="BQ12" i="7"/>
  <c r="AB12" i="7"/>
  <c r="X12" i="7"/>
  <c r="B12" i="7"/>
  <c r="A5" i="7"/>
  <c r="A4" i="7"/>
  <c r="A3" i="7"/>
  <c r="A2" i="7"/>
  <c r="AY58" i="12" l="1"/>
  <c r="Y72" i="13"/>
  <c r="AY24" i="13"/>
  <c r="AY55" i="13"/>
  <c r="AY23" i="13"/>
  <c r="Y70" i="13"/>
  <c r="AY48" i="13"/>
  <c r="Y69" i="13"/>
  <c r="BZ58" i="13"/>
  <c r="BU58" i="13"/>
  <c r="BQ58" i="13"/>
  <c r="CB58" i="13"/>
  <c r="BP58" i="13"/>
  <c r="BY58" i="13"/>
  <c r="BR58" i="13"/>
  <c r="BX58" i="13"/>
  <c r="BX206" i="13" s="1"/>
  <c r="CC58" i="13"/>
  <c r="BT58" i="13"/>
  <c r="CA58" i="13"/>
  <c r="BS58" i="13"/>
  <c r="AY54" i="13"/>
  <c r="AY49" i="13"/>
  <c r="BQ181" i="13"/>
  <c r="X181" i="13" s="1"/>
  <c r="BY181" i="13"/>
  <c r="AY33" i="13"/>
  <c r="X79" i="13"/>
  <c r="AY41" i="13"/>
  <c r="AY18" i="13"/>
  <c r="AY16" i="13"/>
  <c r="Y62" i="13"/>
  <c r="AY50" i="13"/>
  <c r="AY17" i="13"/>
  <c r="X83" i="13"/>
  <c r="X77" i="13"/>
  <c r="AY15" i="13"/>
  <c r="AY28" i="13"/>
  <c r="AY13" i="13"/>
  <c r="AY14" i="13"/>
  <c r="AY12" i="13"/>
  <c r="AY34" i="13"/>
  <c r="AY30" i="13"/>
  <c r="X85" i="13"/>
  <c r="X81" i="13"/>
  <c r="AY29" i="13"/>
  <c r="AY32" i="13"/>
  <c r="CA73" i="13"/>
  <c r="BS73" i="13"/>
  <c r="BZ73" i="13"/>
  <c r="BQ73" i="13"/>
  <c r="BY73" i="13"/>
  <c r="BT73" i="13"/>
  <c r="BR73" i="13"/>
  <c r="CB73" i="13"/>
  <c r="AY21" i="13"/>
  <c r="AY40" i="13"/>
  <c r="X58" i="7"/>
  <c r="CB12" i="7"/>
  <c r="CB24" i="7"/>
  <c r="BX24" i="7"/>
  <c r="BS24" i="7"/>
  <c r="CA24" i="7"/>
  <c r="BR24" i="7"/>
  <c r="BQ24" i="7"/>
  <c r="BY24" i="7"/>
  <c r="CB45" i="7"/>
  <c r="BU45" i="7"/>
  <c r="B58" i="7"/>
  <c r="BY69" i="7"/>
  <c r="BQ69" i="7"/>
  <c r="CA69" i="7"/>
  <c r="BR69" i="7"/>
  <c r="BZ69" i="7"/>
  <c r="CC126" i="7"/>
  <c r="BU126" i="7"/>
  <c r="BX126" i="7"/>
  <c r="CB126" i="7"/>
  <c r="BP126" i="7"/>
  <c r="BY126" i="7"/>
  <c r="BR126" i="7"/>
  <c r="AB131" i="7"/>
  <c r="AB58" i="7"/>
  <c r="BU12" i="7"/>
  <c r="CC19" i="7"/>
  <c r="BY19" i="7"/>
  <c r="BS19" i="7"/>
  <c r="CB19" i="7"/>
  <c r="BX19" i="7"/>
  <c r="BR19" i="7"/>
  <c r="BQ19" i="7"/>
  <c r="AY19" i="7" s="1"/>
  <c r="CA19" i="7"/>
  <c r="BT24" i="7"/>
  <c r="BZ24" i="7"/>
  <c r="CC35" i="7"/>
  <c r="BY35" i="7"/>
  <c r="BT35" i="7"/>
  <c r="BP35" i="7"/>
  <c r="CB35" i="7"/>
  <c r="BQ35" i="7"/>
  <c r="CA35" i="7"/>
  <c r="BU35" i="7"/>
  <c r="CA36" i="7"/>
  <c r="BR36" i="7"/>
  <c r="CC36" i="7"/>
  <c r="BX36" i="7"/>
  <c r="BS36" i="7"/>
  <c r="CB36" i="7"/>
  <c r="BQ36" i="7"/>
  <c r="BP36" i="7"/>
  <c r="BY36" i="7"/>
  <c r="BU48" i="7"/>
  <c r="CB56" i="7"/>
  <c r="BX56" i="7"/>
  <c r="BS56" i="7"/>
  <c r="CA56" i="7"/>
  <c r="BU56" i="7"/>
  <c r="BP56" i="7"/>
  <c r="BZ56" i="7"/>
  <c r="BT56" i="7"/>
  <c r="BR56" i="7"/>
  <c r="BY67" i="7"/>
  <c r="BQ67" i="7"/>
  <c r="Y67" i="7" s="1"/>
  <c r="CA67" i="7"/>
  <c r="BR67" i="7"/>
  <c r="BZ67" i="7"/>
  <c r="BS69" i="7"/>
  <c r="BY81" i="7"/>
  <c r="BP81" i="7"/>
  <c r="BQ81" i="7"/>
  <c r="BR81" i="7"/>
  <c r="CA79" i="7"/>
  <c r="BY85" i="7"/>
  <c r="BP85" i="7"/>
  <c r="X85" i="7" s="1"/>
  <c r="BQ85" i="7"/>
  <c r="BR85" i="7"/>
  <c r="CC127" i="7"/>
  <c r="BU127" i="7"/>
  <c r="BR127" i="7"/>
  <c r="CB127" i="7"/>
  <c r="BP127" i="7"/>
  <c r="AL127" i="7" s="1"/>
  <c r="BY127" i="7"/>
  <c r="BX127" i="7"/>
  <c r="CA18" i="7"/>
  <c r="BS18" i="7"/>
  <c r="BZ18" i="7"/>
  <c r="BR18" i="7"/>
  <c r="BQ18" i="7"/>
  <c r="AY18" i="7" s="1"/>
  <c r="CC18" i="7"/>
  <c r="BT19" i="7"/>
  <c r="CB20" i="7"/>
  <c r="BX20" i="7"/>
  <c r="BS20" i="7"/>
  <c r="CA20" i="7"/>
  <c r="BR20" i="7"/>
  <c r="BQ20" i="7"/>
  <c r="AY20" i="7" s="1"/>
  <c r="BY20" i="7"/>
  <c r="BU24" i="7"/>
  <c r="CC24" i="7"/>
  <c r="CC28" i="7"/>
  <c r="BY28" i="7"/>
  <c r="BT28" i="7"/>
  <c r="BP28" i="7"/>
  <c r="CB28" i="7"/>
  <c r="BX28" i="7"/>
  <c r="BS28" i="7"/>
  <c r="BU28" i="7"/>
  <c r="BZ32" i="7"/>
  <c r="BU32" i="7"/>
  <c r="BQ32" i="7"/>
  <c r="AY32" i="7" s="1"/>
  <c r="CA32" i="7"/>
  <c r="BT32" i="7"/>
  <c r="BY32" i="7"/>
  <c r="BS32" i="7"/>
  <c r="BR32" i="7"/>
  <c r="CC32" i="7"/>
  <c r="BX35" i="7"/>
  <c r="BT36" i="7"/>
  <c r="BZ36" i="7"/>
  <c r="BU38" i="7"/>
  <c r="CB46" i="7"/>
  <c r="BX46" i="7"/>
  <c r="BR46" i="7"/>
  <c r="BZ46" i="7"/>
  <c r="BS46" i="7"/>
  <c r="BY46" i="7"/>
  <c r="BQ46" i="7"/>
  <c r="BP46" i="7"/>
  <c r="CC46" i="7"/>
  <c r="BZ52" i="7"/>
  <c r="BR52" i="7"/>
  <c r="AY52" i="7" s="1"/>
  <c r="CC52" i="7"/>
  <c r="BX52" i="7"/>
  <c r="BT52" i="7"/>
  <c r="CB52" i="7"/>
  <c r="BS52" i="7"/>
  <c r="BQ52" i="7"/>
  <c r="BY52" i="7"/>
  <c r="Y62" i="7"/>
  <c r="BY65" i="7"/>
  <c r="BQ65" i="7"/>
  <c r="CA65" i="7"/>
  <c r="BR65" i="7"/>
  <c r="BZ65" i="7"/>
  <c r="BS67" i="7"/>
  <c r="BT69" i="7"/>
  <c r="Y70" i="7"/>
  <c r="C73" i="7"/>
  <c r="BY79" i="7"/>
  <c r="BQ79" i="7"/>
  <c r="BR79" i="7"/>
  <c r="BZ79" i="7"/>
  <c r="BP79" i="7"/>
  <c r="BY80" i="7"/>
  <c r="BX80" i="7"/>
  <c r="BR80" i="7"/>
  <c r="BQ80" i="7"/>
  <c r="BX81" i="7"/>
  <c r="BX85" i="7"/>
  <c r="CA13" i="7"/>
  <c r="BR13" i="7"/>
  <c r="BZ13" i="7"/>
  <c r="BU13" i="7"/>
  <c r="BQ13" i="7"/>
  <c r="BP13" i="7"/>
  <c r="BX13" i="7"/>
  <c r="CB16" i="7"/>
  <c r="BX16" i="7"/>
  <c r="BS16" i="7"/>
  <c r="CA16" i="7"/>
  <c r="BR16" i="7"/>
  <c r="AY16" i="7" s="1"/>
  <c r="BQ16" i="7"/>
  <c r="BY16" i="7"/>
  <c r="BT18" i="7"/>
  <c r="BX18" i="7"/>
  <c r="BU19" i="7"/>
  <c r="BT20" i="7"/>
  <c r="BZ20" i="7"/>
  <c r="CC23" i="7"/>
  <c r="BY23" i="7"/>
  <c r="BS23" i="7"/>
  <c r="CB23" i="7"/>
  <c r="BX23" i="7"/>
  <c r="BR23" i="7"/>
  <c r="BQ23" i="7"/>
  <c r="AY23" i="7" s="1"/>
  <c r="CA23" i="7"/>
  <c r="BP24" i="7"/>
  <c r="AY24" i="7" s="1"/>
  <c r="CB26" i="7"/>
  <c r="BX26" i="7"/>
  <c r="BS26" i="7"/>
  <c r="CA26" i="7"/>
  <c r="BR26" i="7"/>
  <c r="BQ26" i="7"/>
  <c r="AY26" i="7" s="1"/>
  <c r="BY26" i="7"/>
  <c r="CA29" i="7"/>
  <c r="BR29" i="7"/>
  <c r="BZ29" i="7"/>
  <c r="BU29" i="7"/>
  <c r="BQ29" i="7"/>
  <c r="BP29" i="7"/>
  <c r="BX29" i="7"/>
  <c r="AY31" i="7"/>
  <c r="BZ34" i="7"/>
  <c r="BU34" i="7"/>
  <c r="BQ34" i="7"/>
  <c r="BY34" i="7"/>
  <c r="BS34" i="7"/>
  <c r="CC34" i="7"/>
  <c r="BX34" i="7"/>
  <c r="BR34" i="7"/>
  <c r="BP34" i="7"/>
  <c r="AY34" i="7" s="1"/>
  <c r="CB34" i="7"/>
  <c r="BR35" i="7"/>
  <c r="BZ35" i="7"/>
  <c r="BU36" i="7"/>
  <c r="CA39" i="7"/>
  <c r="BR39" i="7"/>
  <c r="BY39" i="7"/>
  <c r="BT39" i="7"/>
  <c r="CC39" i="7"/>
  <c r="BX39" i="7"/>
  <c r="BS39" i="7"/>
  <c r="BQ39" i="7"/>
  <c r="AY39" i="7" s="1"/>
  <c r="CB39" i="7"/>
  <c r="CB40" i="7"/>
  <c r="BT46" i="7"/>
  <c r="CA49" i="7"/>
  <c r="BR49" i="7"/>
  <c r="BY49" i="7"/>
  <c r="BT49" i="7"/>
  <c r="CC49" i="7"/>
  <c r="BX49" i="7"/>
  <c r="BS49" i="7"/>
  <c r="BQ49" i="7"/>
  <c r="AY49" i="7" s="1"/>
  <c r="CB49" i="7"/>
  <c r="CB50" i="7"/>
  <c r="BU52" i="7"/>
  <c r="CA52" i="7"/>
  <c r="CB54" i="7"/>
  <c r="BX54" i="7"/>
  <c r="BS54" i="7"/>
  <c r="CC54" i="7"/>
  <c r="BQ54" i="7"/>
  <c r="CA54" i="7"/>
  <c r="BU54" i="7"/>
  <c r="BP54" i="7"/>
  <c r="AY54" i="7" s="1"/>
  <c r="BZ55" i="7"/>
  <c r="BU55" i="7"/>
  <c r="BQ55" i="7"/>
  <c r="BY55" i="7"/>
  <c r="BS55" i="7"/>
  <c r="CC55" i="7"/>
  <c r="BX55" i="7"/>
  <c r="BR55" i="7"/>
  <c r="BP55" i="7"/>
  <c r="CB55" i="7"/>
  <c r="BY56" i="7"/>
  <c r="BY63" i="7"/>
  <c r="BQ63" i="7"/>
  <c r="CA63" i="7"/>
  <c r="BR63" i="7"/>
  <c r="BZ63" i="7"/>
  <c r="BS65" i="7"/>
  <c r="BT67" i="7"/>
  <c r="Y68" i="7"/>
  <c r="CB69" i="7"/>
  <c r="BY71" i="7"/>
  <c r="BQ71" i="7"/>
  <c r="CA71" i="7"/>
  <c r="BR71" i="7"/>
  <c r="BZ71" i="7"/>
  <c r="BY77" i="7"/>
  <c r="BQ77" i="7"/>
  <c r="BZ77" i="7"/>
  <c r="BP77" i="7"/>
  <c r="BX77" i="7"/>
  <c r="CA78" i="7"/>
  <c r="BS78" i="7"/>
  <c r="BZ78" i="7"/>
  <c r="BQ78" i="7"/>
  <c r="BY78" i="7"/>
  <c r="BP78" i="7"/>
  <c r="X78" i="7" s="1"/>
  <c r="BP80" i="7"/>
  <c r="BZ81" i="7"/>
  <c r="BZ85" i="7"/>
  <c r="CC125" i="7"/>
  <c r="BU125" i="7"/>
  <c r="BY125" i="7"/>
  <c r="BP125" i="7"/>
  <c r="AL125" i="7" s="1"/>
  <c r="CB125" i="7"/>
  <c r="BX125" i="7"/>
  <c r="BR125" i="7"/>
  <c r="BQ126" i="7"/>
  <c r="BQ143" i="7"/>
  <c r="X143" i="7" s="1"/>
  <c r="BY143" i="7"/>
  <c r="BQ151" i="7"/>
  <c r="X151" i="7" s="1"/>
  <c r="BY151" i="7"/>
  <c r="BQ159" i="7"/>
  <c r="X159" i="7" s="1"/>
  <c r="BY159" i="7"/>
  <c r="BQ167" i="7"/>
  <c r="X167" i="7" s="1"/>
  <c r="BY167" i="7"/>
  <c r="BQ175" i="7"/>
  <c r="X175" i="7" s="1"/>
  <c r="BY175" i="7"/>
  <c r="BP15" i="7"/>
  <c r="AY15" i="7" s="1"/>
  <c r="BT15" i="7"/>
  <c r="BY15" i="7"/>
  <c r="CC15" i="7"/>
  <c r="BP17" i="7"/>
  <c r="BT17" i="7"/>
  <c r="BY17" i="7"/>
  <c r="CC17" i="7"/>
  <c r="BP21" i="7"/>
  <c r="AY21" i="7" s="1"/>
  <c r="BT21" i="7"/>
  <c r="BZ21" i="7"/>
  <c r="BP22" i="7"/>
  <c r="BT22" i="7"/>
  <c r="BY22" i="7"/>
  <c r="CC22" i="7"/>
  <c r="BP25" i="7"/>
  <c r="BT25" i="7"/>
  <c r="BY25" i="7"/>
  <c r="CC25" i="7"/>
  <c r="BP27" i="7"/>
  <c r="BT27" i="7"/>
  <c r="BY27" i="7"/>
  <c r="CC27" i="7"/>
  <c r="CB31" i="7"/>
  <c r="BX31" i="7"/>
  <c r="BS31" i="7"/>
  <c r="BQ31" i="7"/>
  <c r="CC31" i="7"/>
  <c r="AY33" i="7"/>
  <c r="CB41" i="7"/>
  <c r="BX41" i="7"/>
  <c r="BS41" i="7"/>
  <c r="BR41" i="7"/>
  <c r="AY41" i="7" s="1"/>
  <c r="BY41" i="7"/>
  <c r="CC43" i="7"/>
  <c r="BY43" i="7"/>
  <c r="BT43" i="7"/>
  <c r="BP43" i="7"/>
  <c r="BR43" i="7"/>
  <c r="BX43" i="7"/>
  <c r="CA47" i="7"/>
  <c r="BR47" i="7"/>
  <c r="BP47" i="7"/>
  <c r="BU47" i="7"/>
  <c r="BZ47" i="7"/>
  <c r="BZ51" i="7"/>
  <c r="BR51" i="7"/>
  <c r="BP51" i="7"/>
  <c r="BU51" i="7"/>
  <c r="BY51" i="7"/>
  <c r="BZ53" i="7"/>
  <c r="BR53" i="7"/>
  <c r="BP53" i="7"/>
  <c r="AY53" i="7" s="1"/>
  <c r="BU53" i="7"/>
  <c r="BY53" i="7"/>
  <c r="BZ57" i="7"/>
  <c r="BU57" i="7"/>
  <c r="BQ57" i="7"/>
  <c r="BP57" i="7"/>
  <c r="CB57" i="7"/>
  <c r="CC123" i="7"/>
  <c r="BU123" i="7"/>
  <c r="BR123" i="7"/>
  <c r="BQ123" i="7"/>
  <c r="AL123" i="7" s="1"/>
  <c r="CC130" i="7"/>
  <c r="BU130" i="7"/>
  <c r="BX130" i="7"/>
  <c r="BQ130" i="7"/>
  <c r="AL130" i="7" s="1"/>
  <c r="B131" i="7"/>
  <c r="BY146" i="7"/>
  <c r="BY154" i="7"/>
  <c r="BY162" i="7"/>
  <c r="BY170" i="7"/>
  <c r="BY178" i="7"/>
  <c r="BP12" i="7"/>
  <c r="BT12" i="7"/>
  <c r="BY12" i="7"/>
  <c r="CC12" i="7"/>
  <c r="BQ14" i="7"/>
  <c r="BU14" i="7"/>
  <c r="BQ15" i="7"/>
  <c r="BU15" i="7"/>
  <c r="BQ17" i="7"/>
  <c r="BU17" i="7"/>
  <c r="BQ21" i="7"/>
  <c r="BU21" i="7"/>
  <c r="BQ22" i="7"/>
  <c r="BU22" i="7"/>
  <c r="BQ25" i="7"/>
  <c r="BU25" i="7"/>
  <c r="BQ27" i="7"/>
  <c r="BU27" i="7"/>
  <c r="BZ30" i="7"/>
  <c r="BU30" i="7"/>
  <c r="BQ30" i="7"/>
  <c r="BP30" i="7"/>
  <c r="AY30" i="7" s="1"/>
  <c r="CB30" i="7"/>
  <c r="BR31" i="7"/>
  <c r="BY31" i="7"/>
  <c r="CB33" i="7"/>
  <c r="BX33" i="7"/>
  <c r="BS33" i="7"/>
  <c r="BQ33" i="7"/>
  <c r="CC33" i="7"/>
  <c r="CC38" i="7"/>
  <c r="BY38" i="7"/>
  <c r="BT38" i="7"/>
  <c r="BP38" i="7"/>
  <c r="AY38" i="7" s="1"/>
  <c r="BR38" i="7"/>
  <c r="BX38" i="7"/>
  <c r="BT41" i="7"/>
  <c r="BZ41" i="7"/>
  <c r="BZ42" i="7"/>
  <c r="BU42" i="7"/>
  <c r="BQ42" i="7"/>
  <c r="BP42" i="7"/>
  <c r="AY42" i="7" s="1"/>
  <c r="CB42" i="7"/>
  <c r="BS43" i="7"/>
  <c r="BZ43" i="7"/>
  <c r="CA44" i="7"/>
  <c r="BR44" i="7"/>
  <c r="BP44" i="7"/>
  <c r="BU44" i="7"/>
  <c r="BZ44" i="7"/>
  <c r="BQ47" i="7"/>
  <c r="CB47" i="7"/>
  <c r="BQ51" i="7"/>
  <c r="CA51" i="7"/>
  <c r="BQ53" i="7"/>
  <c r="CA53" i="7"/>
  <c r="BR57" i="7"/>
  <c r="BX57" i="7"/>
  <c r="CC57" i="7"/>
  <c r="BY83" i="7"/>
  <c r="BP83" i="7"/>
  <c r="BQ83" i="7"/>
  <c r="BZ83" i="7"/>
  <c r="BY87" i="7"/>
  <c r="BP87" i="7"/>
  <c r="BQ87" i="7"/>
  <c r="BZ87" i="7"/>
  <c r="BX123" i="7"/>
  <c r="CC129" i="7"/>
  <c r="BU129" i="7"/>
  <c r="BY129" i="7"/>
  <c r="BP129" i="7"/>
  <c r="BR129" i="7"/>
  <c r="BR130" i="7"/>
  <c r="BQ139" i="7"/>
  <c r="X139" i="7" s="1"/>
  <c r="B181" i="7"/>
  <c r="BY139" i="7"/>
  <c r="BY140" i="7"/>
  <c r="BQ147" i="7"/>
  <c r="X147" i="7" s="1"/>
  <c r="BY147" i="7"/>
  <c r="BY148" i="7"/>
  <c r="BQ155" i="7"/>
  <c r="X155" i="7" s="1"/>
  <c r="BY155" i="7"/>
  <c r="BY156" i="7"/>
  <c r="BQ163" i="7"/>
  <c r="X163" i="7" s="1"/>
  <c r="BY163" i="7"/>
  <c r="BY164" i="7"/>
  <c r="BQ171" i="7"/>
  <c r="X171" i="7" s="1"/>
  <c r="BY171" i="7"/>
  <c r="BY172" i="7"/>
  <c r="BQ179" i="7"/>
  <c r="X179" i="7" s="1"/>
  <c r="BY179" i="7"/>
  <c r="BY180" i="7"/>
  <c r="BQ37" i="7"/>
  <c r="BU37" i="7"/>
  <c r="AY37" i="7" s="1"/>
  <c r="BP40" i="7"/>
  <c r="BT40" i="7"/>
  <c r="BY40" i="7"/>
  <c r="BP45" i="7"/>
  <c r="BT45" i="7"/>
  <c r="BY45" i="7"/>
  <c r="BP48" i="7"/>
  <c r="BT48" i="7"/>
  <c r="BY48" i="7"/>
  <c r="BP50" i="7"/>
  <c r="AY50" i="7" s="1"/>
  <c r="BT50" i="7"/>
  <c r="BY50" i="7"/>
  <c r="BS62" i="7"/>
  <c r="BS64" i="7"/>
  <c r="Y64" i="7" s="1"/>
  <c r="BS66" i="7"/>
  <c r="Y66" i="7" s="1"/>
  <c r="BS68" i="7"/>
  <c r="BS70" i="7"/>
  <c r="BS72" i="7"/>
  <c r="Y72" i="7" s="1"/>
  <c r="BY82" i="7"/>
  <c r="BP82" i="7"/>
  <c r="X82" i="7" s="1"/>
  <c r="BX82" i="7"/>
  <c r="BY84" i="7"/>
  <c r="BP84" i="7"/>
  <c r="X84" i="7" s="1"/>
  <c r="BX84" i="7"/>
  <c r="BY86" i="7"/>
  <c r="BP86" i="7"/>
  <c r="X86" i="7" s="1"/>
  <c r="BX86" i="7"/>
  <c r="CC124" i="7"/>
  <c r="BU124" i="7"/>
  <c r="BQ124" i="7"/>
  <c r="AL124" i="7" s="1"/>
  <c r="CB124" i="7"/>
  <c r="CC128" i="7"/>
  <c r="BU128" i="7"/>
  <c r="BQ128" i="7"/>
  <c r="AL128" i="7" s="1"/>
  <c r="CB128" i="7"/>
  <c r="BC190" i="6"/>
  <c r="W181" i="6"/>
  <c r="V181" i="6"/>
  <c r="U181" i="6"/>
  <c r="T181" i="6"/>
  <c r="S181" i="6"/>
  <c r="R181" i="6"/>
  <c r="Q181" i="6"/>
  <c r="P181" i="6"/>
  <c r="O181" i="6"/>
  <c r="N181" i="6"/>
  <c r="M181" i="6"/>
  <c r="L181" i="6"/>
  <c r="K181" i="6"/>
  <c r="J181" i="6"/>
  <c r="I181" i="6"/>
  <c r="H181" i="6"/>
  <c r="G181" i="6"/>
  <c r="F181" i="6"/>
  <c r="E181" i="6"/>
  <c r="D181" i="6"/>
  <c r="C181" i="6"/>
  <c r="B180" i="6"/>
  <c r="B179" i="6"/>
  <c r="B178" i="6"/>
  <c r="BY178" i="6" s="1"/>
  <c r="BQ177" i="6"/>
  <c r="X177" i="6" s="1"/>
  <c r="B177" i="6"/>
  <c r="BY177" i="6" s="1"/>
  <c r="BQ176" i="6"/>
  <c r="X176" i="6"/>
  <c r="B176" i="6"/>
  <c r="BY176" i="6" s="1"/>
  <c r="B175" i="6"/>
  <c r="BQ174" i="6"/>
  <c r="X174" i="6" s="1"/>
  <c r="B174" i="6"/>
  <c r="BY174" i="6" s="1"/>
  <c r="BQ173" i="6"/>
  <c r="X173" i="6" s="1"/>
  <c r="B173" i="6"/>
  <c r="BY173" i="6" s="1"/>
  <c r="B172" i="6"/>
  <c r="B171" i="6"/>
  <c r="B170" i="6"/>
  <c r="BQ169" i="6"/>
  <c r="X169" i="6" s="1"/>
  <c r="B169" i="6"/>
  <c r="BY169" i="6" s="1"/>
  <c r="BQ168" i="6"/>
  <c r="X168" i="6"/>
  <c r="B168" i="6"/>
  <c r="BY168" i="6" s="1"/>
  <c r="B167" i="6"/>
  <c r="BQ166" i="6"/>
  <c r="X166" i="6" s="1"/>
  <c r="B166" i="6"/>
  <c r="BY166" i="6" s="1"/>
  <c r="BQ165" i="6"/>
  <c r="X165" i="6"/>
  <c r="B165" i="6"/>
  <c r="BY165" i="6" s="1"/>
  <c r="B164" i="6"/>
  <c r="B163" i="6"/>
  <c r="B162" i="6"/>
  <c r="BY162" i="6" s="1"/>
  <c r="BQ161" i="6"/>
  <c r="X161" i="6" s="1"/>
  <c r="B161" i="6"/>
  <c r="BY161" i="6" s="1"/>
  <c r="BQ160" i="6"/>
  <c r="X160" i="6"/>
  <c r="B160" i="6"/>
  <c r="BY160" i="6" s="1"/>
  <c r="B159" i="6"/>
  <c r="BQ158" i="6"/>
  <c r="X158" i="6" s="1"/>
  <c r="B158" i="6"/>
  <c r="BY158" i="6" s="1"/>
  <c r="BQ157" i="6"/>
  <c r="X157" i="6" s="1"/>
  <c r="B157" i="6"/>
  <c r="BY157" i="6" s="1"/>
  <c r="B156" i="6"/>
  <c r="B155" i="6"/>
  <c r="B154" i="6"/>
  <c r="BQ153" i="6"/>
  <c r="X153" i="6" s="1"/>
  <c r="B153" i="6"/>
  <c r="BY153" i="6" s="1"/>
  <c r="BQ152" i="6"/>
  <c r="X152" i="6"/>
  <c r="B152" i="6"/>
  <c r="BY152" i="6" s="1"/>
  <c r="B151" i="6"/>
  <c r="BQ150" i="6"/>
  <c r="X150" i="6" s="1"/>
  <c r="B150" i="6"/>
  <c r="BY150" i="6" s="1"/>
  <c r="BQ149" i="6"/>
  <c r="X149" i="6"/>
  <c r="B149" i="6"/>
  <c r="BY149" i="6" s="1"/>
  <c r="B148" i="6"/>
  <c r="B147" i="6"/>
  <c r="B146" i="6"/>
  <c r="BY146" i="6" s="1"/>
  <c r="BQ145" i="6"/>
  <c r="X145" i="6" s="1"/>
  <c r="B145" i="6"/>
  <c r="BY145" i="6" s="1"/>
  <c r="BQ144" i="6"/>
  <c r="X144" i="6"/>
  <c r="B144" i="6"/>
  <c r="BY144" i="6" s="1"/>
  <c r="B143" i="6"/>
  <c r="BQ142" i="6"/>
  <c r="X142" i="6" s="1"/>
  <c r="B142" i="6"/>
  <c r="BY142" i="6" s="1"/>
  <c r="BQ141" i="6"/>
  <c r="X141" i="6" s="1"/>
  <c r="B141" i="6"/>
  <c r="BY141" i="6" s="1"/>
  <c r="B140" i="6"/>
  <c r="B139" i="6"/>
  <c r="BX131" i="6"/>
  <c r="AK131" i="6"/>
  <c r="AJ131" i="6"/>
  <c r="AI131" i="6"/>
  <c r="AH131" i="6"/>
  <c r="AG131" i="6"/>
  <c r="AF131" i="6"/>
  <c r="AE131" i="6"/>
  <c r="AD131" i="6"/>
  <c r="AC131" i="6"/>
  <c r="AA131" i="6"/>
  <c r="Z131" i="6"/>
  <c r="Y131" i="6"/>
  <c r="X131" i="6"/>
  <c r="W131" i="6"/>
  <c r="V131" i="6"/>
  <c r="U131" i="6"/>
  <c r="T131" i="6"/>
  <c r="S131" i="6"/>
  <c r="R131" i="6"/>
  <c r="Q131" i="6"/>
  <c r="P131" i="6"/>
  <c r="O131" i="6"/>
  <c r="N131" i="6"/>
  <c r="M131" i="6"/>
  <c r="L131" i="6"/>
  <c r="K131" i="6"/>
  <c r="J131" i="6"/>
  <c r="I131" i="6"/>
  <c r="H131" i="6"/>
  <c r="G131" i="6"/>
  <c r="F131" i="6"/>
  <c r="E131" i="6"/>
  <c r="D131" i="6"/>
  <c r="C131" i="6"/>
  <c r="CC130" i="6"/>
  <c r="BY130" i="6"/>
  <c r="BR130" i="6"/>
  <c r="BQ130" i="6"/>
  <c r="AB130" i="6"/>
  <c r="CB130" i="6" s="1"/>
  <c r="X130" i="6"/>
  <c r="B130" i="6"/>
  <c r="BX130" i="6" s="1"/>
  <c r="CC129" i="6"/>
  <c r="CB129" i="6"/>
  <c r="BY129" i="6"/>
  <c r="BR129" i="6"/>
  <c r="BQ129" i="6"/>
  <c r="AB129" i="6"/>
  <c r="X129" i="6"/>
  <c r="BU129" i="6" s="1"/>
  <c r="B129" i="6"/>
  <c r="BX129" i="6" s="1"/>
  <c r="CC128" i="6"/>
  <c r="BY128" i="6"/>
  <c r="BR128" i="6"/>
  <c r="BQ128" i="6"/>
  <c r="AB128" i="6"/>
  <c r="CB128" i="6" s="1"/>
  <c r="X128" i="6"/>
  <c r="B128" i="6"/>
  <c r="BX128" i="6" s="1"/>
  <c r="CC127" i="6"/>
  <c r="BY127" i="6"/>
  <c r="BR127" i="6"/>
  <c r="BQ127" i="6"/>
  <c r="AB127" i="6"/>
  <c r="CB127" i="6" s="1"/>
  <c r="X127" i="6"/>
  <c r="BU127" i="6" s="1"/>
  <c r="B127" i="6"/>
  <c r="BX127" i="6" s="1"/>
  <c r="CC126" i="6"/>
  <c r="BY126" i="6"/>
  <c r="BU126" i="6"/>
  <c r="BR126" i="6"/>
  <c r="BQ126" i="6"/>
  <c r="AB126" i="6"/>
  <c r="CB126" i="6" s="1"/>
  <c r="X126" i="6"/>
  <c r="B126" i="6"/>
  <c r="BX126" i="6" s="1"/>
  <c r="CC125" i="6"/>
  <c r="BY125" i="6"/>
  <c r="BR125" i="6"/>
  <c r="BQ125" i="6"/>
  <c r="AB125" i="6"/>
  <c r="X125" i="6"/>
  <c r="B125" i="6"/>
  <c r="BX125" i="6" s="1"/>
  <c r="CC124" i="6"/>
  <c r="CB124" i="6"/>
  <c r="BY124" i="6"/>
  <c r="BR124" i="6"/>
  <c r="BQ124" i="6"/>
  <c r="AB124" i="6"/>
  <c r="BU124" i="6" s="1"/>
  <c r="X124" i="6"/>
  <c r="B124" i="6"/>
  <c r="BX124" i="6" s="1"/>
  <c r="CC123" i="6"/>
  <c r="BY123" i="6"/>
  <c r="BR123" i="6"/>
  <c r="BQ123" i="6"/>
  <c r="AB123" i="6"/>
  <c r="X123" i="6"/>
  <c r="CB123" i="6" s="1"/>
  <c r="B123" i="6"/>
  <c r="B131" i="6" s="1"/>
  <c r="C92" i="6"/>
  <c r="BX91" i="6"/>
  <c r="BP91" i="6"/>
  <c r="C91" i="6" s="1"/>
  <c r="BX90" i="6"/>
  <c r="BP90" i="6"/>
  <c r="C90" i="6"/>
  <c r="BY87" i="6"/>
  <c r="BX87" i="6"/>
  <c r="C87" i="6"/>
  <c r="C86" i="6"/>
  <c r="C85" i="6"/>
  <c r="C84" i="6"/>
  <c r="BX83" i="6"/>
  <c r="BP83" i="6"/>
  <c r="C83" i="6"/>
  <c r="BX82" i="6"/>
  <c r="BR82" i="6"/>
  <c r="BP82" i="6"/>
  <c r="C82" i="6"/>
  <c r="BY81" i="6"/>
  <c r="C81" i="6"/>
  <c r="BX80" i="6"/>
  <c r="C80" i="6"/>
  <c r="BZ79" i="6"/>
  <c r="BY79" i="6"/>
  <c r="BR79" i="6"/>
  <c r="BQ79" i="6"/>
  <c r="BP79" i="6"/>
  <c r="C79" i="6"/>
  <c r="BX79" i="6" s="1"/>
  <c r="BX78" i="6"/>
  <c r="BR78" i="6"/>
  <c r="BP78" i="6"/>
  <c r="C78" i="6"/>
  <c r="BS77" i="6"/>
  <c r="C77" i="6"/>
  <c r="X73" i="6"/>
  <c r="W73" i="6"/>
  <c r="V73" i="6"/>
  <c r="U73" i="6"/>
  <c r="T73" i="6"/>
  <c r="S73" i="6"/>
  <c r="R73" i="6"/>
  <c r="Q73" i="6"/>
  <c r="P73" i="6"/>
  <c r="O73" i="6"/>
  <c r="N73" i="6"/>
  <c r="M73" i="6"/>
  <c r="L73" i="6"/>
  <c r="K73" i="6"/>
  <c r="J73" i="6"/>
  <c r="I73" i="6"/>
  <c r="H73" i="6"/>
  <c r="G73" i="6"/>
  <c r="F73" i="6"/>
  <c r="E73" i="6"/>
  <c r="D73" i="6"/>
  <c r="CB72" i="6"/>
  <c r="BZ72" i="6"/>
  <c r="BY72" i="6"/>
  <c r="BT72" i="6"/>
  <c r="BR72" i="6"/>
  <c r="BQ72" i="6"/>
  <c r="C72" i="6"/>
  <c r="CA72" i="6" s="1"/>
  <c r="BT71" i="6"/>
  <c r="C71" i="6"/>
  <c r="CB70" i="6"/>
  <c r="BZ70" i="6"/>
  <c r="BY70" i="6"/>
  <c r="BT70" i="6"/>
  <c r="BR70" i="6"/>
  <c r="BQ70" i="6"/>
  <c r="C70" i="6"/>
  <c r="CA70" i="6" s="1"/>
  <c r="CB69" i="6"/>
  <c r="BT69" i="6"/>
  <c r="BS69" i="6"/>
  <c r="C69" i="6"/>
  <c r="CB68" i="6"/>
  <c r="BZ68" i="6"/>
  <c r="BY68" i="6"/>
  <c r="BT68" i="6"/>
  <c r="BR68" i="6"/>
  <c r="BQ68" i="6"/>
  <c r="C68" i="6"/>
  <c r="CA68" i="6" s="1"/>
  <c r="BT67" i="6"/>
  <c r="C67" i="6"/>
  <c r="CB66" i="6"/>
  <c r="BZ66" i="6"/>
  <c r="BY66" i="6"/>
  <c r="BT66" i="6"/>
  <c r="BR66" i="6"/>
  <c r="BQ66" i="6"/>
  <c r="C66" i="6"/>
  <c r="CA66" i="6" s="1"/>
  <c r="CB65" i="6"/>
  <c r="BT65" i="6"/>
  <c r="BS65" i="6"/>
  <c r="C65" i="6"/>
  <c r="CB64" i="6"/>
  <c r="BZ64" i="6"/>
  <c r="BY64" i="6"/>
  <c r="BT64" i="6"/>
  <c r="BR64" i="6"/>
  <c r="BQ64" i="6"/>
  <c r="C64" i="6"/>
  <c r="CA64" i="6" s="1"/>
  <c r="BT63" i="6"/>
  <c r="C63" i="6"/>
  <c r="CB62" i="6"/>
  <c r="BZ62" i="6"/>
  <c r="BY62" i="6"/>
  <c r="BT62" i="6"/>
  <c r="BR62" i="6"/>
  <c r="BQ62" i="6"/>
  <c r="C62" i="6"/>
  <c r="CA62" i="6" s="1"/>
  <c r="CD58" i="6"/>
  <c r="AX58" i="6"/>
  <c r="AW58" i="6"/>
  <c r="AV58" i="6"/>
  <c r="AU58" i="6"/>
  <c r="AT58" i="6"/>
  <c r="AS58" i="6"/>
  <c r="AR58" i="6"/>
  <c r="AQ58" i="6"/>
  <c r="AP58" i="6"/>
  <c r="AN58" i="6"/>
  <c r="AM58" i="6"/>
  <c r="AL58" i="6"/>
  <c r="AK58" i="6"/>
  <c r="AJ58" i="6"/>
  <c r="AI58" i="6"/>
  <c r="AH58" i="6"/>
  <c r="AG58" i="6"/>
  <c r="AF58" i="6"/>
  <c r="AE58" i="6"/>
  <c r="AD58" i="6"/>
  <c r="AC58" i="6"/>
  <c r="AA58" i="6"/>
  <c r="Z58" i="6"/>
  <c r="Y58" i="6"/>
  <c r="BV58" i="6" s="1"/>
  <c r="W58" i="6"/>
  <c r="V58" i="6"/>
  <c r="U58" i="6"/>
  <c r="T58" i="6"/>
  <c r="S58" i="6"/>
  <c r="R58" i="6"/>
  <c r="Q58" i="6"/>
  <c r="P58" i="6"/>
  <c r="O58" i="6"/>
  <c r="N58" i="6"/>
  <c r="M58" i="6"/>
  <c r="L58" i="6"/>
  <c r="K58" i="6"/>
  <c r="J58" i="6"/>
  <c r="I58" i="6"/>
  <c r="H58" i="6"/>
  <c r="G58" i="6"/>
  <c r="F58" i="6"/>
  <c r="E58" i="6"/>
  <c r="D58" i="6"/>
  <c r="C58" i="6"/>
  <c r="CD57" i="6"/>
  <c r="CB57" i="6"/>
  <c r="BV57" i="6"/>
  <c r="BT57" i="6"/>
  <c r="AB57" i="6"/>
  <c r="X57" i="6"/>
  <c r="B57" i="6"/>
  <c r="CD56" i="6"/>
  <c r="CC56" i="6"/>
  <c r="BY56" i="6"/>
  <c r="BV56" i="6"/>
  <c r="BT56" i="6"/>
  <c r="BQ56" i="6"/>
  <c r="AB56" i="6"/>
  <c r="X56" i="6"/>
  <c r="B56" i="6"/>
  <c r="CD55" i="6"/>
  <c r="CC55" i="6"/>
  <c r="CB55" i="6"/>
  <c r="BV55" i="6"/>
  <c r="BT55" i="6"/>
  <c r="AB55" i="6"/>
  <c r="X55" i="6"/>
  <c r="B55" i="6"/>
  <c r="CD54" i="6"/>
  <c r="CA54" i="6"/>
  <c r="BV54" i="6"/>
  <c r="BU54" i="6"/>
  <c r="BP54" i="6"/>
  <c r="AB54" i="6"/>
  <c r="B54" i="6"/>
  <c r="CE53" i="6"/>
  <c r="CD53" i="6"/>
  <c r="BZ53" i="6"/>
  <c r="BW53" i="6"/>
  <c r="BV53" i="6"/>
  <c r="BT53" i="6"/>
  <c r="AB53" i="6"/>
  <c r="X53" i="6"/>
  <c r="B53" i="6"/>
  <c r="CE52" i="6"/>
  <c r="CD52" i="6"/>
  <c r="BZ52" i="6"/>
  <c r="BW52" i="6"/>
  <c r="BV52" i="6"/>
  <c r="BT52" i="6"/>
  <c r="AB52" i="6"/>
  <c r="X52" i="6"/>
  <c r="B52" i="6"/>
  <c r="CE51" i="6"/>
  <c r="CD51" i="6"/>
  <c r="BZ51" i="6"/>
  <c r="BW51" i="6"/>
  <c r="BV51" i="6"/>
  <c r="BT51" i="6"/>
  <c r="AB51" i="6"/>
  <c r="X51" i="6"/>
  <c r="B51" i="6"/>
  <c r="CD50" i="6"/>
  <c r="CA50" i="6"/>
  <c r="BZ50" i="6"/>
  <c r="BY50" i="6"/>
  <c r="BV50" i="6"/>
  <c r="BT50" i="6"/>
  <c r="BR50" i="6"/>
  <c r="BP50" i="6"/>
  <c r="AB50" i="6"/>
  <c r="X50" i="6"/>
  <c r="BU50" i="6" s="1"/>
  <c r="B50" i="6"/>
  <c r="CD49" i="6"/>
  <c r="BV49" i="6"/>
  <c r="AB49" i="6"/>
  <c r="X49" i="6"/>
  <c r="B49" i="6"/>
  <c r="BP49" i="6" s="1"/>
  <c r="CD48" i="6"/>
  <c r="CA48" i="6"/>
  <c r="BZ48" i="6"/>
  <c r="BV48" i="6"/>
  <c r="BT48" i="6"/>
  <c r="BP48" i="6"/>
  <c r="AB48" i="6"/>
  <c r="BU48" i="6" s="1"/>
  <c r="X48" i="6"/>
  <c r="B48" i="6"/>
  <c r="CD47" i="6"/>
  <c r="CC47" i="6"/>
  <c r="CA47" i="6"/>
  <c r="BY47" i="6"/>
  <c r="BX47" i="6"/>
  <c r="BV47" i="6"/>
  <c r="BT47" i="6"/>
  <c r="BS47" i="6"/>
  <c r="BR47" i="6"/>
  <c r="AB47" i="6"/>
  <c r="X47" i="6"/>
  <c r="B47" i="6"/>
  <c r="BZ46" i="6"/>
  <c r="BT46" i="6"/>
  <c r="BS46" i="6"/>
  <c r="AB46" i="6"/>
  <c r="CB46" i="6" s="1"/>
  <c r="X46" i="6"/>
  <c r="B46" i="6"/>
  <c r="CD45" i="6"/>
  <c r="BV45" i="6"/>
  <c r="BQ45" i="6"/>
  <c r="AB45" i="6"/>
  <c r="X45" i="6"/>
  <c r="B45" i="6"/>
  <c r="CD44" i="6"/>
  <c r="CA44" i="6"/>
  <c r="BV44" i="6"/>
  <c r="BT44" i="6"/>
  <c r="AB44" i="6"/>
  <c r="X44" i="6"/>
  <c r="B44" i="6"/>
  <c r="CD43" i="6"/>
  <c r="BV43" i="6"/>
  <c r="AB43" i="6"/>
  <c r="B43" i="6"/>
  <c r="BR43" i="6" s="1"/>
  <c r="CD42" i="6"/>
  <c r="CA42" i="6"/>
  <c r="BZ42" i="6"/>
  <c r="BX42" i="6"/>
  <c r="BV42" i="6"/>
  <c r="BS42" i="6"/>
  <c r="BR42" i="6"/>
  <c r="BQ42" i="6"/>
  <c r="AB42" i="6"/>
  <c r="X42" i="6"/>
  <c r="B42" i="6"/>
  <c r="CC42" i="6" s="1"/>
  <c r="CD41" i="6"/>
  <c r="CC41" i="6"/>
  <c r="BZ41" i="6"/>
  <c r="BY41" i="6"/>
  <c r="BX41" i="6"/>
  <c r="BV41" i="6"/>
  <c r="BU41" i="6"/>
  <c r="BT41" i="6"/>
  <c r="BS41" i="6"/>
  <c r="BP41" i="6"/>
  <c r="AB41" i="6"/>
  <c r="B41" i="6"/>
  <c r="CD40" i="6"/>
  <c r="CA40" i="6"/>
  <c r="BV40" i="6"/>
  <c r="BU40" i="6"/>
  <c r="BP40" i="6"/>
  <c r="AB40" i="6"/>
  <c r="X40" i="6"/>
  <c r="B40" i="6"/>
  <c r="CD39" i="6"/>
  <c r="CA39" i="6"/>
  <c r="BY39" i="6"/>
  <c r="BV39" i="6"/>
  <c r="BT39" i="6"/>
  <c r="BS39" i="6"/>
  <c r="AB39" i="6"/>
  <c r="X39" i="6"/>
  <c r="B39" i="6"/>
  <c r="CD38" i="6"/>
  <c r="CC38" i="6"/>
  <c r="BV38" i="6"/>
  <c r="BQ38" i="6"/>
  <c r="AB38" i="6"/>
  <c r="B38" i="6"/>
  <c r="CD37" i="6"/>
  <c r="BV37" i="6"/>
  <c r="AB37" i="6"/>
  <c r="B37" i="6"/>
  <c r="BR37" i="6" s="1"/>
  <c r="CD36" i="6"/>
  <c r="CA36" i="6"/>
  <c r="BV36" i="6"/>
  <c r="BT36" i="6"/>
  <c r="AB36" i="6"/>
  <c r="X36" i="6"/>
  <c r="B36" i="6"/>
  <c r="CD35" i="6"/>
  <c r="BV35" i="6"/>
  <c r="BR35" i="6"/>
  <c r="AB35" i="6"/>
  <c r="B35" i="6"/>
  <c r="CD34" i="6"/>
  <c r="CA34" i="6"/>
  <c r="BZ34" i="6"/>
  <c r="BX34" i="6"/>
  <c r="BV34" i="6"/>
  <c r="BU34" i="6"/>
  <c r="BS34" i="6"/>
  <c r="BR34" i="6"/>
  <c r="BQ34" i="6"/>
  <c r="AB34" i="6"/>
  <c r="CB34" i="6" s="1"/>
  <c r="X34" i="6"/>
  <c r="B34" i="6"/>
  <c r="CC34" i="6" s="1"/>
  <c r="CD33" i="6"/>
  <c r="CC33" i="6"/>
  <c r="BY33" i="6"/>
  <c r="BX33" i="6"/>
  <c r="BV33" i="6"/>
  <c r="BT33" i="6"/>
  <c r="BS33" i="6"/>
  <c r="AB33" i="6"/>
  <c r="X33" i="6"/>
  <c r="B33" i="6"/>
  <c r="CD32" i="6"/>
  <c r="CB32" i="6"/>
  <c r="CA32" i="6"/>
  <c r="BZ32" i="6"/>
  <c r="BX32" i="6"/>
  <c r="BV32" i="6"/>
  <c r="BS32" i="6"/>
  <c r="BR32" i="6"/>
  <c r="BQ32" i="6"/>
  <c r="AB32" i="6"/>
  <c r="X32" i="6"/>
  <c r="BU32" i="6" s="1"/>
  <c r="B32" i="6"/>
  <c r="CC32" i="6" s="1"/>
  <c r="CD31" i="6"/>
  <c r="BV31" i="6"/>
  <c r="AB31" i="6"/>
  <c r="X31" i="6"/>
  <c r="B31" i="6"/>
  <c r="CD30" i="6"/>
  <c r="CA30" i="6"/>
  <c r="BZ30" i="6"/>
  <c r="BX30" i="6"/>
  <c r="BV30" i="6"/>
  <c r="BS30" i="6"/>
  <c r="BR30" i="6"/>
  <c r="BQ30" i="6"/>
  <c r="AB30" i="6"/>
  <c r="CB30" i="6" s="1"/>
  <c r="X30" i="6"/>
  <c r="B30" i="6"/>
  <c r="CC30" i="6" s="1"/>
  <c r="CD29" i="6"/>
  <c r="CC29" i="6"/>
  <c r="BY29" i="6"/>
  <c r="BX29" i="6"/>
  <c r="BV29" i="6"/>
  <c r="BT29" i="6"/>
  <c r="BS29" i="6"/>
  <c r="AB29" i="6"/>
  <c r="X29" i="6"/>
  <c r="B29" i="6"/>
  <c r="CD28" i="6"/>
  <c r="BV28" i="6"/>
  <c r="AB28" i="6"/>
  <c r="B28" i="6"/>
  <c r="CD27" i="6"/>
  <c r="CA27" i="6"/>
  <c r="BY27" i="6"/>
  <c r="BV27" i="6"/>
  <c r="BT27" i="6"/>
  <c r="BS27" i="6"/>
  <c r="AB27" i="6"/>
  <c r="X27" i="6"/>
  <c r="B27" i="6"/>
  <c r="CD26" i="6"/>
  <c r="CC26" i="6"/>
  <c r="BV26" i="6"/>
  <c r="BQ26" i="6"/>
  <c r="AB26" i="6"/>
  <c r="X26" i="6"/>
  <c r="B26" i="6"/>
  <c r="CD25" i="6"/>
  <c r="CA25" i="6"/>
  <c r="BV25" i="6"/>
  <c r="BT25" i="6"/>
  <c r="AB25" i="6"/>
  <c r="X25" i="6"/>
  <c r="B25" i="6"/>
  <c r="CD24" i="6"/>
  <c r="CA24" i="6"/>
  <c r="BZ24" i="6"/>
  <c r="BY24" i="6"/>
  <c r="BV24" i="6"/>
  <c r="BT24" i="6"/>
  <c r="BR24" i="6"/>
  <c r="BP24" i="6"/>
  <c r="AB24" i="6"/>
  <c r="X24" i="6"/>
  <c r="BU24" i="6" s="1"/>
  <c r="B24" i="6"/>
  <c r="CA23" i="6"/>
  <c r="BZ23" i="6"/>
  <c r="BT23" i="6"/>
  <c r="BR23" i="6"/>
  <c r="BP23" i="6"/>
  <c r="AB23" i="6"/>
  <c r="X23" i="6"/>
  <c r="B23" i="6"/>
  <c r="CD22" i="6"/>
  <c r="CB22" i="6"/>
  <c r="BX22" i="6"/>
  <c r="BV22" i="6"/>
  <c r="BP22" i="6"/>
  <c r="AB22" i="6"/>
  <c r="X22" i="6"/>
  <c r="B22" i="6"/>
  <c r="BZ21" i="6"/>
  <c r="BY21" i="6"/>
  <c r="BS21" i="6"/>
  <c r="BR21" i="6"/>
  <c r="AB21" i="6"/>
  <c r="X21" i="6"/>
  <c r="B21" i="6"/>
  <c r="CD20" i="6"/>
  <c r="CC20" i="6"/>
  <c r="BV20" i="6"/>
  <c r="BU20" i="6"/>
  <c r="BP20" i="6"/>
  <c r="AB20" i="6"/>
  <c r="X20" i="6"/>
  <c r="B20" i="6"/>
  <c r="BZ19" i="6"/>
  <c r="BP19" i="6"/>
  <c r="AB19" i="6"/>
  <c r="X19" i="6"/>
  <c r="B19" i="6"/>
  <c r="CE18" i="6"/>
  <c r="CD18" i="6"/>
  <c r="CB18" i="6"/>
  <c r="BY18" i="6"/>
  <c r="BW18" i="6"/>
  <c r="BV18" i="6"/>
  <c r="BU18" i="6"/>
  <c r="BP18" i="6"/>
  <c r="AB18" i="6"/>
  <c r="X18" i="6"/>
  <c r="B18" i="6"/>
  <c r="CD17" i="6"/>
  <c r="CB17" i="6"/>
  <c r="CA17" i="6"/>
  <c r="BX17" i="6"/>
  <c r="BV17" i="6"/>
  <c r="BS17" i="6"/>
  <c r="BR17" i="6"/>
  <c r="AB17" i="6"/>
  <c r="X17" i="6"/>
  <c r="B17" i="6"/>
  <c r="BZ17" i="6" s="1"/>
  <c r="CD16" i="6"/>
  <c r="CC16" i="6"/>
  <c r="BZ16" i="6"/>
  <c r="BV16" i="6"/>
  <c r="BT16" i="6"/>
  <c r="BP16" i="6"/>
  <c r="AB16" i="6"/>
  <c r="X16" i="6"/>
  <c r="BU16" i="6" s="1"/>
  <c r="B16" i="6"/>
  <c r="CD15" i="6"/>
  <c r="CB15" i="6"/>
  <c r="CA15" i="6"/>
  <c r="BX15" i="6"/>
  <c r="BV15" i="6"/>
  <c r="BS15" i="6"/>
  <c r="BR15" i="6"/>
  <c r="AB15" i="6"/>
  <c r="X15" i="6"/>
  <c r="B15" i="6"/>
  <c r="BZ15" i="6" s="1"/>
  <c r="CC14" i="6"/>
  <c r="BZ14" i="6"/>
  <c r="BY14" i="6"/>
  <c r="BX14" i="6"/>
  <c r="BT14" i="6"/>
  <c r="BS14" i="6"/>
  <c r="BR14" i="6"/>
  <c r="BP14" i="6"/>
  <c r="X14" i="6"/>
  <c r="CB14" i="6" s="1"/>
  <c r="B14" i="6"/>
  <c r="CA14" i="6" s="1"/>
  <c r="CD13" i="6"/>
  <c r="CC13" i="6"/>
  <c r="CB13" i="6"/>
  <c r="BY13" i="6"/>
  <c r="BV13" i="6"/>
  <c r="BT13" i="6"/>
  <c r="BS13" i="6"/>
  <c r="AB13" i="6"/>
  <c r="X13" i="6"/>
  <c r="B13" i="6"/>
  <c r="CD12" i="6"/>
  <c r="CA12" i="6"/>
  <c r="BZ12" i="6"/>
  <c r="BX12" i="6"/>
  <c r="BV12" i="6"/>
  <c r="BS12" i="6"/>
  <c r="BR12" i="6"/>
  <c r="BQ12" i="6"/>
  <c r="AB12" i="6"/>
  <c r="X12" i="6"/>
  <c r="B12" i="6"/>
  <c r="CC12" i="6" s="1"/>
  <c r="A5" i="6"/>
  <c r="A4" i="6"/>
  <c r="A3" i="6"/>
  <c r="A2" i="6"/>
  <c r="A206" i="13" l="1"/>
  <c r="Y73" i="13"/>
  <c r="AY58" i="13"/>
  <c r="CB131" i="7"/>
  <c r="BR131" i="7"/>
  <c r="BY131" i="7"/>
  <c r="BP131" i="7"/>
  <c r="BQ131" i="7"/>
  <c r="CC131" i="7"/>
  <c r="BX131" i="7"/>
  <c r="BU131" i="7"/>
  <c r="AY17" i="7"/>
  <c r="AY46" i="7"/>
  <c r="CA58" i="7"/>
  <c r="BR58" i="7"/>
  <c r="CC58" i="7"/>
  <c r="BX58" i="7"/>
  <c r="BQ58" i="7"/>
  <c r="CB58" i="7"/>
  <c r="BU58" i="7"/>
  <c r="BP58" i="7"/>
  <c r="BS58" i="7"/>
  <c r="BZ58" i="7"/>
  <c r="BX206" i="7" s="1"/>
  <c r="BY58" i="7"/>
  <c r="BT58" i="7"/>
  <c r="AY40" i="7"/>
  <c r="BY181" i="7"/>
  <c r="BQ181" i="7"/>
  <c r="X181" i="7" s="1"/>
  <c r="AL129" i="7"/>
  <c r="X87" i="7"/>
  <c r="X83" i="7"/>
  <c r="AY14" i="7"/>
  <c r="AY12" i="7"/>
  <c r="AY51" i="7"/>
  <c r="AY27" i="7"/>
  <c r="AY25" i="7"/>
  <c r="AY22" i="7"/>
  <c r="X81" i="7"/>
  <c r="AL126" i="7"/>
  <c r="Y69" i="7"/>
  <c r="AY45" i="7"/>
  <c r="AY44" i="7"/>
  <c r="AY57" i="7"/>
  <c r="AY47" i="7"/>
  <c r="Y71" i="7"/>
  <c r="AY13" i="7"/>
  <c r="X79" i="7"/>
  <c r="Y65" i="7"/>
  <c r="AY56" i="7"/>
  <c r="AY48" i="7"/>
  <c r="AY43" i="7"/>
  <c r="X80" i="7"/>
  <c r="X77" i="7"/>
  <c r="Y63" i="7"/>
  <c r="AY55" i="7"/>
  <c r="AY29" i="7"/>
  <c r="CB73" i="7"/>
  <c r="BT73" i="7"/>
  <c r="BZ73" i="7"/>
  <c r="BQ73" i="7"/>
  <c r="BY73" i="7"/>
  <c r="CA73" i="7"/>
  <c r="BS73" i="7"/>
  <c r="BR73" i="7"/>
  <c r="AY28" i="7"/>
  <c r="AY36" i="7"/>
  <c r="AY35" i="7"/>
  <c r="X58" i="6"/>
  <c r="CB12" i="6"/>
  <c r="AY19" i="6"/>
  <c r="CC28" i="6"/>
  <c r="BY28" i="6"/>
  <c r="BT28" i="6"/>
  <c r="BP28" i="6"/>
  <c r="CA28" i="6"/>
  <c r="BU28" i="6"/>
  <c r="BZ28" i="6"/>
  <c r="BS28" i="6"/>
  <c r="CA31" i="6"/>
  <c r="BR31" i="6"/>
  <c r="BY31" i="6"/>
  <c r="BT31" i="6"/>
  <c r="CC31" i="6"/>
  <c r="BX31" i="6"/>
  <c r="BS31" i="6"/>
  <c r="BQ31" i="6"/>
  <c r="AB58" i="6"/>
  <c r="BU12" i="6"/>
  <c r="CC19" i="6"/>
  <c r="BY19" i="6"/>
  <c r="BS19" i="6"/>
  <c r="CB19" i="6"/>
  <c r="BX19" i="6"/>
  <c r="BR19" i="6"/>
  <c r="BQ19" i="6"/>
  <c r="CA19" i="6"/>
  <c r="CB23" i="6"/>
  <c r="BU23" i="6"/>
  <c r="CB26" i="6"/>
  <c r="BX26" i="6"/>
  <c r="BS26" i="6"/>
  <c r="CA26" i="6"/>
  <c r="BU26" i="6"/>
  <c r="BP26" i="6"/>
  <c r="BZ26" i="6"/>
  <c r="BT26" i="6"/>
  <c r="BR26" i="6"/>
  <c r="BX28" i="6"/>
  <c r="BU31" i="6"/>
  <c r="CB49" i="6"/>
  <c r="Y62" i="6"/>
  <c r="BY154" i="6"/>
  <c r="BQ154" i="6"/>
  <c r="X154" i="6" s="1"/>
  <c r="BY170" i="6"/>
  <c r="BQ170" i="6"/>
  <c r="X170" i="6" s="1"/>
  <c r="CA18" i="6"/>
  <c r="BS18" i="6"/>
  <c r="BZ18" i="6"/>
  <c r="BR18" i="6"/>
  <c r="BQ18" i="6"/>
  <c r="AY18" i="6" s="1"/>
  <c r="CC18" i="6"/>
  <c r="BT19" i="6"/>
  <c r="CB20" i="6"/>
  <c r="BX20" i="6"/>
  <c r="BS20" i="6"/>
  <c r="CA20" i="6"/>
  <c r="BR20" i="6"/>
  <c r="BQ20" i="6"/>
  <c r="AY20" i="6" s="1"/>
  <c r="BY20" i="6"/>
  <c r="BZ22" i="6"/>
  <c r="BU22" i="6"/>
  <c r="BQ22" i="6"/>
  <c r="AY22" i="6" s="1"/>
  <c r="CA22" i="6"/>
  <c r="BT22" i="6"/>
  <c r="BY22" i="6"/>
  <c r="BS22" i="6"/>
  <c r="BR22" i="6"/>
  <c r="CC22" i="6"/>
  <c r="BQ28" i="6"/>
  <c r="CB28" i="6"/>
  <c r="BU30" i="6"/>
  <c r="CB35" i="6"/>
  <c r="BX35" i="6"/>
  <c r="BS35" i="6"/>
  <c r="CC35" i="6"/>
  <c r="BQ35" i="6"/>
  <c r="CA35" i="6"/>
  <c r="BU35" i="6"/>
  <c r="BP35" i="6"/>
  <c r="BZ35" i="6"/>
  <c r="BT35" i="6"/>
  <c r="BY35" i="6"/>
  <c r="CB45" i="6"/>
  <c r="BX45" i="6"/>
  <c r="BS45" i="6"/>
  <c r="CA45" i="6"/>
  <c r="BU45" i="6"/>
  <c r="BP45" i="6"/>
  <c r="BZ45" i="6"/>
  <c r="BT45" i="6"/>
  <c r="BY45" i="6"/>
  <c r="BR45" i="6"/>
  <c r="BZ85" i="6"/>
  <c r="BQ85" i="6"/>
  <c r="BR85" i="6"/>
  <c r="BX85" i="6"/>
  <c r="BY85" i="6"/>
  <c r="BP85" i="6"/>
  <c r="X85" i="6" s="1"/>
  <c r="CA13" i="6"/>
  <c r="BR13" i="6"/>
  <c r="B58" i="6"/>
  <c r="BZ13" i="6"/>
  <c r="BU13" i="6"/>
  <c r="BQ13" i="6"/>
  <c r="BP13" i="6"/>
  <c r="AY13" i="6" s="1"/>
  <c r="BX13" i="6"/>
  <c r="CB16" i="6"/>
  <c r="BX16" i="6"/>
  <c r="BS16" i="6"/>
  <c r="CA16" i="6"/>
  <c r="BR16" i="6"/>
  <c r="BQ16" i="6"/>
  <c r="AY16" i="6" s="1"/>
  <c r="BY16" i="6"/>
  <c r="BT18" i="6"/>
  <c r="BX18" i="6"/>
  <c r="BU19" i="6"/>
  <c r="BT20" i="6"/>
  <c r="BZ20" i="6"/>
  <c r="BZ25" i="6"/>
  <c r="BU25" i="6"/>
  <c r="BQ25" i="6"/>
  <c r="BY25" i="6"/>
  <c r="BS25" i="6"/>
  <c r="CC25" i="6"/>
  <c r="BX25" i="6"/>
  <c r="BR25" i="6"/>
  <c r="BP25" i="6"/>
  <c r="CB25" i="6"/>
  <c r="BY26" i="6"/>
  <c r="BR28" i="6"/>
  <c r="BP31" i="6"/>
  <c r="BZ31" i="6"/>
  <c r="CB42" i="6"/>
  <c r="BU42" i="6"/>
  <c r="CC45" i="6"/>
  <c r="Y66" i="6"/>
  <c r="BZ86" i="6"/>
  <c r="BQ86" i="6"/>
  <c r="BY86" i="6"/>
  <c r="BR86" i="6"/>
  <c r="BX86" i="6"/>
  <c r="BP86" i="6"/>
  <c r="BU125" i="6"/>
  <c r="BY140" i="6"/>
  <c r="BQ140" i="6"/>
  <c r="X140" i="6" s="1"/>
  <c r="BY156" i="6"/>
  <c r="BQ156" i="6"/>
  <c r="X156" i="6" s="1"/>
  <c r="BY172" i="6"/>
  <c r="BQ172" i="6"/>
  <c r="X172" i="6" s="1"/>
  <c r="CB31" i="6"/>
  <c r="CC37" i="6"/>
  <c r="BY37" i="6"/>
  <c r="BT37" i="6"/>
  <c r="BP37" i="6"/>
  <c r="CB37" i="6"/>
  <c r="BQ37" i="6"/>
  <c r="CA37" i="6"/>
  <c r="BU37" i="6"/>
  <c r="BZ37" i="6"/>
  <c r="BS37" i="6"/>
  <c r="BX37" i="6"/>
  <c r="CB43" i="6"/>
  <c r="BX43" i="6"/>
  <c r="BS43" i="6"/>
  <c r="CC43" i="6"/>
  <c r="BQ43" i="6"/>
  <c r="CA43" i="6"/>
  <c r="BU43" i="6"/>
  <c r="BP43" i="6"/>
  <c r="BZ43" i="6"/>
  <c r="BT43" i="6"/>
  <c r="BY43" i="6"/>
  <c r="BZ49" i="6"/>
  <c r="BU49" i="6"/>
  <c r="BQ49" i="6"/>
  <c r="AY49" i="6" s="1"/>
  <c r="CA49" i="6"/>
  <c r="BT49" i="6"/>
  <c r="BY49" i="6"/>
  <c r="BS49" i="6"/>
  <c r="CC49" i="6"/>
  <c r="BX49" i="6"/>
  <c r="BR49" i="6"/>
  <c r="AB131" i="6"/>
  <c r="BU131" i="6" s="1"/>
  <c r="CB125" i="6"/>
  <c r="BU130" i="6"/>
  <c r="BZ36" i="6"/>
  <c r="BU36" i="6"/>
  <c r="BQ36" i="6"/>
  <c r="BP36" i="6"/>
  <c r="CB36" i="6"/>
  <c r="CB38" i="6"/>
  <c r="BX38" i="6"/>
  <c r="BS38" i="6"/>
  <c r="BR38" i="6"/>
  <c r="BY38" i="6"/>
  <c r="CB40" i="6"/>
  <c r="BX40" i="6"/>
  <c r="BS40" i="6"/>
  <c r="BQ40" i="6"/>
  <c r="AY40" i="6" s="1"/>
  <c r="CC40" i="6"/>
  <c r="BZ44" i="6"/>
  <c r="BU44" i="6"/>
  <c r="BQ44" i="6"/>
  <c r="BP44" i="6"/>
  <c r="CB44" i="6"/>
  <c r="CC51" i="6"/>
  <c r="BY51" i="6"/>
  <c r="BU51" i="6"/>
  <c r="BQ51" i="6"/>
  <c r="BP51" i="6"/>
  <c r="AY51" i="6" s="1"/>
  <c r="CA51" i="6"/>
  <c r="CC52" i="6"/>
  <c r="BY52" i="6"/>
  <c r="BU52" i="6"/>
  <c r="BQ52" i="6"/>
  <c r="BP52" i="6"/>
  <c r="CA52" i="6"/>
  <c r="CC53" i="6"/>
  <c r="BY53" i="6"/>
  <c r="BU53" i="6"/>
  <c r="BQ53" i="6"/>
  <c r="BP53" i="6"/>
  <c r="AY53" i="6" s="1"/>
  <c r="CA53" i="6"/>
  <c r="CB54" i="6"/>
  <c r="BX54" i="6"/>
  <c r="CC54" i="6"/>
  <c r="BR54" i="6"/>
  <c r="BQ54" i="6"/>
  <c r="BY63" i="6"/>
  <c r="BQ63" i="6"/>
  <c r="Y63" i="6" s="1"/>
  <c r="CA63" i="6"/>
  <c r="BR63" i="6"/>
  <c r="BZ63" i="6"/>
  <c r="BY67" i="6"/>
  <c r="BQ67" i="6"/>
  <c r="CA67" i="6"/>
  <c r="BR67" i="6"/>
  <c r="BZ67" i="6"/>
  <c r="BY71" i="6"/>
  <c r="BQ71" i="6"/>
  <c r="CA71" i="6"/>
  <c r="BR71" i="6"/>
  <c r="BZ71" i="6"/>
  <c r="BY77" i="6"/>
  <c r="BQ77" i="6"/>
  <c r="BZ77" i="6"/>
  <c r="BP77" i="6"/>
  <c r="BX77" i="6"/>
  <c r="BZ81" i="6"/>
  <c r="BQ81" i="6"/>
  <c r="CA79" i="6"/>
  <c r="BS79" i="6"/>
  <c r="X79" i="6" s="1"/>
  <c r="BR81" i="6"/>
  <c r="BZ84" i="6"/>
  <c r="BQ84" i="6"/>
  <c r="BY84" i="6"/>
  <c r="BX84" i="6"/>
  <c r="CC131" i="6"/>
  <c r="BY131" i="6"/>
  <c r="BP131" i="6"/>
  <c r="BQ131" i="6"/>
  <c r="BY151" i="6"/>
  <c r="BQ151" i="6"/>
  <c r="X151" i="6" s="1"/>
  <c r="BY167" i="6"/>
  <c r="BQ167" i="6"/>
  <c r="X167" i="6" s="1"/>
  <c r="BP15" i="6"/>
  <c r="BT15" i="6"/>
  <c r="BY15" i="6"/>
  <c r="CC15" i="6"/>
  <c r="BP17" i="6"/>
  <c r="AY17" i="6" s="1"/>
  <c r="BT17" i="6"/>
  <c r="BY17" i="6"/>
  <c r="CC17" i="6"/>
  <c r="CA21" i="6"/>
  <c r="BU21" i="6"/>
  <c r="BP21" i="6"/>
  <c r="BT21" i="6"/>
  <c r="CB21" i="6"/>
  <c r="BZ27" i="6"/>
  <c r="BU27" i="6"/>
  <c r="BQ27" i="6"/>
  <c r="BP27" i="6"/>
  <c r="CB27" i="6"/>
  <c r="CA29" i="6"/>
  <c r="BR29" i="6"/>
  <c r="BP29" i="6"/>
  <c r="BU29" i="6"/>
  <c r="BZ29" i="6"/>
  <c r="CA33" i="6"/>
  <c r="BR33" i="6"/>
  <c r="BP33" i="6"/>
  <c r="BU33" i="6"/>
  <c r="BZ33" i="6"/>
  <c r="BR36" i="6"/>
  <c r="BX36" i="6"/>
  <c r="CC36" i="6"/>
  <c r="BT38" i="6"/>
  <c r="BZ38" i="6"/>
  <c r="BZ39" i="6"/>
  <c r="BU39" i="6"/>
  <c r="BQ39" i="6"/>
  <c r="BP39" i="6"/>
  <c r="CB39" i="6"/>
  <c r="BR40" i="6"/>
  <c r="BY40" i="6"/>
  <c r="BR44" i="6"/>
  <c r="BX44" i="6"/>
  <c r="CC44" i="6"/>
  <c r="CA46" i="6"/>
  <c r="BU46" i="6"/>
  <c r="BQ46" i="6"/>
  <c r="BP46" i="6"/>
  <c r="BX46" i="6"/>
  <c r="CC46" i="6"/>
  <c r="CB48" i="6"/>
  <c r="BX48" i="6"/>
  <c r="BS48" i="6"/>
  <c r="BQ48" i="6"/>
  <c r="CC48" i="6"/>
  <c r="BR51" i="6"/>
  <c r="CB51" i="6"/>
  <c r="BR52" i="6"/>
  <c r="CB52" i="6"/>
  <c r="BR53" i="6"/>
  <c r="CB53" i="6"/>
  <c r="BS54" i="6"/>
  <c r="AY54" i="6" s="1"/>
  <c r="BY54" i="6"/>
  <c r="BZ55" i="6"/>
  <c r="BU55" i="6"/>
  <c r="BQ55" i="6"/>
  <c r="BY55" i="6"/>
  <c r="BS55" i="6"/>
  <c r="BP55" i="6"/>
  <c r="BX55" i="6"/>
  <c r="BZ57" i="6"/>
  <c r="BU57" i="6"/>
  <c r="BQ57" i="6"/>
  <c r="CC57" i="6"/>
  <c r="BX57" i="6"/>
  <c r="BR57" i="6"/>
  <c r="BP57" i="6"/>
  <c r="BY57" i="6"/>
  <c r="CB63" i="6"/>
  <c r="CB67" i="6"/>
  <c r="CB71" i="6"/>
  <c r="CA77" i="6"/>
  <c r="BZ80" i="6"/>
  <c r="BQ80" i="6"/>
  <c r="BY80" i="6"/>
  <c r="BP80" i="6"/>
  <c r="X80" i="6" s="1"/>
  <c r="BP81" i="6"/>
  <c r="X81" i="6" s="1"/>
  <c r="BP84" i="6"/>
  <c r="BU123" i="6"/>
  <c r="BU128" i="6"/>
  <c r="BY148" i="6"/>
  <c r="BQ148" i="6"/>
  <c r="X148" i="6" s="1"/>
  <c r="BY164" i="6"/>
  <c r="BQ164" i="6"/>
  <c r="X164" i="6" s="1"/>
  <c r="BY180" i="6"/>
  <c r="BQ180" i="6"/>
  <c r="X180" i="6" s="1"/>
  <c r="BP12" i="6"/>
  <c r="BT12" i="6"/>
  <c r="BY12" i="6"/>
  <c r="BQ14" i="6"/>
  <c r="BU14" i="6"/>
  <c r="BQ15" i="6"/>
  <c r="BU15" i="6"/>
  <c r="BQ17" i="6"/>
  <c r="BU17" i="6"/>
  <c r="BQ21" i="6"/>
  <c r="BX21" i="6"/>
  <c r="CC21" i="6"/>
  <c r="CC23" i="6"/>
  <c r="BY23" i="6"/>
  <c r="BS23" i="6"/>
  <c r="BQ23" i="6"/>
  <c r="AY23" i="6" s="1"/>
  <c r="BX23" i="6"/>
  <c r="CB24" i="6"/>
  <c r="BX24" i="6"/>
  <c r="BS24" i="6"/>
  <c r="BQ24" i="6"/>
  <c r="AY24" i="6" s="1"/>
  <c r="CC24" i="6"/>
  <c r="BR27" i="6"/>
  <c r="BX27" i="6"/>
  <c r="CC27" i="6"/>
  <c r="BQ29" i="6"/>
  <c r="CB29" i="6"/>
  <c r="BQ33" i="6"/>
  <c r="CB33" i="6"/>
  <c r="BS36" i="6"/>
  <c r="BY36" i="6"/>
  <c r="BP38" i="6"/>
  <c r="BU38" i="6"/>
  <c r="CA38" i="6"/>
  <c r="BR39" i="6"/>
  <c r="BX39" i="6"/>
  <c r="CC39" i="6"/>
  <c r="BT40" i="6"/>
  <c r="BZ40" i="6"/>
  <c r="CA41" i="6"/>
  <c r="BR41" i="6"/>
  <c r="BQ41" i="6"/>
  <c r="AY41" i="6" s="1"/>
  <c r="CB41" i="6"/>
  <c r="BS44" i="6"/>
  <c r="BY44" i="6"/>
  <c r="BR46" i="6"/>
  <c r="BY46" i="6"/>
  <c r="BZ47" i="6"/>
  <c r="BU47" i="6"/>
  <c r="BQ47" i="6"/>
  <c r="BP47" i="6"/>
  <c r="CB47" i="6"/>
  <c r="BR48" i="6"/>
  <c r="AY48" i="6" s="1"/>
  <c r="BY48" i="6"/>
  <c r="CB50" i="6"/>
  <c r="BX50" i="6"/>
  <c r="BS50" i="6"/>
  <c r="BQ50" i="6"/>
  <c r="AY50" i="6" s="1"/>
  <c r="CC50" i="6"/>
  <c r="BS51" i="6"/>
  <c r="BX51" i="6"/>
  <c r="BS52" i="6"/>
  <c r="BX52" i="6"/>
  <c r="BS53" i="6"/>
  <c r="BX53" i="6"/>
  <c r="BT54" i="6"/>
  <c r="BZ54" i="6"/>
  <c r="BR55" i="6"/>
  <c r="CA55" i="6"/>
  <c r="CB56" i="6"/>
  <c r="BX56" i="6"/>
  <c r="BS56" i="6"/>
  <c r="CA56" i="6"/>
  <c r="BU56" i="6"/>
  <c r="BP56" i="6"/>
  <c r="BR56" i="6"/>
  <c r="BZ56" i="6"/>
  <c r="BS57" i="6"/>
  <c r="CA57" i="6"/>
  <c r="BS63" i="6"/>
  <c r="BY65" i="6"/>
  <c r="BQ65" i="6"/>
  <c r="Y65" i="6" s="1"/>
  <c r="CA65" i="6"/>
  <c r="BR65" i="6"/>
  <c r="BZ65" i="6"/>
  <c r="BS67" i="6"/>
  <c r="BY69" i="6"/>
  <c r="BQ69" i="6"/>
  <c r="CA69" i="6"/>
  <c r="BR69" i="6"/>
  <c r="BZ69" i="6"/>
  <c r="BS71" i="6"/>
  <c r="C73" i="6"/>
  <c r="BR77" i="6"/>
  <c r="BY78" i="6"/>
  <c r="BS78" i="6"/>
  <c r="CA78" i="6"/>
  <c r="BQ78" i="6"/>
  <c r="X78" i="6" s="1"/>
  <c r="BZ78" i="6"/>
  <c r="BR80" i="6"/>
  <c r="BX81" i="6"/>
  <c r="BR84" i="6"/>
  <c r="BZ87" i="6"/>
  <c r="BQ87" i="6"/>
  <c r="BR87" i="6"/>
  <c r="BP87" i="6"/>
  <c r="X87" i="6" s="1"/>
  <c r="BR131" i="6"/>
  <c r="BY143" i="6"/>
  <c r="BQ143" i="6"/>
  <c r="X143" i="6" s="1"/>
  <c r="BQ146" i="6"/>
  <c r="X146" i="6" s="1"/>
  <c r="BY159" i="6"/>
  <c r="BQ159" i="6"/>
  <c r="X159" i="6" s="1"/>
  <c r="BQ162" i="6"/>
  <c r="X162" i="6" s="1"/>
  <c r="BY175" i="6"/>
  <c r="BQ175" i="6"/>
  <c r="X175" i="6" s="1"/>
  <c r="BQ178" i="6"/>
  <c r="X178" i="6" s="1"/>
  <c r="BP30" i="6"/>
  <c r="BT30" i="6"/>
  <c r="BY30" i="6"/>
  <c r="BP32" i="6"/>
  <c r="BT32" i="6"/>
  <c r="BY32" i="6"/>
  <c r="BP34" i="6"/>
  <c r="BT34" i="6"/>
  <c r="BY34" i="6"/>
  <c r="BP42" i="6"/>
  <c r="AY42" i="6" s="1"/>
  <c r="BT42" i="6"/>
  <c r="BY42" i="6"/>
  <c r="BZ82" i="6"/>
  <c r="BQ82" i="6"/>
  <c r="X82" i="6" s="1"/>
  <c r="BY82" i="6"/>
  <c r="BZ83" i="6"/>
  <c r="BQ83" i="6"/>
  <c r="BR83" i="6"/>
  <c r="BY83" i="6"/>
  <c r="BY139" i="6"/>
  <c r="B181" i="6"/>
  <c r="BQ139" i="6"/>
  <c r="X139" i="6" s="1"/>
  <c r="BY147" i="6"/>
  <c r="BQ147" i="6"/>
  <c r="X147" i="6" s="1"/>
  <c r="BY155" i="6"/>
  <c r="BQ155" i="6"/>
  <c r="X155" i="6" s="1"/>
  <c r="BY163" i="6"/>
  <c r="BQ163" i="6"/>
  <c r="X163" i="6" s="1"/>
  <c r="BY171" i="6"/>
  <c r="BQ171" i="6"/>
  <c r="X171" i="6" s="1"/>
  <c r="BY179" i="6"/>
  <c r="BQ179" i="6"/>
  <c r="X179" i="6" s="1"/>
  <c r="BS62" i="6"/>
  <c r="BS64" i="6"/>
  <c r="Y64" i="6" s="1"/>
  <c r="BS66" i="6"/>
  <c r="BS68" i="6"/>
  <c r="Y68" i="6" s="1"/>
  <c r="BS70" i="6"/>
  <c r="Y70" i="6" s="1"/>
  <c r="BS72" i="6"/>
  <c r="Y72" i="6" s="1"/>
  <c r="BP123" i="6"/>
  <c r="BX123" i="6"/>
  <c r="BP124" i="6"/>
  <c r="AL124" i="6" s="1"/>
  <c r="BP125" i="6"/>
  <c r="AL125" i="6" s="1"/>
  <c r="BP126" i="6"/>
  <c r="AL126" i="6" s="1"/>
  <c r="BP127" i="6"/>
  <c r="AL127" i="6" s="1"/>
  <c r="BP128" i="6"/>
  <c r="BP129" i="6"/>
  <c r="AL129" i="6" s="1"/>
  <c r="BP130" i="6"/>
  <c r="AL130" i="6" s="1"/>
  <c r="BC190" i="5"/>
  <c r="W181" i="5"/>
  <c r="V181" i="5"/>
  <c r="U181" i="5"/>
  <c r="T181" i="5"/>
  <c r="S181" i="5"/>
  <c r="R181" i="5"/>
  <c r="Q181" i="5"/>
  <c r="P181" i="5"/>
  <c r="O181" i="5"/>
  <c r="N181" i="5"/>
  <c r="M181" i="5"/>
  <c r="L181" i="5"/>
  <c r="K181" i="5"/>
  <c r="J181" i="5"/>
  <c r="I181" i="5"/>
  <c r="H181" i="5"/>
  <c r="G181" i="5"/>
  <c r="F181" i="5"/>
  <c r="E181" i="5"/>
  <c r="D181" i="5"/>
  <c r="C181" i="5"/>
  <c r="BQ180" i="5"/>
  <c r="X180" i="5"/>
  <c r="B180" i="5"/>
  <c r="BY180" i="5" s="1"/>
  <c r="B179" i="5"/>
  <c r="B178" i="5"/>
  <c r="BQ177" i="5"/>
  <c r="X177" i="5" s="1"/>
  <c r="B177" i="5"/>
  <c r="BY177" i="5" s="1"/>
  <c r="BQ176" i="5"/>
  <c r="X176" i="5"/>
  <c r="B176" i="5"/>
  <c r="BY176" i="5" s="1"/>
  <c r="B175" i="5"/>
  <c r="B174" i="5"/>
  <c r="BQ173" i="5"/>
  <c r="X173" i="5" s="1"/>
  <c r="B173" i="5"/>
  <c r="BY173" i="5" s="1"/>
  <c r="BQ172" i="5"/>
  <c r="X172" i="5"/>
  <c r="B172" i="5"/>
  <c r="BY172" i="5" s="1"/>
  <c r="B171" i="5"/>
  <c r="B170" i="5"/>
  <c r="BQ169" i="5"/>
  <c r="X169" i="5" s="1"/>
  <c r="B169" i="5"/>
  <c r="BY169" i="5" s="1"/>
  <c r="BQ168" i="5"/>
  <c r="X168" i="5"/>
  <c r="B168" i="5"/>
  <c r="BY168" i="5" s="1"/>
  <c r="B167" i="5"/>
  <c r="B166" i="5"/>
  <c r="BQ165" i="5"/>
  <c r="X165" i="5" s="1"/>
  <c r="B165" i="5"/>
  <c r="BY165" i="5" s="1"/>
  <c r="BQ164" i="5"/>
  <c r="X164" i="5"/>
  <c r="B164" i="5"/>
  <c r="BY164" i="5" s="1"/>
  <c r="B163" i="5"/>
  <c r="B162" i="5"/>
  <c r="BQ161" i="5"/>
  <c r="X161" i="5" s="1"/>
  <c r="B161" i="5"/>
  <c r="BY161" i="5" s="1"/>
  <c r="BQ160" i="5"/>
  <c r="X160" i="5"/>
  <c r="B160" i="5"/>
  <c r="BY160" i="5" s="1"/>
  <c r="B159" i="5"/>
  <c r="B158" i="5"/>
  <c r="BQ157" i="5"/>
  <c r="X157" i="5" s="1"/>
  <c r="B157" i="5"/>
  <c r="BY157" i="5" s="1"/>
  <c r="BQ156" i="5"/>
  <c r="X156" i="5"/>
  <c r="B156" i="5"/>
  <c r="BY156" i="5" s="1"/>
  <c r="B155" i="5"/>
  <c r="B154" i="5"/>
  <c r="BQ153" i="5"/>
  <c r="X153" i="5" s="1"/>
  <c r="B153" i="5"/>
  <c r="BY153" i="5" s="1"/>
  <c r="BQ152" i="5"/>
  <c r="X152" i="5"/>
  <c r="B152" i="5"/>
  <c r="BY152" i="5" s="1"/>
  <c r="B151" i="5"/>
  <c r="B150" i="5"/>
  <c r="BQ149" i="5"/>
  <c r="X149" i="5" s="1"/>
  <c r="B149" i="5"/>
  <c r="BY149" i="5" s="1"/>
  <c r="BQ148" i="5"/>
  <c r="X148" i="5"/>
  <c r="B148" i="5"/>
  <c r="BY148" i="5" s="1"/>
  <c r="B147" i="5"/>
  <c r="B146" i="5"/>
  <c r="BQ145" i="5"/>
  <c r="X145" i="5" s="1"/>
  <c r="B145" i="5"/>
  <c r="BY145" i="5" s="1"/>
  <c r="BQ144" i="5"/>
  <c r="X144" i="5"/>
  <c r="B144" i="5"/>
  <c r="BY144" i="5" s="1"/>
  <c r="B143" i="5"/>
  <c r="B142" i="5"/>
  <c r="BQ141" i="5"/>
  <c r="X141" i="5" s="1"/>
  <c r="B141" i="5"/>
  <c r="BY141" i="5" s="1"/>
  <c r="BQ140" i="5"/>
  <c r="X140" i="5"/>
  <c r="B140" i="5"/>
  <c r="BY140" i="5" s="1"/>
  <c r="B139" i="5"/>
  <c r="BX131" i="5"/>
  <c r="AK131" i="5"/>
  <c r="AJ131" i="5"/>
  <c r="AI131" i="5"/>
  <c r="AH131" i="5"/>
  <c r="AG131" i="5"/>
  <c r="AF131" i="5"/>
  <c r="AE131" i="5"/>
  <c r="AD131" i="5"/>
  <c r="AC131" i="5"/>
  <c r="AA131" i="5"/>
  <c r="Z131" i="5"/>
  <c r="Y131" i="5"/>
  <c r="W131" i="5"/>
  <c r="V131" i="5"/>
  <c r="U131" i="5"/>
  <c r="BR131" i="5" s="1"/>
  <c r="T131" i="5"/>
  <c r="S131" i="5"/>
  <c r="R131" i="5"/>
  <c r="Q131" i="5"/>
  <c r="P131" i="5"/>
  <c r="O131" i="5"/>
  <c r="N131" i="5"/>
  <c r="M131" i="5"/>
  <c r="L131" i="5"/>
  <c r="K131" i="5"/>
  <c r="J131" i="5"/>
  <c r="I131" i="5"/>
  <c r="H131" i="5"/>
  <c r="G131" i="5"/>
  <c r="F131" i="5"/>
  <c r="E131" i="5"/>
  <c r="D131" i="5"/>
  <c r="C131" i="5"/>
  <c r="CC130" i="5"/>
  <c r="CB130" i="5"/>
  <c r="BY130" i="5"/>
  <c r="BR130" i="5"/>
  <c r="BQ130" i="5"/>
  <c r="AB130" i="5"/>
  <c r="BU130" i="5" s="1"/>
  <c r="X130" i="5"/>
  <c r="B130" i="5"/>
  <c r="BX130" i="5" s="1"/>
  <c r="CC129" i="5"/>
  <c r="BY129" i="5"/>
  <c r="BR129" i="5"/>
  <c r="BQ129" i="5"/>
  <c r="AB129" i="5"/>
  <c r="X129" i="5"/>
  <c r="CB129" i="5" s="1"/>
  <c r="B129" i="5"/>
  <c r="BX129" i="5" s="1"/>
  <c r="CC128" i="5"/>
  <c r="CB128" i="5"/>
  <c r="BY128" i="5"/>
  <c r="BR128" i="5"/>
  <c r="BQ128" i="5"/>
  <c r="AB128" i="5"/>
  <c r="BU128" i="5" s="1"/>
  <c r="X128" i="5"/>
  <c r="B128" i="5"/>
  <c r="BX128" i="5" s="1"/>
  <c r="CC127" i="5"/>
  <c r="BY127" i="5"/>
  <c r="BR127" i="5"/>
  <c r="BQ127" i="5"/>
  <c r="AB127" i="5"/>
  <c r="X127" i="5"/>
  <c r="B127" i="5"/>
  <c r="BX127" i="5" s="1"/>
  <c r="CC126" i="5"/>
  <c r="CB126" i="5"/>
  <c r="BY126" i="5"/>
  <c r="BR126" i="5"/>
  <c r="BQ126" i="5"/>
  <c r="AB126" i="5"/>
  <c r="BU126" i="5" s="1"/>
  <c r="X126" i="5"/>
  <c r="B126" i="5"/>
  <c r="BX126" i="5" s="1"/>
  <c r="CC125" i="5"/>
  <c r="BY125" i="5"/>
  <c r="BR125" i="5"/>
  <c r="BQ125" i="5"/>
  <c r="AB125" i="5"/>
  <c r="X125" i="5"/>
  <c r="CB125" i="5" s="1"/>
  <c r="B125" i="5"/>
  <c r="BX125" i="5" s="1"/>
  <c r="CC124" i="5"/>
  <c r="CB124" i="5"/>
  <c r="BY124" i="5"/>
  <c r="BR124" i="5"/>
  <c r="BQ124" i="5"/>
  <c r="AB124" i="5"/>
  <c r="BU124" i="5" s="1"/>
  <c r="X124" i="5"/>
  <c r="B124" i="5"/>
  <c r="BX124" i="5" s="1"/>
  <c r="CC123" i="5"/>
  <c r="BY123" i="5"/>
  <c r="BR123" i="5"/>
  <c r="BQ123" i="5"/>
  <c r="AB123" i="5"/>
  <c r="AB131" i="5" s="1"/>
  <c r="X123" i="5"/>
  <c r="B123" i="5"/>
  <c r="B131" i="5" s="1"/>
  <c r="BY131" i="5" s="1"/>
  <c r="C92" i="5"/>
  <c r="BX91" i="5"/>
  <c r="BP91" i="5"/>
  <c r="C91" i="5" s="1"/>
  <c r="BX90" i="5"/>
  <c r="BP90" i="5"/>
  <c r="C90" i="5"/>
  <c r="BY87" i="5"/>
  <c r="BP87" i="5"/>
  <c r="C87" i="5"/>
  <c r="BR87" i="5" s="1"/>
  <c r="BR86" i="5"/>
  <c r="C86" i="5"/>
  <c r="BY85" i="5"/>
  <c r="BP85" i="5"/>
  <c r="C85" i="5"/>
  <c r="BR85" i="5" s="1"/>
  <c r="BX84" i="5"/>
  <c r="C84" i="5"/>
  <c r="BY83" i="5"/>
  <c r="BP83" i="5"/>
  <c r="C83" i="5"/>
  <c r="BR83" i="5" s="1"/>
  <c r="BX82" i="5"/>
  <c r="BR82" i="5"/>
  <c r="C82" i="5"/>
  <c r="BY81" i="5"/>
  <c r="BP81" i="5"/>
  <c r="C81" i="5"/>
  <c r="BR81" i="5" s="1"/>
  <c r="BX80" i="5"/>
  <c r="C80" i="5"/>
  <c r="BZ79" i="5"/>
  <c r="BY79" i="5"/>
  <c r="BR79" i="5"/>
  <c r="BQ79" i="5"/>
  <c r="BP79" i="5"/>
  <c r="C79" i="5"/>
  <c r="BX79" i="5" s="1"/>
  <c r="BZ78" i="5"/>
  <c r="BQ78" i="5"/>
  <c r="C78" i="5"/>
  <c r="CA77" i="5"/>
  <c r="BX77" i="5"/>
  <c r="BS77" i="5"/>
  <c r="BP77" i="5"/>
  <c r="C77" i="5"/>
  <c r="BZ77" i="5" s="1"/>
  <c r="X73" i="5"/>
  <c r="W73" i="5"/>
  <c r="V73" i="5"/>
  <c r="U73" i="5"/>
  <c r="T73" i="5"/>
  <c r="S73" i="5"/>
  <c r="R73" i="5"/>
  <c r="Q73" i="5"/>
  <c r="P73" i="5"/>
  <c r="O73" i="5"/>
  <c r="N73" i="5"/>
  <c r="M73" i="5"/>
  <c r="L73" i="5"/>
  <c r="K73" i="5"/>
  <c r="J73" i="5"/>
  <c r="I73" i="5"/>
  <c r="H73" i="5"/>
  <c r="G73" i="5"/>
  <c r="F73" i="5"/>
  <c r="E73" i="5"/>
  <c r="D73" i="5"/>
  <c r="CB72" i="5"/>
  <c r="BZ72" i="5"/>
  <c r="BY72" i="5"/>
  <c r="BT72" i="5"/>
  <c r="BR72" i="5"/>
  <c r="BQ72" i="5"/>
  <c r="C72" i="5"/>
  <c r="CA72" i="5" s="1"/>
  <c r="CA71" i="5"/>
  <c r="BS71" i="5"/>
  <c r="C71" i="5"/>
  <c r="CB70" i="5"/>
  <c r="BZ70" i="5"/>
  <c r="BY70" i="5"/>
  <c r="BT70" i="5"/>
  <c r="BR70" i="5"/>
  <c r="BQ70" i="5"/>
  <c r="C70" i="5"/>
  <c r="CA70" i="5" s="1"/>
  <c r="CB69" i="5"/>
  <c r="BT69" i="5"/>
  <c r="BS69" i="5"/>
  <c r="C69" i="5"/>
  <c r="CB68" i="5"/>
  <c r="BZ68" i="5"/>
  <c r="BY68" i="5"/>
  <c r="BT68" i="5"/>
  <c r="BR68" i="5"/>
  <c r="BQ68" i="5"/>
  <c r="C68" i="5"/>
  <c r="CA68" i="5" s="1"/>
  <c r="BS67" i="5"/>
  <c r="C67" i="5"/>
  <c r="CA67" i="5" s="1"/>
  <c r="CB66" i="5"/>
  <c r="BZ66" i="5"/>
  <c r="BY66" i="5"/>
  <c r="BT66" i="5"/>
  <c r="BR66" i="5"/>
  <c r="BQ66" i="5"/>
  <c r="C66" i="5"/>
  <c r="CA66" i="5" s="1"/>
  <c r="CB65" i="5"/>
  <c r="BT65" i="5"/>
  <c r="C65" i="5"/>
  <c r="CB64" i="5"/>
  <c r="BZ64" i="5"/>
  <c r="BY64" i="5"/>
  <c r="BT64" i="5"/>
  <c r="BR64" i="5"/>
  <c r="BQ64" i="5"/>
  <c r="C64" i="5"/>
  <c r="CA64" i="5" s="1"/>
  <c r="CA63" i="5"/>
  <c r="C63" i="5"/>
  <c r="CB62" i="5"/>
  <c r="BZ62" i="5"/>
  <c r="BY62" i="5"/>
  <c r="BT62" i="5"/>
  <c r="BR62" i="5"/>
  <c r="BQ62" i="5"/>
  <c r="C62" i="5"/>
  <c r="CA62" i="5" s="1"/>
  <c r="CD58" i="5"/>
  <c r="AX58" i="5"/>
  <c r="AW58" i="5"/>
  <c r="AV58" i="5"/>
  <c r="AU58" i="5"/>
  <c r="AT58" i="5"/>
  <c r="AS58" i="5"/>
  <c r="AR58" i="5"/>
  <c r="AQ58" i="5"/>
  <c r="AP58" i="5"/>
  <c r="AN58" i="5"/>
  <c r="AM58" i="5"/>
  <c r="AL58" i="5"/>
  <c r="AK58" i="5"/>
  <c r="AJ58" i="5"/>
  <c r="AI58" i="5"/>
  <c r="AH58" i="5"/>
  <c r="AG58" i="5"/>
  <c r="AF58" i="5"/>
  <c r="AE58" i="5"/>
  <c r="AD58" i="5"/>
  <c r="AC58" i="5"/>
  <c r="AA58" i="5"/>
  <c r="Z58" i="5"/>
  <c r="Y58" i="5"/>
  <c r="BV58" i="5" s="1"/>
  <c r="W58" i="5"/>
  <c r="V58" i="5"/>
  <c r="U58" i="5"/>
  <c r="T58" i="5"/>
  <c r="S58" i="5"/>
  <c r="R58" i="5"/>
  <c r="Q58" i="5"/>
  <c r="P58" i="5"/>
  <c r="O58" i="5"/>
  <c r="N58" i="5"/>
  <c r="M58" i="5"/>
  <c r="L58" i="5"/>
  <c r="K58" i="5"/>
  <c r="J58" i="5"/>
  <c r="I58" i="5"/>
  <c r="H58" i="5"/>
  <c r="G58" i="5"/>
  <c r="F58" i="5"/>
  <c r="E58" i="5"/>
  <c r="D58" i="5"/>
  <c r="C58" i="5"/>
  <c r="CD57" i="5"/>
  <c r="CB57" i="5"/>
  <c r="BY57" i="5"/>
  <c r="BV57" i="5"/>
  <c r="BP57" i="5"/>
  <c r="AB57" i="5"/>
  <c r="X57" i="5"/>
  <c r="B57" i="5"/>
  <c r="CD56" i="5"/>
  <c r="BV56" i="5"/>
  <c r="AB56" i="5"/>
  <c r="X56" i="5"/>
  <c r="B56" i="5"/>
  <c r="CD55" i="5"/>
  <c r="CC55" i="5"/>
  <c r="CA55" i="5"/>
  <c r="BX55" i="5"/>
  <c r="BV55" i="5"/>
  <c r="BT55" i="5"/>
  <c r="BR55" i="5"/>
  <c r="AB55" i="5"/>
  <c r="X55" i="5"/>
  <c r="B55" i="5"/>
  <c r="CD54" i="5"/>
  <c r="BY54" i="5"/>
  <c r="BV54" i="5"/>
  <c r="BU54" i="5"/>
  <c r="BQ54" i="5"/>
  <c r="AB54" i="5"/>
  <c r="B54" i="5"/>
  <c r="CE53" i="5"/>
  <c r="CD53" i="5"/>
  <c r="BW53" i="5"/>
  <c r="BV53" i="5"/>
  <c r="AB53" i="5"/>
  <c r="CB53" i="5" s="1"/>
  <c r="X53" i="5"/>
  <c r="B53" i="5"/>
  <c r="BP53" i="5" s="1"/>
  <c r="CE52" i="5"/>
  <c r="CD52" i="5"/>
  <c r="BZ52" i="5"/>
  <c r="BW52" i="5"/>
  <c r="BV52" i="5"/>
  <c r="BT52" i="5"/>
  <c r="BP52" i="5"/>
  <c r="AB52" i="5"/>
  <c r="CB52" i="5" s="1"/>
  <c r="X52" i="5"/>
  <c r="B52" i="5"/>
  <c r="CE51" i="5"/>
  <c r="CD51" i="5"/>
  <c r="BW51" i="5"/>
  <c r="BV51" i="5"/>
  <c r="AB51" i="5"/>
  <c r="X51" i="5"/>
  <c r="B51" i="5"/>
  <c r="CD50" i="5"/>
  <c r="CC50" i="5"/>
  <c r="BY50" i="5"/>
  <c r="BV50" i="5"/>
  <c r="BT50" i="5"/>
  <c r="BP50" i="5"/>
  <c r="AB50" i="5"/>
  <c r="X50" i="5"/>
  <c r="B50" i="5"/>
  <c r="CD49" i="5"/>
  <c r="BV49" i="5"/>
  <c r="AB49" i="5"/>
  <c r="X49" i="5"/>
  <c r="B49" i="5"/>
  <c r="BY49" i="5" s="1"/>
  <c r="CD48" i="5"/>
  <c r="CC48" i="5"/>
  <c r="BY48" i="5"/>
  <c r="BV48" i="5"/>
  <c r="BT48" i="5"/>
  <c r="BP48" i="5"/>
  <c r="AB48" i="5"/>
  <c r="X48" i="5"/>
  <c r="B48" i="5"/>
  <c r="CD47" i="5"/>
  <c r="BV47" i="5"/>
  <c r="AB47" i="5"/>
  <c r="X47" i="5"/>
  <c r="B47" i="5"/>
  <c r="BZ46" i="5"/>
  <c r="BT46" i="5"/>
  <c r="BP46" i="5"/>
  <c r="AB46" i="5"/>
  <c r="X46" i="5"/>
  <c r="B46" i="5"/>
  <c r="BX46" i="5" s="1"/>
  <c r="CD45" i="5"/>
  <c r="BV45" i="5"/>
  <c r="AB45" i="5"/>
  <c r="X45" i="5"/>
  <c r="B45" i="5"/>
  <c r="CD44" i="5"/>
  <c r="CC44" i="5"/>
  <c r="BY44" i="5"/>
  <c r="BV44" i="5"/>
  <c r="BT44" i="5"/>
  <c r="BP44" i="5"/>
  <c r="AB44" i="5"/>
  <c r="X44" i="5"/>
  <c r="B44" i="5"/>
  <c r="CD43" i="5"/>
  <c r="CC43" i="5"/>
  <c r="CA43" i="5"/>
  <c r="BY43" i="5"/>
  <c r="BV43" i="5"/>
  <c r="BT43" i="5"/>
  <c r="BR43" i="5"/>
  <c r="BP43" i="5"/>
  <c r="AB43" i="5"/>
  <c r="B43" i="5"/>
  <c r="CD42" i="5"/>
  <c r="CA42" i="5"/>
  <c r="BZ42" i="5"/>
  <c r="BX42" i="5"/>
  <c r="BV42" i="5"/>
  <c r="BU42" i="5"/>
  <c r="BS42" i="5"/>
  <c r="BR42" i="5"/>
  <c r="BQ42" i="5"/>
  <c r="AB42" i="5"/>
  <c r="X42" i="5"/>
  <c r="CB42" i="5" s="1"/>
  <c r="B42" i="5"/>
  <c r="CC42" i="5" s="1"/>
  <c r="CD41" i="5"/>
  <c r="BV41" i="5"/>
  <c r="AB41" i="5"/>
  <c r="B41" i="5"/>
  <c r="BX41" i="5" s="1"/>
  <c r="CD40" i="5"/>
  <c r="CC40" i="5"/>
  <c r="BY40" i="5"/>
  <c r="BV40" i="5"/>
  <c r="BT40" i="5"/>
  <c r="BP40" i="5"/>
  <c r="AB40" i="5"/>
  <c r="X40" i="5"/>
  <c r="B40" i="5"/>
  <c r="CD39" i="5"/>
  <c r="BV39" i="5"/>
  <c r="AB39" i="5"/>
  <c r="X39" i="5"/>
  <c r="B39" i="5"/>
  <c r="CD38" i="5"/>
  <c r="CC38" i="5"/>
  <c r="CA38" i="5"/>
  <c r="BY38" i="5"/>
  <c r="BV38" i="5"/>
  <c r="BT38" i="5"/>
  <c r="BR38" i="5"/>
  <c r="BP38" i="5"/>
  <c r="AB38" i="5"/>
  <c r="B38" i="5"/>
  <c r="CB38" i="5" s="1"/>
  <c r="CD37" i="5"/>
  <c r="CB37" i="5"/>
  <c r="BX37" i="5"/>
  <c r="BV37" i="5"/>
  <c r="BU37" i="5"/>
  <c r="BQ37" i="5"/>
  <c r="AB37" i="5"/>
  <c r="B37" i="5"/>
  <c r="CD36" i="5"/>
  <c r="CA36" i="5"/>
  <c r="BY36" i="5"/>
  <c r="BX36" i="5"/>
  <c r="BV36" i="5"/>
  <c r="BT36" i="5"/>
  <c r="BS36" i="5"/>
  <c r="BR36" i="5"/>
  <c r="AB36" i="5"/>
  <c r="X36" i="5"/>
  <c r="B36" i="5"/>
  <c r="CD35" i="5"/>
  <c r="BV35" i="5"/>
  <c r="AB35" i="5"/>
  <c r="B35" i="5"/>
  <c r="CD34" i="5"/>
  <c r="CA34" i="5"/>
  <c r="BZ34" i="5"/>
  <c r="BX34" i="5"/>
  <c r="BV34" i="5"/>
  <c r="BS34" i="5"/>
  <c r="BR34" i="5"/>
  <c r="BQ34" i="5"/>
  <c r="AB34" i="5"/>
  <c r="CB34" i="5" s="1"/>
  <c r="X34" i="5"/>
  <c r="BU34" i="5" s="1"/>
  <c r="B34" i="5"/>
  <c r="CC34" i="5" s="1"/>
  <c r="CD33" i="5"/>
  <c r="CC33" i="5"/>
  <c r="BX33" i="5"/>
  <c r="BV33" i="5"/>
  <c r="BS33" i="5"/>
  <c r="AB33" i="5"/>
  <c r="X33" i="5"/>
  <c r="B33" i="5"/>
  <c r="BY33" i="5" s="1"/>
  <c r="CD32" i="5"/>
  <c r="CB32" i="5"/>
  <c r="CA32" i="5"/>
  <c r="BZ32" i="5"/>
  <c r="BX32" i="5"/>
  <c r="BV32" i="5"/>
  <c r="BS32" i="5"/>
  <c r="BR32" i="5"/>
  <c r="BQ32" i="5"/>
  <c r="AB32" i="5"/>
  <c r="BU32" i="5" s="1"/>
  <c r="X32" i="5"/>
  <c r="B32" i="5"/>
  <c r="CC32" i="5" s="1"/>
  <c r="CD31" i="5"/>
  <c r="BV31" i="5"/>
  <c r="AB31" i="5"/>
  <c r="X31" i="5"/>
  <c r="B31" i="5"/>
  <c r="CD30" i="5"/>
  <c r="CA30" i="5"/>
  <c r="BZ30" i="5"/>
  <c r="BX30" i="5"/>
  <c r="BV30" i="5"/>
  <c r="BS30" i="5"/>
  <c r="BR30" i="5"/>
  <c r="BQ30" i="5"/>
  <c r="AB30" i="5"/>
  <c r="CB30" i="5" s="1"/>
  <c r="X30" i="5"/>
  <c r="BU30" i="5" s="1"/>
  <c r="B30" i="5"/>
  <c r="CC30" i="5" s="1"/>
  <c r="CD29" i="5"/>
  <c r="CC29" i="5"/>
  <c r="BX29" i="5"/>
  <c r="BV29" i="5"/>
  <c r="BS29" i="5"/>
  <c r="AB29" i="5"/>
  <c r="X29" i="5"/>
  <c r="B29" i="5"/>
  <c r="BY29" i="5" s="1"/>
  <c r="CD28" i="5"/>
  <c r="CB28" i="5"/>
  <c r="CA28" i="5"/>
  <c r="BZ28" i="5"/>
  <c r="BV28" i="5"/>
  <c r="BS28" i="5"/>
  <c r="BQ28" i="5"/>
  <c r="AB28" i="5"/>
  <c r="BU28" i="5" s="1"/>
  <c r="B28" i="5"/>
  <c r="CD27" i="5"/>
  <c r="BY27" i="5"/>
  <c r="BV27" i="5"/>
  <c r="BS27" i="5"/>
  <c r="AB27" i="5"/>
  <c r="X27" i="5"/>
  <c r="B27" i="5"/>
  <c r="CA27" i="5" s="1"/>
  <c r="CD26" i="5"/>
  <c r="BV26" i="5"/>
  <c r="AB26" i="5"/>
  <c r="X26" i="5"/>
  <c r="B26" i="5"/>
  <c r="CD25" i="5"/>
  <c r="CC25" i="5"/>
  <c r="CA25" i="5"/>
  <c r="BY25" i="5"/>
  <c r="BX25" i="5"/>
  <c r="BV25" i="5"/>
  <c r="BT25" i="5"/>
  <c r="BS25" i="5"/>
  <c r="BR25" i="5"/>
  <c r="AB25" i="5"/>
  <c r="X25" i="5"/>
  <c r="B25" i="5"/>
  <c r="CD24" i="5"/>
  <c r="CA24" i="5"/>
  <c r="BY24" i="5"/>
  <c r="BV24" i="5"/>
  <c r="BR24" i="5"/>
  <c r="BP24" i="5"/>
  <c r="AB24" i="5"/>
  <c r="X24" i="5"/>
  <c r="BU24" i="5" s="1"/>
  <c r="B24" i="5"/>
  <c r="BZ24" i="5" s="1"/>
  <c r="BZ23" i="5"/>
  <c r="BR23" i="5"/>
  <c r="BP23" i="5"/>
  <c r="AB23" i="5"/>
  <c r="X23" i="5"/>
  <c r="CB23" i="5" s="1"/>
  <c r="B23" i="5"/>
  <c r="CA23" i="5" s="1"/>
  <c r="CD22" i="5"/>
  <c r="BV22" i="5"/>
  <c r="AB22" i="5"/>
  <c r="X22" i="5"/>
  <c r="B22" i="5"/>
  <c r="CB21" i="5"/>
  <c r="BY21" i="5"/>
  <c r="BT21" i="5"/>
  <c r="BR21" i="5"/>
  <c r="AB21" i="5"/>
  <c r="X21" i="5"/>
  <c r="B21" i="5"/>
  <c r="BZ21" i="5" s="1"/>
  <c r="CD20" i="5"/>
  <c r="CA20" i="5"/>
  <c r="BZ20" i="5"/>
  <c r="BY20" i="5"/>
  <c r="BV20" i="5"/>
  <c r="BU20" i="5"/>
  <c r="BT20" i="5"/>
  <c r="BR20" i="5"/>
  <c r="BP20" i="5"/>
  <c r="AB20" i="5"/>
  <c r="X20" i="5"/>
  <c r="B20" i="5"/>
  <c r="CB19" i="5"/>
  <c r="CA19" i="5"/>
  <c r="BZ19" i="5"/>
  <c r="BU19" i="5"/>
  <c r="BT19" i="5"/>
  <c r="BR19" i="5"/>
  <c r="BP19" i="5"/>
  <c r="AB19" i="5"/>
  <c r="X19" i="5"/>
  <c r="B19" i="5"/>
  <c r="CE18" i="5"/>
  <c r="CD18" i="5"/>
  <c r="BW18" i="5"/>
  <c r="BV18" i="5"/>
  <c r="AB18" i="5"/>
  <c r="X18" i="5"/>
  <c r="B18" i="5"/>
  <c r="CD17" i="5"/>
  <c r="BV17" i="5"/>
  <c r="AB17" i="5"/>
  <c r="X17" i="5"/>
  <c r="B17" i="5"/>
  <c r="CD16" i="5"/>
  <c r="CA16" i="5"/>
  <c r="BV16" i="5"/>
  <c r="BR16" i="5"/>
  <c r="AB16" i="5"/>
  <c r="X16" i="5"/>
  <c r="B16" i="5"/>
  <c r="BZ16" i="5" s="1"/>
  <c r="CD15" i="5"/>
  <c r="BV15" i="5"/>
  <c r="AB15" i="5"/>
  <c r="X15" i="5"/>
  <c r="B15" i="5"/>
  <c r="CB15" i="5" s="1"/>
  <c r="CC14" i="5"/>
  <c r="BZ14" i="5"/>
  <c r="BY14" i="5"/>
  <c r="BX14" i="5"/>
  <c r="BT14" i="5"/>
  <c r="BS14" i="5"/>
  <c r="BR14" i="5"/>
  <c r="BP14" i="5"/>
  <c r="X14" i="5"/>
  <c r="CB14" i="5" s="1"/>
  <c r="B14" i="5"/>
  <c r="CA14" i="5" s="1"/>
  <c r="CD13" i="5"/>
  <c r="BZ13" i="5"/>
  <c r="BX13" i="5"/>
  <c r="BV13" i="5"/>
  <c r="BS13" i="5"/>
  <c r="BQ13" i="5"/>
  <c r="AB13" i="5"/>
  <c r="X13" i="5"/>
  <c r="CB13" i="5" s="1"/>
  <c r="B13" i="5"/>
  <c r="CC13" i="5" s="1"/>
  <c r="CD12" i="5"/>
  <c r="CB12" i="5"/>
  <c r="CA12" i="5"/>
  <c r="BZ12" i="5"/>
  <c r="BX12" i="5"/>
  <c r="BV12" i="5"/>
  <c r="BS12" i="5"/>
  <c r="BR12" i="5"/>
  <c r="BQ12" i="5"/>
  <c r="AB12" i="5"/>
  <c r="X12" i="5"/>
  <c r="B12" i="5"/>
  <c r="A5" i="5"/>
  <c r="A4" i="5"/>
  <c r="A3" i="5"/>
  <c r="A2" i="5"/>
  <c r="AL131" i="7" l="1"/>
  <c r="Y73" i="7"/>
  <c r="A206" i="7" s="1"/>
  <c r="AY58" i="7"/>
  <c r="AY15" i="6"/>
  <c r="AL131" i="6"/>
  <c r="CA58" i="6"/>
  <c r="BR58" i="6"/>
  <c r="CC58" i="6"/>
  <c r="BX58" i="6"/>
  <c r="BX206" i="6" s="1"/>
  <c r="BQ58" i="6"/>
  <c r="CB58" i="6"/>
  <c r="BT58" i="6"/>
  <c r="BZ58" i="6"/>
  <c r="BS58" i="6"/>
  <c r="BY58" i="6"/>
  <c r="BP58" i="6"/>
  <c r="BU58" i="6"/>
  <c r="BQ181" i="6"/>
  <c r="X181" i="6" s="1"/>
  <c r="BY181" i="6"/>
  <c r="AY30" i="6"/>
  <c r="AY12" i="6"/>
  <c r="AY33" i="6"/>
  <c r="AY32" i="6"/>
  <c r="Y69" i="6"/>
  <c r="AY38" i="6"/>
  <c r="AY14" i="6"/>
  <c r="X84" i="6"/>
  <c r="AY57" i="6"/>
  <c r="AY55" i="6"/>
  <c r="AY39" i="6"/>
  <c r="AY29" i="6"/>
  <c r="AY27" i="6"/>
  <c r="AY21" i="6"/>
  <c r="CB131" i="6"/>
  <c r="Y71" i="6"/>
  <c r="AY52" i="6"/>
  <c r="AY36" i="6"/>
  <c r="A206" i="6"/>
  <c r="AY31" i="6"/>
  <c r="AY25" i="6"/>
  <c r="AY45" i="6"/>
  <c r="AY46" i="6"/>
  <c r="AY28" i="6"/>
  <c r="AL128" i="6"/>
  <c r="X83" i="6"/>
  <c r="CB73" i="6"/>
  <c r="BT73" i="6"/>
  <c r="BZ73" i="6"/>
  <c r="BQ73" i="6"/>
  <c r="Y73" i="6" s="1"/>
  <c r="BY73" i="6"/>
  <c r="BS73" i="6"/>
  <c r="BR73" i="6"/>
  <c r="CA73" i="6"/>
  <c r="AL123" i="6"/>
  <c r="AY34" i="6"/>
  <c r="AY56" i="6"/>
  <c r="AY47" i="6"/>
  <c r="X77" i="6"/>
  <c r="Y67" i="6"/>
  <c r="AY44" i="6"/>
  <c r="AY43" i="6"/>
  <c r="AY37" i="6"/>
  <c r="X86" i="6"/>
  <c r="AY35" i="6"/>
  <c r="AY26" i="6"/>
  <c r="BP15" i="5"/>
  <c r="BT15" i="5"/>
  <c r="BY15" i="5"/>
  <c r="CC15" i="5"/>
  <c r="BZ17" i="5"/>
  <c r="BU17" i="5"/>
  <c r="BP17" i="5"/>
  <c r="BT17" i="5"/>
  <c r="CA17" i="5"/>
  <c r="CA18" i="5"/>
  <c r="BS18" i="5"/>
  <c r="BQ18" i="5"/>
  <c r="BZ18" i="5"/>
  <c r="BZ22" i="5"/>
  <c r="BU22" i="5"/>
  <c r="BQ22" i="5"/>
  <c r="BP22" i="5"/>
  <c r="CB22" i="5"/>
  <c r="CB26" i="5"/>
  <c r="BX26" i="5"/>
  <c r="BS26" i="5"/>
  <c r="BQ26" i="5"/>
  <c r="CC26" i="5"/>
  <c r="CA31" i="5"/>
  <c r="BR31" i="5"/>
  <c r="BP31" i="5"/>
  <c r="BU31" i="5"/>
  <c r="BZ31" i="5"/>
  <c r="CB35" i="5"/>
  <c r="BX35" i="5"/>
  <c r="BS35" i="5"/>
  <c r="BR35" i="5"/>
  <c r="BY35" i="5"/>
  <c r="BZ39" i="5"/>
  <c r="BU39" i="5"/>
  <c r="BQ39" i="5"/>
  <c r="CB39" i="5"/>
  <c r="BX39" i="5"/>
  <c r="BS39" i="5"/>
  <c r="BR39" i="5"/>
  <c r="CA39" i="5"/>
  <c r="CB45" i="5"/>
  <c r="BX45" i="5"/>
  <c r="BS45" i="5"/>
  <c r="BZ45" i="5"/>
  <c r="BU45" i="5"/>
  <c r="BQ45" i="5"/>
  <c r="BR45" i="5"/>
  <c r="CA45" i="5"/>
  <c r="BZ47" i="5"/>
  <c r="BU47" i="5"/>
  <c r="BQ47" i="5"/>
  <c r="CB47" i="5"/>
  <c r="BX47" i="5"/>
  <c r="BS47" i="5"/>
  <c r="BR47" i="5"/>
  <c r="CA47" i="5"/>
  <c r="CC51" i="5"/>
  <c r="BY51" i="5"/>
  <c r="BU51" i="5"/>
  <c r="BQ51" i="5"/>
  <c r="CA51" i="5"/>
  <c r="BS51" i="5"/>
  <c r="BR51" i="5"/>
  <c r="BX51" i="5"/>
  <c r="CB56" i="5"/>
  <c r="BX56" i="5"/>
  <c r="BS56" i="5"/>
  <c r="CA56" i="5"/>
  <c r="BU56" i="5"/>
  <c r="BP56" i="5"/>
  <c r="BY56" i="5"/>
  <c r="BR56" i="5"/>
  <c r="BT56" i="5"/>
  <c r="B58" i="5"/>
  <c r="BP12" i="5"/>
  <c r="BT12" i="5"/>
  <c r="BY12" i="5"/>
  <c r="CC12" i="5"/>
  <c r="BR13" i="5"/>
  <c r="CA13" i="5"/>
  <c r="BQ14" i="5"/>
  <c r="AY14" i="5" s="1"/>
  <c r="BU14" i="5"/>
  <c r="BQ15" i="5"/>
  <c r="BU15" i="5"/>
  <c r="BZ15" i="5"/>
  <c r="BS16" i="5"/>
  <c r="BX16" i="5"/>
  <c r="CB16" i="5"/>
  <c r="BQ17" i="5"/>
  <c r="CB17" i="5"/>
  <c r="BR18" i="5"/>
  <c r="CB18" i="5"/>
  <c r="CC19" i="5"/>
  <c r="BY19" i="5"/>
  <c r="BS19" i="5"/>
  <c r="BQ19" i="5"/>
  <c r="AY19" i="5" s="1"/>
  <c r="BX19" i="5"/>
  <c r="CB20" i="5"/>
  <c r="BX20" i="5"/>
  <c r="BS20" i="5"/>
  <c r="BQ20" i="5"/>
  <c r="AY20" i="5" s="1"/>
  <c r="CC20" i="5"/>
  <c r="BS21" i="5"/>
  <c r="BR22" i="5"/>
  <c r="BX22" i="5"/>
  <c r="CC22" i="5"/>
  <c r="BT23" i="5"/>
  <c r="BT24" i="5"/>
  <c r="BZ25" i="5"/>
  <c r="BU25" i="5"/>
  <c r="BQ25" i="5"/>
  <c r="BP25" i="5"/>
  <c r="CB25" i="5"/>
  <c r="BR26" i="5"/>
  <c r="BY26" i="5"/>
  <c r="BT27" i="5"/>
  <c r="CC28" i="5"/>
  <c r="BY28" i="5"/>
  <c r="BT28" i="5"/>
  <c r="BP28" i="5"/>
  <c r="BR28" i="5"/>
  <c r="BX28" i="5"/>
  <c r="BT29" i="5"/>
  <c r="BQ31" i="5"/>
  <c r="CB31" i="5"/>
  <c r="BT33" i="5"/>
  <c r="BT35" i="5"/>
  <c r="BZ35" i="5"/>
  <c r="BZ36" i="5"/>
  <c r="BU36" i="5"/>
  <c r="BQ36" i="5"/>
  <c r="CB36" i="5"/>
  <c r="BP36" i="5"/>
  <c r="AY36" i="5" s="1"/>
  <c r="CC36" i="5"/>
  <c r="BT39" i="5"/>
  <c r="CC39" i="5"/>
  <c r="BQ41" i="5"/>
  <c r="BZ44" i="5"/>
  <c r="BU44" i="5"/>
  <c r="BQ44" i="5"/>
  <c r="AY44" i="5" s="1"/>
  <c r="CB44" i="5"/>
  <c r="BX44" i="5"/>
  <c r="BS44" i="5"/>
  <c r="BR44" i="5"/>
  <c r="CA44" i="5"/>
  <c r="BT45" i="5"/>
  <c r="CC45" i="5"/>
  <c r="BT47" i="5"/>
  <c r="CC47" i="5"/>
  <c r="BP49" i="5"/>
  <c r="CB50" i="5"/>
  <c r="BX50" i="5"/>
  <c r="BS50" i="5"/>
  <c r="BZ50" i="5"/>
  <c r="BU50" i="5"/>
  <c r="BQ50" i="5"/>
  <c r="AY50" i="5" s="1"/>
  <c r="BR50" i="5"/>
  <c r="CA50" i="5"/>
  <c r="BT51" i="5"/>
  <c r="BZ51" i="5"/>
  <c r="CC52" i="5"/>
  <c r="BY52" i="5"/>
  <c r="BU52" i="5"/>
  <c r="BQ52" i="5"/>
  <c r="AY52" i="5" s="1"/>
  <c r="CA52" i="5"/>
  <c r="BS52" i="5"/>
  <c r="BR52" i="5"/>
  <c r="BX52" i="5"/>
  <c r="BZ57" i="5"/>
  <c r="BU57" i="5"/>
  <c r="BQ57" i="5"/>
  <c r="CC57" i="5"/>
  <c r="BX57" i="5"/>
  <c r="BR57" i="5"/>
  <c r="AY57" i="5" s="1"/>
  <c r="CA57" i="5"/>
  <c r="BT57" i="5"/>
  <c r="BS57" i="5"/>
  <c r="BZ71" i="5"/>
  <c r="BR71" i="5"/>
  <c r="BY71" i="5"/>
  <c r="BQ71" i="5"/>
  <c r="BT71" i="5"/>
  <c r="CB71" i="5"/>
  <c r="BZ80" i="5"/>
  <c r="BQ80" i="5"/>
  <c r="BP80" i="5"/>
  <c r="BY80" i="5"/>
  <c r="BR80" i="5"/>
  <c r="BZ84" i="5"/>
  <c r="BQ84" i="5"/>
  <c r="BP84" i="5"/>
  <c r="X84" i="5" s="1"/>
  <c r="BY84" i="5"/>
  <c r="BR84" i="5"/>
  <c r="BU13" i="5"/>
  <c r="X58" i="5"/>
  <c r="BU12" i="5"/>
  <c r="BR15" i="5"/>
  <c r="CA15" i="5"/>
  <c r="BP16" i="5"/>
  <c r="BT16" i="5"/>
  <c r="BY16" i="5"/>
  <c r="CC16" i="5"/>
  <c r="BR17" i="5"/>
  <c r="BX17" i="5"/>
  <c r="CC17" i="5"/>
  <c r="BT18" i="5"/>
  <c r="BX18" i="5"/>
  <c r="CC18" i="5"/>
  <c r="BS22" i="5"/>
  <c r="BY22" i="5"/>
  <c r="BU23" i="5"/>
  <c r="BT26" i="5"/>
  <c r="BZ26" i="5"/>
  <c r="BZ27" i="5"/>
  <c r="BU27" i="5"/>
  <c r="BQ27" i="5"/>
  <c r="BP27" i="5"/>
  <c r="AY27" i="5" s="1"/>
  <c r="CB27" i="5"/>
  <c r="CA29" i="5"/>
  <c r="BR29" i="5"/>
  <c r="BP29" i="5"/>
  <c r="AY29" i="5" s="1"/>
  <c r="BU29" i="5"/>
  <c r="BZ29" i="5"/>
  <c r="BS31" i="5"/>
  <c r="BX31" i="5"/>
  <c r="CC31" i="5"/>
  <c r="CA33" i="5"/>
  <c r="BR33" i="5"/>
  <c r="BP33" i="5"/>
  <c r="AY33" i="5" s="1"/>
  <c r="BU33" i="5"/>
  <c r="BZ33" i="5"/>
  <c r="BP35" i="5"/>
  <c r="BU35" i="5"/>
  <c r="CA35" i="5"/>
  <c r="CA41" i="5"/>
  <c r="BR41" i="5"/>
  <c r="CC41" i="5"/>
  <c r="BY41" i="5"/>
  <c r="BT41" i="5"/>
  <c r="BP41" i="5"/>
  <c r="BS41" i="5"/>
  <c r="BZ41" i="5"/>
  <c r="BZ49" i="5"/>
  <c r="BU49" i="5"/>
  <c r="BQ49" i="5"/>
  <c r="CB49" i="5"/>
  <c r="BX49" i="5"/>
  <c r="BS49" i="5"/>
  <c r="BR49" i="5"/>
  <c r="CA49" i="5"/>
  <c r="CB51" i="5"/>
  <c r="CC53" i="5"/>
  <c r="BY53" i="5"/>
  <c r="BU53" i="5"/>
  <c r="BQ53" i="5"/>
  <c r="AY53" i="5" s="1"/>
  <c r="CA53" i="5"/>
  <c r="BS53" i="5"/>
  <c r="BR53" i="5"/>
  <c r="BX53" i="5"/>
  <c r="BZ56" i="5"/>
  <c r="BZ63" i="5"/>
  <c r="BR63" i="5"/>
  <c r="BY63" i="5"/>
  <c r="BQ63" i="5"/>
  <c r="BT63" i="5"/>
  <c r="C73" i="5"/>
  <c r="CB63" i="5"/>
  <c r="BU125" i="5"/>
  <c r="BU129" i="5"/>
  <c r="AB58" i="5"/>
  <c r="BP13" i="5"/>
  <c r="AY13" i="5" s="1"/>
  <c r="BT13" i="5"/>
  <c r="BY13" i="5"/>
  <c r="BS15" i="5"/>
  <c r="BX15" i="5"/>
  <c r="BQ16" i="5"/>
  <c r="BU16" i="5"/>
  <c r="BS17" i="5"/>
  <c r="BY17" i="5"/>
  <c r="BP18" i="5"/>
  <c r="BU18" i="5"/>
  <c r="BY18" i="5"/>
  <c r="CA21" i="5"/>
  <c r="BU21" i="5"/>
  <c r="BQ21" i="5"/>
  <c r="BP21" i="5"/>
  <c r="BX21" i="5"/>
  <c r="CC21" i="5"/>
  <c r="BT22" i="5"/>
  <c r="CA22" i="5"/>
  <c r="CC23" i="5"/>
  <c r="BY23" i="5"/>
  <c r="BS23" i="5"/>
  <c r="AY23" i="5" s="1"/>
  <c r="BQ23" i="5"/>
  <c r="BX23" i="5"/>
  <c r="CB24" i="5"/>
  <c r="BX24" i="5"/>
  <c r="BS24" i="5"/>
  <c r="BQ24" i="5"/>
  <c r="AY24" i="5" s="1"/>
  <c r="CC24" i="5"/>
  <c r="BP26" i="5"/>
  <c r="AY26" i="5" s="1"/>
  <c r="BU26" i="5"/>
  <c r="CA26" i="5"/>
  <c r="BR27" i="5"/>
  <c r="BX27" i="5"/>
  <c r="CC27" i="5"/>
  <c r="BQ29" i="5"/>
  <c r="CB29" i="5"/>
  <c r="BT31" i="5"/>
  <c r="BY31" i="5"/>
  <c r="BQ33" i="5"/>
  <c r="CB33" i="5"/>
  <c r="BQ35" i="5"/>
  <c r="CC35" i="5"/>
  <c r="CC37" i="5"/>
  <c r="BY37" i="5"/>
  <c r="BT37" i="5"/>
  <c r="BP37" i="5"/>
  <c r="CA37" i="5"/>
  <c r="BR37" i="5"/>
  <c r="BS37" i="5"/>
  <c r="BZ37" i="5"/>
  <c r="BP39" i="5"/>
  <c r="BY39" i="5"/>
  <c r="CB40" i="5"/>
  <c r="BX40" i="5"/>
  <c r="BS40" i="5"/>
  <c r="BZ40" i="5"/>
  <c r="BU40" i="5"/>
  <c r="BQ40" i="5"/>
  <c r="AY40" i="5" s="1"/>
  <c r="BR40" i="5"/>
  <c r="CA40" i="5"/>
  <c r="BU41" i="5"/>
  <c r="CB41" i="5"/>
  <c r="CB43" i="5"/>
  <c r="BP45" i="5"/>
  <c r="BY45" i="5"/>
  <c r="CA46" i="5"/>
  <c r="BU46" i="5"/>
  <c r="BQ46" i="5"/>
  <c r="AY46" i="5" s="1"/>
  <c r="CC46" i="5"/>
  <c r="BY46" i="5"/>
  <c r="BS46" i="5"/>
  <c r="BR46" i="5"/>
  <c r="CB46" i="5"/>
  <c r="BP47" i="5"/>
  <c r="BY47" i="5"/>
  <c r="CB48" i="5"/>
  <c r="BX48" i="5"/>
  <c r="BS48" i="5"/>
  <c r="BZ48" i="5"/>
  <c r="BU48" i="5"/>
  <c r="BQ48" i="5"/>
  <c r="AY48" i="5" s="1"/>
  <c r="BR48" i="5"/>
  <c r="CA48" i="5"/>
  <c r="BT49" i="5"/>
  <c r="CC49" i="5"/>
  <c r="BP51" i="5"/>
  <c r="AY51" i="5" s="1"/>
  <c r="BT53" i="5"/>
  <c r="BZ53" i="5"/>
  <c r="CB54" i="5"/>
  <c r="BX54" i="5"/>
  <c r="CC54" i="5"/>
  <c r="BR54" i="5"/>
  <c r="BZ54" i="5"/>
  <c r="BT54" i="5"/>
  <c r="BP54" i="5"/>
  <c r="BS54" i="5"/>
  <c r="CA54" i="5"/>
  <c r="BQ56" i="5"/>
  <c r="CC56" i="5"/>
  <c r="BS63" i="5"/>
  <c r="BZ67" i="5"/>
  <c r="BR67" i="5"/>
  <c r="BY67" i="5"/>
  <c r="BQ67" i="5"/>
  <c r="CB67" i="5"/>
  <c r="BT67" i="5"/>
  <c r="BY142" i="5"/>
  <c r="BQ142" i="5"/>
  <c r="X142" i="5" s="1"/>
  <c r="BY146" i="5"/>
  <c r="BQ146" i="5"/>
  <c r="X146" i="5" s="1"/>
  <c r="BY150" i="5"/>
  <c r="BQ150" i="5"/>
  <c r="X150" i="5" s="1"/>
  <c r="BY154" i="5"/>
  <c r="BQ154" i="5"/>
  <c r="X154" i="5" s="1"/>
  <c r="BY158" i="5"/>
  <c r="BQ158" i="5"/>
  <c r="X158" i="5" s="1"/>
  <c r="BY162" i="5"/>
  <c r="BQ162" i="5"/>
  <c r="X162" i="5" s="1"/>
  <c r="BY166" i="5"/>
  <c r="BQ166" i="5"/>
  <c r="X166" i="5" s="1"/>
  <c r="BY170" i="5"/>
  <c r="BQ170" i="5"/>
  <c r="X170" i="5" s="1"/>
  <c r="BY174" i="5"/>
  <c r="BQ174" i="5"/>
  <c r="X174" i="5" s="1"/>
  <c r="BY178" i="5"/>
  <c r="BQ178" i="5"/>
  <c r="X178" i="5" s="1"/>
  <c r="BQ38" i="5"/>
  <c r="AY38" i="5" s="1"/>
  <c r="BU38" i="5"/>
  <c r="BZ38" i="5"/>
  <c r="BQ43" i="5"/>
  <c r="AY43" i="5" s="1"/>
  <c r="BU43" i="5"/>
  <c r="BZ43" i="5"/>
  <c r="BZ55" i="5"/>
  <c r="BU55" i="5"/>
  <c r="BQ55" i="5"/>
  <c r="BP55" i="5"/>
  <c r="CB55" i="5"/>
  <c r="BZ65" i="5"/>
  <c r="BR65" i="5"/>
  <c r="BY65" i="5"/>
  <c r="BQ65" i="5"/>
  <c r="CA65" i="5"/>
  <c r="Y68" i="5"/>
  <c r="BY78" i="5"/>
  <c r="BX78" i="5"/>
  <c r="BP78" i="5"/>
  <c r="BS78" i="5"/>
  <c r="CA78" i="5"/>
  <c r="BZ86" i="5"/>
  <c r="BQ86" i="5"/>
  <c r="BP86" i="5"/>
  <c r="X86" i="5" s="1"/>
  <c r="BY86" i="5"/>
  <c r="CB127" i="5"/>
  <c r="BU127" i="5"/>
  <c r="BP30" i="5"/>
  <c r="AY30" i="5" s="1"/>
  <c r="BT30" i="5"/>
  <c r="BY30" i="5"/>
  <c r="BP32" i="5"/>
  <c r="BT32" i="5"/>
  <c r="BY32" i="5"/>
  <c r="BP34" i="5"/>
  <c r="AY34" i="5" s="1"/>
  <c r="BT34" i="5"/>
  <c r="BY34" i="5"/>
  <c r="BS38" i="5"/>
  <c r="BX38" i="5"/>
  <c r="BP42" i="5"/>
  <c r="BT42" i="5"/>
  <c r="BY42" i="5"/>
  <c r="BS43" i="5"/>
  <c r="BX43" i="5"/>
  <c r="BS55" i="5"/>
  <c r="BY55" i="5"/>
  <c r="BS65" i="5"/>
  <c r="BZ69" i="5"/>
  <c r="BR69" i="5"/>
  <c r="BY69" i="5"/>
  <c r="BQ69" i="5"/>
  <c r="CA69" i="5"/>
  <c r="Y72" i="5"/>
  <c r="BR78" i="5"/>
  <c r="BZ82" i="5"/>
  <c r="BQ82" i="5"/>
  <c r="BP82" i="5"/>
  <c r="BY82" i="5"/>
  <c r="BX86" i="5"/>
  <c r="CB123" i="5"/>
  <c r="BU123" i="5"/>
  <c r="X131" i="5"/>
  <c r="BY139" i="5"/>
  <c r="B181" i="5"/>
  <c r="BQ139" i="5"/>
  <c r="X139" i="5" s="1"/>
  <c r="BY143" i="5"/>
  <c r="BQ143" i="5"/>
  <c r="X143" i="5" s="1"/>
  <c r="BY147" i="5"/>
  <c r="BQ147" i="5"/>
  <c r="X147" i="5" s="1"/>
  <c r="BY151" i="5"/>
  <c r="BQ151" i="5"/>
  <c r="X151" i="5" s="1"/>
  <c r="BY155" i="5"/>
  <c r="BQ155" i="5"/>
  <c r="X155" i="5" s="1"/>
  <c r="BY159" i="5"/>
  <c r="BQ159" i="5"/>
  <c r="X159" i="5" s="1"/>
  <c r="BY163" i="5"/>
  <c r="BQ163" i="5"/>
  <c r="X163" i="5" s="1"/>
  <c r="BY167" i="5"/>
  <c r="BQ167" i="5"/>
  <c r="X167" i="5" s="1"/>
  <c r="BY171" i="5"/>
  <c r="BQ171" i="5"/>
  <c r="X171" i="5" s="1"/>
  <c r="BY175" i="5"/>
  <c r="BQ175" i="5"/>
  <c r="X175" i="5" s="1"/>
  <c r="BY179" i="5"/>
  <c r="BQ179" i="5"/>
  <c r="X179" i="5" s="1"/>
  <c r="BS62" i="5"/>
  <c r="Y62" i="5" s="1"/>
  <c r="BS64" i="5"/>
  <c r="Y64" i="5" s="1"/>
  <c r="BS66" i="5"/>
  <c r="Y66" i="5" s="1"/>
  <c r="BS68" i="5"/>
  <c r="BS70" i="5"/>
  <c r="Y70" i="5" s="1"/>
  <c r="BS72" i="5"/>
  <c r="BQ77" i="5"/>
  <c r="X77" i="5" s="1"/>
  <c r="BY77" i="5"/>
  <c r="BP131" i="5"/>
  <c r="BR77" i="5"/>
  <c r="BZ81" i="5"/>
  <c r="BQ81" i="5"/>
  <c r="X81" i="5" s="1"/>
  <c r="CA79" i="5"/>
  <c r="BS79" i="5"/>
  <c r="X79" i="5" s="1"/>
  <c r="BX81" i="5"/>
  <c r="BZ83" i="5"/>
  <c r="BQ83" i="5"/>
  <c r="X83" i="5" s="1"/>
  <c r="BX83" i="5"/>
  <c r="BZ85" i="5"/>
  <c r="BQ85" i="5"/>
  <c r="X85" i="5" s="1"/>
  <c r="BX85" i="5"/>
  <c r="BZ87" i="5"/>
  <c r="BQ87" i="5"/>
  <c r="X87" i="5" s="1"/>
  <c r="BX87" i="5"/>
  <c r="CC131" i="5"/>
  <c r="BU131" i="5"/>
  <c r="BQ131" i="5"/>
  <c r="CB131" i="5"/>
  <c r="BP123" i="5"/>
  <c r="BX123" i="5"/>
  <c r="BP124" i="5"/>
  <c r="AL124" i="5" s="1"/>
  <c r="BP125" i="5"/>
  <c r="AL125" i="5" s="1"/>
  <c r="BP126" i="5"/>
  <c r="AL126" i="5" s="1"/>
  <c r="BP127" i="5"/>
  <c r="AL127" i="5" s="1"/>
  <c r="BP128" i="5"/>
  <c r="AL128" i="5" s="1"/>
  <c r="BP129" i="5"/>
  <c r="BP130" i="5"/>
  <c r="AL130" i="5" s="1"/>
  <c r="AY58" i="6" l="1"/>
  <c r="BQ181" i="5"/>
  <c r="X181" i="5" s="1"/>
  <c r="BY181" i="5"/>
  <c r="AL129" i="5"/>
  <c r="AL131" i="5"/>
  <c r="Y65" i="5"/>
  <c r="AY54" i="5"/>
  <c r="AY39" i="5"/>
  <c r="Y63" i="5"/>
  <c r="Y71" i="5"/>
  <c r="AY49" i="5"/>
  <c r="AY12" i="5"/>
  <c r="AY56" i="5"/>
  <c r="AY15" i="5"/>
  <c r="X82" i="5"/>
  <c r="AY55" i="5"/>
  <c r="AY47" i="5"/>
  <c r="AY37" i="5"/>
  <c r="AY21" i="5"/>
  <c r="CB58" i="5"/>
  <c r="BX58" i="5"/>
  <c r="BX206" i="5" s="1"/>
  <c r="BS58" i="5"/>
  <c r="CA58" i="5"/>
  <c r="BR58" i="5"/>
  <c r="CC58" i="5"/>
  <c r="BT58" i="5"/>
  <c r="BY58" i="5"/>
  <c r="BP58" i="5"/>
  <c r="BQ58" i="5"/>
  <c r="BZ58" i="5"/>
  <c r="BU58" i="5"/>
  <c r="AY31" i="5"/>
  <c r="BY73" i="5"/>
  <c r="BQ73" i="5"/>
  <c r="CB73" i="5"/>
  <c r="BT73" i="5"/>
  <c r="BR73" i="5"/>
  <c r="BZ73" i="5"/>
  <c r="CA73" i="5"/>
  <c r="BS73" i="5"/>
  <c r="AY41" i="5"/>
  <c r="AY16" i="5"/>
  <c r="AY22" i="5"/>
  <c r="AY17" i="5"/>
  <c r="AL123" i="5"/>
  <c r="Y69" i="5"/>
  <c r="AY42" i="5"/>
  <c r="AY32" i="5"/>
  <c r="X78" i="5"/>
  <c r="Y67" i="5"/>
  <c r="AY45" i="5"/>
  <c r="AY18" i="5"/>
  <c r="AY35" i="5"/>
  <c r="X80" i="5"/>
  <c r="AY28" i="5"/>
  <c r="AY25" i="5"/>
  <c r="A206" i="5" l="1"/>
  <c r="Y73" i="5"/>
  <c r="AY58" i="5"/>
  <c r="W180" i="1" l="1"/>
  <c r="V180" i="1"/>
  <c r="U180" i="1"/>
  <c r="T180" i="1"/>
  <c r="S180" i="1"/>
  <c r="R180" i="1"/>
  <c r="Q180" i="1"/>
  <c r="P180" i="1"/>
  <c r="O180" i="1"/>
  <c r="N180" i="1"/>
  <c r="M180" i="1"/>
  <c r="L180" i="1"/>
  <c r="K180" i="1"/>
  <c r="J180" i="1"/>
  <c r="I180" i="1"/>
  <c r="H180" i="1"/>
  <c r="G180" i="1"/>
  <c r="F180" i="1"/>
  <c r="E180" i="1"/>
  <c r="D180" i="1"/>
  <c r="C180" i="1"/>
  <c r="W179" i="1"/>
  <c r="V179" i="1"/>
  <c r="U179" i="1"/>
  <c r="T179" i="1"/>
  <c r="S179" i="1"/>
  <c r="R179" i="1"/>
  <c r="Q179" i="1"/>
  <c r="P179" i="1"/>
  <c r="O179" i="1"/>
  <c r="N179" i="1"/>
  <c r="M179" i="1"/>
  <c r="L179" i="1"/>
  <c r="K179" i="1"/>
  <c r="J179" i="1"/>
  <c r="I179" i="1"/>
  <c r="H179" i="1"/>
  <c r="G179" i="1"/>
  <c r="F179" i="1"/>
  <c r="E179" i="1"/>
  <c r="D179" i="1"/>
  <c r="C179" i="1"/>
  <c r="W178" i="1"/>
  <c r="V178" i="1"/>
  <c r="U178" i="1"/>
  <c r="T178" i="1"/>
  <c r="S178" i="1"/>
  <c r="R178" i="1"/>
  <c r="Q178" i="1"/>
  <c r="P178" i="1"/>
  <c r="O178" i="1"/>
  <c r="N178" i="1"/>
  <c r="M178" i="1"/>
  <c r="L178" i="1"/>
  <c r="K178" i="1"/>
  <c r="J178" i="1"/>
  <c r="I178" i="1"/>
  <c r="H178" i="1"/>
  <c r="G178" i="1"/>
  <c r="F178" i="1"/>
  <c r="E178" i="1"/>
  <c r="D178" i="1"/>
  <c r="C178" i="1"/>
  <c r="W177" i="1"/>
  <c r="V177" i="1"/>
  <c r="U177" i="1"/>
  <c r="T177" i="1"/>
  <c r="S177" i="1"/>
  <c r="R177" i="1"/>
  <c r="Q177" i="1"/>
  <c r="P177" i="1"/>
  <c r="O177" i="1"/>
  <c r="N177" i="1"/>
  <c r="M177" i="1"/>
  <c r="L177" i="1"/>
  <c r="K177" i="1"/>
  <c r="J177" i="1"/>
  <c r="I177" i="1"/>
  <c r="H177" i="1"/>
  <c r="G177" i="1"/>
  <c r="F177" i="1"/>
  <c r="E177" i="1"/>
  <c r="D177" i="1"/>
  <c r="C177" i="1"/>
  <c r="W176" i="1"/>
  <c r="V176" i="1"/>
  <c r="U176" i="1"/>
  <c r="T176" i="1"/>
  <c r="S176" i="1"/>
  <c r="R176" i="1"/>
  <c r="Q176" i="1"/>
  <c r="P176" i="1"/>
  <c r="O176" i="1"/>
  <c r="N176" i="1"/>
  <c r="M176" i="1"/>
  <c r="L176" i="1"/>
  <c r="K176" i="1"/>
  <c r="J176" i="1"/>
  <c r="I176" i="1"/>
  <c r="H176" i="1"/>
  <c r="G176" i="1"/>
  <c r="F176" i="1"/>
  <c r="E176" i="1"/>
  <c r="D176" i="1"/>
  <c r="C176" i="1"/>
  <c r="W175" i="1"/>
  <c r="V175" i="1"/>
  <c r="U175" i="1"/>
  <c r="T175" i="1"/>
  <c r="S175" i="1"/>
  <c r="R175" i="1"/>
  <c r="Q175" i="1"/>
  <c r="P175" i="1"/>
  <c r="O175" i="1"/>
  <c r="N175" i="1"/>
  <c r="M175" i="1"/>
  <c r="L175" i="1"/>
  <c r="K175" i="1"/>
  <c r="J175" i="1"/>
  <c r="I175" i="1"/>
  <c r="H175" i="1"/>
  <c r="G175" i="1"/>
  <c r="F175" i="1"/>
  <c r="E175" i="1"/>
  <c r="D175" i="1"/>
  <c r="C175" i="1"/>
  <c r="W174" i="1"/>
  <c r="V174" i="1"/>
  <c r="U174" i="1"/>
  <c r="T174" i="1"/>
  <c r="S174" i="1"/>
  <c r="R174" i="1"/>
  <c r="Q174" i="1"/>
  <c r="P174" i="1"/>
  <c r="O174" i="1"/>
  <c r="N174" i="1"/>
  <c r="M174" i="1"/>
  <c r="L174" i="1"/>
  <c r="K174" i="1"/>
  <c r="J174" i="1"/>
  <c r="I174" i="1"/>
  <c r="H174" i="1"/>
  <c r="G174" i="1"/>
  <c r="F174" i="1"/>
  <c r="E174" i="1"/>
  <c r="D174" i="1"/>
  <c r="C174" i="1"/>
  <c r="W173" i="1"/>
  <c r="V173" i="1"/>
  <c r="U173" i="1"/>
  <c r="T173" i="1"/>
  <c r="S173" i="1"/>
  <c r="R173" i="1"/>
  <c r="Q173" i="1"/>
  <c r="P173" i="1"/>
  <c r="O173" i="1"/>
  <c r="N173" i="1"/>
  <c r="M173" i="1"/>
  <c r="L173" i="1"/>
  <c r="K173" i="1"/>
  <c r="J173" i="1"/>
  <c r="I173" i="1"/>
  <c r="H173" i="1"/>
  <c r="G173" i="1"/>
  <c r="F173" i="1"/>
  <c r="E173" i="1"/>
  <c r="D173" i="1"/>
  <c r="C173" i="1"/>
  <c r="W172" i="1"/>
  <c r="V172" i="1"/>
  <c r="U172" i="1"/>
  <c r="T172" i="1"/>
  <c r="S172" i="1"/>
  <c r="R172" i="1"/>
  <c r="Q172" i="1"/>
  <c r="P172" i="1"/>
  <c r="O172" i="1"/>
  <c r="N172" i="1"/>
  <c r="M172" i="1"/>
  <c r="L172" i="1"/>
  <c r="K172" i="1"/>
  <c r="J172" i="1"/>
  <c r="I172" i="1"/>
  <c r="H172" i="1"/>
  <c r="G172" i="1"/>
  <c r="F172" i="1"/>
  <c r="E172" i="1"/>
  <c r="D172" i="1"/>
  <c r="C172" i="1"/>
  <c r="W171" i="1"/>
  <c r="V171" i="1"/>
  <c r="U171" i="1"/>
  <c r="T171" i="1"/>
  <c r="S171" i="1"/>
  <c r="R171" i="1"/>
  <c r="Q171" i="1"/>
  <c r="P171" i="1"/>
  <c r="O171" i="1"/>
  <c r="N171" i="1"/>
  <c r="M171" i="1"/>
  <c r="L171" i="1"/>
  <c r="K171" i="1"/>
  <c r="J171" i="1"/>
  <c r="I171" i="1"/>
  <c r="H171" i="1"/>
  <c r="G171" i="1"/>
  <c r="F171" i="1"/>
  <c r="E171" i="1"/>
  <c r="D171" i="1"/>
  <c r="C171" i="1"/>
  <c r="W170" i="1"/>
  <c r="V170" i="1"/>
  <c r="U170" i="1"/>
  <c r="T170" i="1"/>
  <c r="S170" i="1"/>
  <c r="R170" i="1"/>
  <c r="Q170" i="1"/>
  <c r="P170" i="1"/>
  <c r="O170" i="1"/>
  <c r="N170" i="1"/>
  <c r="M170" i="1"/>
  <c r="L170" i="1"/>
  <c r="K170" i="1"/>
  <c r="J170" i="1"/>
  <c r="I170" i="1"/>
  <c r="H170" i="1"/>
  <c r="G170" i="1"/>
  <c r="F170" i="1"/>
  <c r="E170" i="1"/>
  <c r="D170" i="1"/>
  <c r="C170" i="1"/>
  <c r="W169" i="1"/>
  <c r="V169" i="1"/>
  <c r="U169" i="1"/>
  <c r="T169" i="1"/>
  <c r="S169" i="1"/>
  <c r="R169" i="1"/>
  <c r="Q169" i="1"/>
  <c r="P169" i="1"/>
  <c r="O169" i="1"/>
  <c r="N169" i="1"/>
  <c r="M169" i="1"/>
  <c r="L169" i="1"/>
  <c r="K169" i="1"/>
  <c r="J169" i="1"/>
  <c r="I169" i="1"/>
  <c r="H169" i="1"/>
  <c r="G169" i="1"/>
  <c r="F169" i="1"/>
  <c r="E169" i="1"/>
  <c r="D169" i="1"/>
  <c r="C169" i="1"/>
  <c r="W168" i="1"/>
  <c r="V168" i="1"/>
  <c r="U168" i="1"/>
  <c r="T168" i="1"/>
  <c r="S168" i="1"/>
  <c r="R168" i="1"/>
  <c r="Q168" i="1"/>
  <c r="P168" i="1"/>
  <c r="O168" i="1"/>
  <c r="N168" i="1"/>
  <c r="M168" i="1"/>
  <c r="L168" i="1"/>
  <c r="K168" i="1"/>
  <c r="J168" i="1"/>
  <c r="I168" i="1"/>
  <c r="H168" i="1"/>
  <c r="G168" i="1"/>
  <c r="F168" i="1"/>
  <c r="E168" i="1"/>
  <c r="D168" i="1"/>
  <c r="C168" i="1"/>
  <c r="W167" i="1"/>
  <c r="V167" i="1"/>
  <c r="U167" i="1"/>
  <c r="T167" i="1"/>
  <c r="S167" i="1"/>
  <c r="R167" i="1"/>
  <c r="Q167" i="1"/>
  <c r="P167" i="1"/>
  <c r="O167" i="1"/>
  <c r="N167" i="1"/>
  <c r="M167" i="1"/>
  <c r="L167" i="1"/>
  <c r="K167" i="1"/>
  <c r="J167" i="1"/>
  <c r="I167" i="1"/>
  <c r="H167" i="1"/>
  <c r="G167" i="1"/>
  <c r="F167" i="1"/>
  <c r="E167" i="1"/>
  <c r="D167" i="1"/>
  <c r="C167" i="1"/>
  <c r="W166" i="1"/>
  <c r="V166" i="1"/>
  <c r="U166" i="1"/>
  <c r="T166" i="1"/>
  <c r="S166" i="1"/>
  <c r="R166" i="1"/>
  <c r="Q166" i="1"/>
  <c r="P166" i="1"/>
  <c r="O166" i="1"/>
  <c r="N166" i="1"/>
  <c r="M166" i="1"/>
  <c r="L166" i="1"/>
  <c r="K166" i="1"/>
  <c r="J166" i="1"/>
  <c r="I166" i="1"/>
  <c r="H166" i="1"/>
  <c r="G166" i="1"/>
  <c r="F166" i="1"/>
  <c r="E166" i="1"/>
  <c r="D166" i="1"/>
  <c r="C166" i="1"/>
  <c r="W165" i="1"/>
  <c r="V165" i="1"/>
  <c r="U165" i="1"/>
  <c r="T165" i="1"/>
  <c r="S165" i="1"/>
  <c r="R165" i="1"/>
  <c r="Q165" i="1"/>
  <c r="P165" i="1"/>
  <c r="O165" i="1"/>
  <c r="N165" i="1"/>
  <c r="M165" i="1"/>
  <c r="L165" i="1"/>
  <c r="K165" i="1"/>
  <c r="J165" i="1"/>
  <c r="I165" i="1"/>
  <c r="H165" i="1"/>
  <c r="G165" i="1"/>
  <c r="F165" i="1"/>
  <c r="E165" i="1"/>
  <c r="D165" i="1"/>
  <c r="C165" i="1"/>
  <c r="W164" i="1"/>
  <c r="V164" i="1"/>
  <c r="U164" i="1"/>
  <c r="T164" i="1"/>
  <c r="S164" i="1"/>
  <c r="R164" i="1"/>
  <c r="Q164" i="1"/>
  <c r="P164" i="1"/>
  <c r="O164" i="1"/>
  <c r="N164" i="1"/>
  <c r="M164" i="1"/>
  <c r="L164" i="1"/>
  <c r="K164" i="1"/>
  <c r="J164" i="1"/>
  <c r="I164" i="1"/>
  <c r="H164" i="1"/>
  <c r="G164" i="1"/>
  <c r="F164" i="1"/>
  <c r="E164" i="1"/>
  <c r="D164" i="1"/>
  <c r="C164" i="1"/>
  <c r="W163" i="1"/>
  <c r="V163" i="1"/>
  <c r="U163" i="1"/>
  <c r="T163" i="1"/>
  <c r="S163" i="1"/>
  <c r="R163" i="1"/>
  <c r="Q163" i="1"/>
  <c r="P163" i="1"/>
  <c r="O163" i="1"/>
  <c r="N163" i="1"/>
  <c r="M163" i="1"/>
  <c r="L163" i="1"/>
  <c r="K163" i="1"/>
  <c r="J163" i="1"/>
  <c r="I163" i="1"/>
  <c r="H163" i="1"/>
  <c r="G163" i="1"/>
  <c r="F163" i="1"/>
  <c r="E163" i="1"/>
  <c r="D163" i="1"/>
  <c r="C163" i="1"/>
  <c r="W162" i="1"/>
  <c r="V162" i="1"/>
  <c r="U162" i="1"/>
  <c r="T162" i="1"/>
  <c r="S162" i="1"/>
  <c r="R162" i="1"/>
  <c r="Q162" i="1"/>
  <c r="P162" i="1"/>
  <c r="O162" i="1"/>
  <c r="N162" i="1"/>
  <c r="M162" i="1"/>
  <c r="L162" i="1"/>
  <c r="K162" i="1"/>
  <c r="J162" i="1"/>
  <c r="I162" i="1"/>
  <c r="H162" i="1"/>
  <c r="G162" i="1"/>
  <c r="F162" i="1"/>
  <c r="E162" i="1"/>
  <c r="D162" i="1"/>
  <c r="C162" i="1"/>
  <c r="W161" i="1"/>
  <c r="V161" i="1"/>
  <c r="U161" i="1"/>
  <c r="T161" i="1"/>
  <c r="S161" i="1"/>
  <c r="R161" i="1"/>
  <c r="Q161" i="1"/>
  <c r="P161" i="1"/>
  <c r="O161" i="1"/>
  <c r="N161" i="1"/>
  <c r="M161" i="1"/>
  <c r="L161" i="1"/>
  <c r="K161" i="1"/>
  <c r="J161" i="1"/>
  <c r="I161" i="1"/>
  <c r="H161" i="1"/>
  <c r="G161" i="1"/>
  <c r="F161" i="1"/>
  <c r="E161" i="1"/>
  <c r="D161" i="1"/>
  <c r="C161" i="1"/>
  <c r="W160" i="1"/>
  <c r="V160" i="1"/>
  <c r="U160" i="1"/>
  <c r="T160" i="1"/>
  <c r="S160" i="1"/>
  <c r="R160" i="1"/>
  <c r="Q160" i="1"/>
  <c r="P160" i="1"/>
  <c r="O160" i="1"/>
  <c r="N160" i="1"/>
  <c r="M160" i="1"/>
  <c r="L160" i="1"/>
  <c r="K160" i="1"/>
  <c r="J160" i="1"/>
  <c r="I160" i="1"/>
  <c r="H160" i="1"/>
  <c r="G160" i="1"/>
  <c r="F160" i="1"/>
  <c r="E160" i="1"/>
  <c r="D160" i="1"/>
  <c r="C160" i="1"/>
  <c r="W159" i="1"/>
  <c r="V159" i="1"/>
  <c r="U159" i="1"/>
  <c r="T159" i="1"/>
  <c r="S159" i="1"/>
  <c r="R159" i="1"/>
  <c r="Q159" i="1"/>
  <c r="P159" i="1"/>
  <c r="O159" i="1"/>
  <c r="N159" i="1"/>
  <c r="M159" i="1"/>
  <c r="L159" i="1"/>
  <c r="K159" i="1"/>
  <c r="J159" i="1"/>
  <c r="I159" i="1"/>
  <c r="H159" i="1"/>
  <c r="G159" i="1"/>
  <c r="F159" i="1"/>
  <c r="E159" i="1"/>
  <c r="D159" i="1"/>
  <c r="C159" i="1"/>
  <c r="W158" i="1"/>
  <c r="V158" i="1"/>
  <c r="U158" i="1"/>
  <c r="T158" i="1"/>
  <c r="S158" i="1"/>
  <c r="R158" i="1"/>
  <c r="Q158" i="1"/>
  <c r="P158" i="1"/>
  <c r="O158" i="1"/>
  <c r="N158" i="1"/>
  <c r="M158" i="1"/>
  <c r="L158" i="1"/>
  <c r="K158" i="1"/>
  <c r="J158" i="1"/>
  <c r="I158" i="1"/>
  <c r="H158" i="1"/>
  <c r="G158" i="1"/>
  <c r="F158" i="1"/>
  <c r="E158" i="1"/>
  <c r="D158" i="1"/>
  <c r="C158" i="1"/>
  <c r="W157" i="1"/>
  <c r="V157" i="1"/>
  <c r="U157" i="1"/>
  <c r="T157" i="1"/>
  <c r="S157" i="1"/>
  <c r="R157" i="1"/>
  <c r="Q157" i="1"/>
  <c r="P157" i="1"/>
  <c r="O157" i="1"/>
  <c r="N157" i="1"/>
  <c r="M157" i="1"/>
  <c r="L157" i="1"/>
  <c r="K157" i="1"/>
  <c r="J157" i="1"/>
  <c r="I157" i="1"/>
  <c r="H157" i="1"/>
  <c r="G157" i="1"/>
  <c r="F157" i="1"/>
  <c r="E157" i="1"/>
  <c r="D157" i="1"/>
  <c r="C157" i="1"/>
  <c r="W156" i="1"/>
  <c r="V156" i="1"/>
  <c r="U156" i="1"/>
  <c r="T156" i="1"/>
  <c r="S156" i="1"/>
  <c r="R156" i="1"/>
  <c r="Q156" i="1"/>
  <c r="P156" i="1"/>
  <c r="O156" i="1"/>
  <c r="N156" i="1"/>
  <c r="M156" i="1"/>
  <c r="L156" i="1"/>
  <c r="K156" i="1"/>
  <c r="J156" i="1"/>
  <c r="I156" i="1"/>
  <c r="H156" i="1"/>
  <c r="G156" i="1"/>
  <c r="F156" i="1"/>
  <c r="E156" i="1"/>
  <c r="D156" i="1"/>
  <c r="C156" i="1"/>
  <c r="W155" i="1"/>
  <c r="V155" i="1"/>
  <c r="U155" i="1"/>
  <c r="T155" i="1"/>
  <c r="S155" i="1"/>
  <c r="R155" i="1"/>
  <c r="Q155" i="1"/>
  <c r="P155" i="1"/>
  <c r="O155" i="1"/>
  <c r="N155" i="1"/>
  <c r="M155" i="1"/>
  <c r="L155" i="1"/>
  <c r="K155" i="1"/>
  <c r="J155" i="1"/>
  <c r="I155" i="1"/>
  <c r="H155" i="1"/>
  <c r="G155" i="1"/>
  <c r="F155" i="1"/>
  <c r="E155" i="1"/>
  <c r="D155" i="1"/>
  <c r="C155" i="1"/>
  <c r="W154" i="1"/>
  <c r="V154" i="1"/>
  <c r="U154" i="1"/>
  <c r="T154" i="1"/>
  <c r="S154" i="1"/>
  <c r="R154" i="1"/>
  <c r="Q154" i="1"/>
  <c r="P154" i="1"/>
  <c r="O154" i="1"/>
  <c r="N154" i="1"/>
  <c r="M154" i="1"/>
  <c r="L154" i="1"/>
  <c r="K154" i="1"/>
  <c r="J154" i="1"/>
  <c r="I154" i="1"/>
  <c r="H154" i="1"/>
  <c r="G154" i="1"/>
  <c r="F154" i="1"/>
  <c r="E154" i="1"/>
  <c r="D154" i="1"/>
  <c r="C154" i="1"/>
  <c r="W153" i="1"/>
  <c r="V153" i="1"/>
  <c r="U153" i="1"/>
  <c r="T153" i="1"/>
  <c r="S153" i="1"/>
  <c r="R153" i="1"/>
  <c r="Q153" i="1"/>
  <c r="P153" i="1"/>
  <c r="O153" i="1"/>
  <c r="N153" i="1"/>
  <c r="M153" i="1"/>
  <c r="L153" i="1"/>
  <c r="K153" i="1"/>
  <c r="J153" i="1"/>
  <c r="I153" i="1"/>
  <c r="H153" i="1"/>
  <c r="G153" i="1"/>
  <c r="F153" i="1"/>
  <c r="E153" i="1"/>
  <c r="D153" i="1"/>
  <c r="C153" i="1"/>
  <c r="W152" i="1"/>
  <c r="V152" i="1"/>
  <c r="U152" i="1"/>
  <c r="T152" i="1"/>
  <c r="S152" i="1"/>
  <c r="R152" i="1"/>
  <c r="Q152" i="1"/>
  <c r="P152" i="1"/>
  <c r="O152" i="1"/>
  <c r="N152" i="1"/>
  <c r="M152" i="1"/>
  <c r="L152" i="1"/>
  <c r="K152" i="1"/>
  <c r="J152" i="1"/>
  <c r="I152" i="1"/>
  <c r="H152" i="1"/>
  <c r="G152" i="1"/>
  <c r="F152" i="1"/>
  <c r="E152" i="1"/>
  <c r="D152" i="1"/>
  <c r="C152" i="1"/>
  <c r="W151" i="1"/>
  <c r="V151" i="1"/>
  <c r="U151" i="1"/>
  <c r="T151" i="1"/>
  <c r="S151" i="1"/>
  <c r="R151" i="1"/>
  <c r="Q151" i="1"/>
  <c r="P151" i="1"/>
  <c r="O151" i="1"/>
  <c r="N151" i="1"/>
  <c r="M151" i="1"/>
  <c r="L151" i="1"/>
  <c r="K151" i="1"/>
  <c r="J151" i="1"/>
  <c r="I151" i="1"/>
  <c r="H151" i="1"/>
  <c r="G151" i="1"/>
  <c r="F151" i="1"/>
  <c r="E151" i="1"/>
  <c r="D151" i="1"/>
  <c r="C151" i="1"/>
  <c r="W150" i="1"/>
  <c r="V150" i="1"/>
  <c r="U150" i="1"/>
  <c r="T150" i="1"/>
  <c r="S150" i="1"/>
  <c r="R150" i="1"/>
  <c r="Q150" i="1"/>
  <c r="P150" i="1"/>
  <c r="O150" i="1"/>
  <c r="N150" i="1"/>
  <c r="M150" i="1"/>
  <c r="L150" i="1"/>
  <c r="K150" i="1"/>
  <c r="J150" i="1"/>
  <c r="I150" i="1"/>
  <c r="H150" i="1"/>
  <c r="G150" i="1"/>
  <c r="F150" i="1"/>
  <c r="E150" i="1"/>
  <c r="D150" i="1"/>
  <c r="C150" i="1"/>
  <c r="W149" i="1"/>
  <c r="V149" i="1"/>
  <c r="U149" i="1"/>
  <c r="T149" i="1"/>
  <c r="S149" i="1"/>
  <c r="R149" i="1"/>
  <c r="Q149" i="1"/>
  <c r="P149" i="1"/>
  <c r="O149" i="1"/>
  <c r="N149" i="1"/>
  <c r="M149" i="1"/>
  <c r="L149" i="1"/>
  <c r="K149" i="1"/>
  <c r="J149" i="1"/>
  <c r="I149" i="1"/>
  <c r="H149" i="1"/>
  <c r="G149" i="1"/>
  <c r="F149" i="1"/>
  <c r="E149" i="1"/>
  <c r="D149" i="1"/>
  <c r="C149" i="1"/>
  <c r="W148" i="1"/>
  <c r="V148" i="1"/>
  <c r="U148" i="1"/>
  <c r="T148" i="1"/>
  <c r="S148" i="1"/>
  <c r="R148" i="1"/>
  <c r="Q148" i="1"/>
  <c r="P148" i="1"/>
  <c r="O148" i="1"/>
  <c r="N148" i="1"/>
  <c r="M148" i="1"/>
  <c r="L148" i="1"/>
  <c r="K148" i="1"/>
  <c r="J148" i="1"/>
  <c r="I148" i="1"/>
  <c r="H148" i="1"/>
  <c r="G148" i="1"/>
  <c r="F148" i="1"/>
  <c r="E148" i="1"/>
  <c r="D148" i="1"/>
  <c r="C148" i="1"/>
  <c r="W147" i="1"/>
  <c r="V147" i="1"/>
  <c r="U147" i="1"/>
  <c r="T147" i="1"/>
  <c r="S147" i="1"/>
  <c r="R147" i="1"/>
  <c r="Q147" i="1"/>
  <c r="P147" i="1"/>
  <c r="O147" i="1"/>
  <c r="N147" i="1"/>
  <c r="M147" i="1"/>
  <c r="L147" i="1"/>
  <c r="K147" i="1"/>
  <c r="J147" i="1"/>
  <c r="I147" i="1"/>
  <c r="H147" i="1"/>
  <c r="G147" i="1"/>
  <c r="F147" i="1"/>
  <c r="E147" i="1"/>
  <c r="D147" i="1"/>
  <c r="C147" i="1"/>
  <c r="W146" i="1"/>
  <c r="V146" i="1"/>
  <c r="U146" i="1"/>
  <c r="T146" i="1"/>
  <c r="S146" i="1"/>
  <c r="R146" i="1"/>
  <c r="Q146" i="1"/>
  <c r="P146" i="1"/>
  <c r="O146" i="1"/>
  <c r="N146" i="1"/>
  <c r="M146" i="1"/>
  <c r="L146" i="1"/>
  <c r="K146" i="1"/>
  <c r="J146" i="1"/>
  <c r="I146" i="1"/>
  <c r="H146" i="1"/>
  <c r="G146" i="1"/>
  <c r="F146" i="1"/>
  <c r="E146" i="1"/>
  <c r="D146" i="1"/>
  <c r="C146" i="1"/>
  <c r="W145" i="1"/>
  <c r="V145" i="1"/>
  <c r="U145" i="1"/>
  <c r="T145" i="1"/>
  <c r="S145" i="1"/>
  <c r="R145" i="1"/>
  <c r="Q145" i="1"/>
  <c r="P145" i="1"/>
  <c r="O145" i="1"/>
  <c r="N145" i="1"/>
  <c r="M145" i="1"/>
  <c r="L145" i="1"/>
  <c r="K145" i="1"/>
  <c r="J145" i="1"/>
  <c r="I145" i="1"/>
  <c r="H145" i="1"/>
  <c r="G145" i="1"/>
  <c r="F145" i="1"/>
  <c r="E145" i="1"/>
  <c r="D145" i="1"/>
  <c r="C145" i="1"/>
  <c r="W144" i="1"/>
  <c r="V144" i="1"/>
  <c r="U144" i="1"/>
  <c r="T144" i="1"/>
  <c r="S144" i="1"/>
  <c r="R144" i="1"/>
  <c r="Q144" i="1"/>
  <c r="P144" i="1"/>
  <c r="O144" i="1"/>
  <c r="N144" i="1"/>
  <c r="M144" i="1"/>
  <c r="L144" i="1"/>
  <c r="K144" i="1"/>
  <c r="J144" i="1"/>
  <c r="I144" i="1"/>
  <c r="H144" i="1"/>
  <c r="G144" i="1"/>
  <c r="F144" i="1"/>
  <c r="E144" i="1"/>
  <c r="D144" i="1"/>
  <c r="C144" i="1"/>
  <c r="W143" i="1"/>
  <c r="V143" i="1"/>
  <c r="U143" i="1"/>
  <c r="T143" i="1"/>
  <c r="S143" i="1"/>
  <c r="R143" i="1"/>
  <c r="Q143" i="1"/>
  <c r="P143" i="1"/>
  <c r="O143" i="1"/>
  <c r="N143" i="1"/>
  <c r="M143" i="1"/>
  <c r="L143" i="1"/>
  <c r="K143" i="1"/>
  <c r="J143" i="1"/>
  <c r="I143" i="1"/>
  <c r="H143" i="1"/>
  <c r="G143" i="1"/>
  <c r="F143" i="1"/>
  <c r="E143" i="1"/>
  <c r="D143" i="1"/>
  <c r="C143" i="1"/>
  <c r="W142" i="1"/>
  <c r="V142" i="1"/>
  <c r="U142" i="1"/>
  <c r="T142" i="1"/>
  <c r="S142" i="1"/>
  <c r="R142" i="1"/>
  <c r="Q142" i="1"/>
  <c r="P142" i="1"/>
  <c r="O142" i="1"/>
  <c r="N142" i="1"/>
  <c r="M142" i="1"/>
  <c r="L142" i="1"/>
  <c r="K142" i="1"/>
  <c r="J142" i="1"/>
  <c r="I142" i="1"/>
  <c r="H142" i="1"/>
  <c r="G142" i="1"/>
  <c r="F142" i="1"/>
  <c r="E142" i="1"/>
  <c r="D142" i="1"/>
  <c r="C142" i="1"/>
  <c r="W141" i="1"/>
  <c r="V141" i="1"/>
  <c r="U141" i="1"/>
  <c r="T141" i="1"/>
  <c r="S141" i="1"/>
  <c r="R141" i="1"/>
  <c r="Q141" i="1"/>
  <c r="P141" i="1"/>
  <c r="O141" i="1"/>
  <c r="N141" i="1"/>
  <c r="M141" i="1"/>
  <c r="L141" i="1"/>
  <c r="K141" i="1"/>
  <c r="J141" i="1"/>
  <c r="I141" i="1"/>
  <c r="H141" i="1"/>
  <c r="G141" i="1"/>
  <c r="F141" i="1"/>
  <c r="E141" i="1"/>
  <c r="D141" i="1"/>
  <c r="C141" i="1"/>
  <c r="W140" i="1"/>
  <c r="V140" i="1"/>
  <c r="U140" i="1"/>
  <c r="T140" i="1"/>
  <c r="S140" i="1"/>
  <c r="R140" i="1"/>
  <c r="Q140" i="1"/>
  <c r="P140" i="1"/>
  <c r="O140" i="1"/>
  <c r="N140" i="1"/>
  <c r="M140" i="1"/>
  <c r="L140" i="1"/>
  <c r="K140" i="1"/>
  <c r="J140" i="1"/>
  <c r="I140" i="1"/>
  <c r="H140" i="1"/>
  <c r="G140" i="1"/>
  <c r="F140" i="1"/>
  <c r="E140" i="1"/>
  <c r="D140" i="1"/>
  <c r="C140" i="1"/>
  <c r="W139" i="1"/>
  <c r="V139" i="1"/>
  <c r="U139" i="1"/>
  <c r="T139" i="1"/>
  <c r="S139" i="1"/>
  <c r="R139" i="1"/>
  <c r="Q139" i="1"/>
  <c r="P139" i="1"/>
  <c r="O139" i="1"/>
  <c r="N139" i="1"/>
  <c r="M139" i="1"/>
  <c r="L139" i="1"/>
  <c r="K139" i="1"/>
  <c r="J139" i="1"/>
  <c r="I139" i="1"/>
  <c r="H139" i="1"/>
  <c r="G139" i="1"/>
  <c r="F139" i="1"/>
  <c r="E139" i="1"/>
  <c r="D139" i="1"/>
  <c r="C139" i="1"/>
  <c r="AK130" i="1"/>
  <c r="AJ130" i="1"/>
  <c r="AI130" i="1"/>
  <c r="AH130" i="1"/>
  <c r="AK129" i="1"/>
  <c r="AJ129" i="1"/>
  <c r="AI129" i="1"/>
  <c r="AH129" i="1"/>
  <c r="AK128" i="1"/>
  <c r="AJ128" i="1"/>
  <c r="AI128" i="1"/>
  <c r="AH128" i="1"/>
  <c r="AK127" i="1"/>
  <c r="AJ127" i="1"/>
  <c r="AI127" i="1"/>
  <c r="AH127" i="1"/>
  <c r="AK126" i="1"/>
  <c r="AJ126" i="1"/>
  <c r="AI126" i="1"/>
  <c r="AH126" i="1"/>
  <c r="AK125" i="1"/>
  <c r="AJ125" i="1"/>
  <c r="AI125" i="1"/>
  <c r="AH125" i="1"/>
  <c r="AK124" i="1"/>
  <c r="AJ124" i="1"/>
  <c r="AI124" i="1"/>
  <c r="AH124" i="1"/>
  <c r="AK123" i="1"/>
  <c r="AJ123" i="1"/>
  <c r="AJ131" i="1" s="1"/>
  <c r="AI123" i="1"/>
  <c r="AI131" i="1" s="1"/>
  <c r="AH123" i="1"/>
  <c r="AH131" i="1" s="1"/>
  <c r="AG130" i="1"/>
  <c r="AF130" i="1"/>
  <c r="AG129" i="1"/>
  <c r="AF129" i="1"/>
  <c r="AG128" i="1"/>
  <c r="AF128" i="1"/>
  <c r="AG127" i="1"/>
  <c r="AF127" i="1"/>
  <c r="AG126" i="1"/>
  <c r="AF126" i="1"/>
  <c r="AG125" i="1"/>
  <c r="AF125" i="1"/>
  <c r="AG124" i="1"/>
  <c r="AF124" i="1"/>
  <c r="AG123" i="1"/>
  <c r="AF123" i="1"/>
  <c r="AE130" i="1"/>
  <c r="AD130" i="1"/>
  <c r="AC130" i="1"/>
  <c r="AE129" i="1"/>
  <c r="AD129" i="1"/>
  <c r="AC129" i="1"/>
  <c r="AE128" i="1"/>
  <c r="AD128" i="1"/>
  <c r="AC128" i="1"/>
  <c r="AE127" i="1"/>
  <c r="AD127" i="1"/>
  <c r="AC127" i="1"/>
  <c r="AE126" i="1"/>
  <c r="AD126" i="1"/>
  <c r="AC126" i="1"/>
  <c r="AE125" i="1"/>
  <c r="AD125" i="1"/>
  <c r="AC125" i="1"/>
  <c r="AE124" i="1"/>
  <c r="AD124" i="1"/>
  <c r="AC124" i="1"/>
  <c r="AE123" i="1"/>
  <c r="AD123" i="1"/>
  <c r="AC123" i="1"/>
  <c r="AA130" i="1"/>
  <c r="Z130" i="1"/>
  <c r="Y130" i="1"/>
  <c r="AA129" i="1"/>
  <c r="Z129" i="1"/>
  <c r="Y129" i="1"/>
  <c r="AA128" i="1"/>
  <c r="Z128" i="1"/>
  <c r="Y128" i="1"/>
  <c r="AA127" i="1"/>
  <c r="Z127" i="1"/>
  <c r="Y127" i="1"/>
  <c r="AA126" i="1"/>
  <c r="Z126" i="1"/>
  <c r="Y126" i="1"/>
  <c r="AA125" i="1"/>
  <c r="Z125" i="1"/>
  <c r="Y125" i="1"/>
  <c r="AA124" i="1"/>
  <c r="Z124" i="1"/>
  <c r="Y124" i="1"/>
  <c r="AA123" i="1"/>
  <c r="Z123" i="1"/>
  <c r="Y123" i="1"/>
  <c r="W130" i="1"/>
  <c r="V130" i="1"/>
  <c r="U130" i="1"/>
  <c r="T130" i="1"/>
  <c r="S130" i="1"/>
  <c r="R130" i="1"/>
  <c r="Q130" i="1"/>
  <c r="P130" i="1"/>
  <c r="O130" i="1"/>
  <c r="N130" i="1"/>
  <c r="M130" i="1"/>
  <c r="L130" i="1"/>
  <c r="K130" i="1"/>
  <c r="J130" i="1"/>
  <c r="I130" i="1"/>
  <c r="H130" i="1"/>
  <c r="G130" i="1"/>
  <c r="F130" i="1"/>
  <c r="E130" i="1"/>
  <c r="D130" i="1"/>
  <c r="C130" i="1"/>
  <c r="W129" i="1"/>
  <c r="V129" i="1"/>
  <c r="U129" i="1"/>
  <c r="T129" i="1"/>
  <c r="S129" i="1"/>
  <c r="R129" i="1"/>
  <c r="Q129" i="1"/>
  <c r="P129" i="1"/>
  <c r="O129" i="1"/>
  <c r="N129" i="1"/>
  <c r="M129" i="1"/>
  <c r="L129" i="1"/>
  <c r="K129" i="1"/>
  <c r="J129" i="1"/>
  <c r="I129" i="1"/>
  <c r="H129" i="1"/>
  <c r="G129" i="1"/>
  <c r="F129" i="1"/>
  <c r="E129" i="1"/>
  <c r="D129" i="1"/>
  <c r="C129" i="1"/>
  <c r="W128" i="1"/>
  <c r="V128" i="1"/>
  <c r="U128" i="1"/>
  <c r="T128" i="1"/>
  <c r="S128" i="1"/>
  <c r="R128" i="1"/>
  <c r="Q128" i="1"/>
  <c r="P128" i="1"/>
  <c r="O128" i="1"/>
  <c r="N128" i="1"/>
  <c r="M128" i="1"/>
  <c r="L128" i="1"/>
  <c r="K128" i="1"/>
  <c r="J128" i="1"/>
  <c r="I128" i="1"/>
  <c r="H128" i="1"/>
  <c r="G128" i="1"/>
  <c r="F128" i="1"/>
  <c r="E128" i="1"/>
  <c r="D128" i="1"/>
  <c r="C128" i="1"/>
  <c r="W127" i="1"/>
  <c r="V127" i="1"/>
  <c r="U127" i="1"/>
  <c r="T127" i="1"/>
  <c r="S127" i="1"/>
  <c r="R127" i="1"/>
  <c r="Q127" i="1"/>
  <c r="P127" i="1"/>
  <c r="O127" i="1"/>
  <c r="N127" i="1"/>
  <c r="M127" i="1"/>
  <c r="L127" i="1"/>
  <c r="K127" i="1"/>
  <c r="J127" i="1"/>
  <c r="I127" i="1"/>
  <c r="H127" i="1"/>
  <c r="G127" i="1"/>
  <c r="F127" i="1"/>
  <c r="E127" i="1"/>
  <c r="D127" i="1"/>
  <c r="C127" i="1"/>
  <c r="W126" i="1"/>
  <c r="V126" i="1"/>
  <c r="U126" i="1"/>
  <c r="T126" i="1"/>
  <c r="S126" i="1"/>
  <c r="R126" i="1"/>
  <c r="Q126" i="1"/>
  <c r="P126" i="1"/>
  <c r="O126" i="1"/>
  <c r="N126" i="1"/>
  <c r="M126" i="1"/>
  <c r="L126" i="1"/>
  <c r="K126" i="1"/>
  <c r="J126" i="1"/>
  <c r="I126" i="1"/>
  <c r="H126" i="1"/>
  <c r="G126" i="1"/>
  <c r="F126" i="1"/>
  <c r="E126" i="1"/>
  <c r="D126" i="1"/>
  <c r="C126" i="1"/>
  <c r="W125" i="1"/>
  <c r="V125" i="1"/>
  <c r="U125" i="1"/>
  <c r="T125" i="1"/>
  <c r="S125" i="1"/>
  <c r="R125" i="1"/>
  <c r="Q125" i="1"/>
  <c r="P125" i="1"/>
  <c r="O125" i="1"/>
  <c r="N125" i="1"/>
  <c r="M125" i="1"/>
  <c r="L125" i="1"/>
  <c r="K125" i="1"/>
  <c r="J125" i="1"/>
  <c r="I125" i="1"/>
  <c r="H125" i="1"/>
  <c r="G125" i="1"/>
  <c r="F125" i="1"/>
  <c r="E125" i="1"/>
  <c r="D125" i="1"/>
  <c r="C125" i="1"/>
  <c r="W124" i="1"/>
  <c r="V124" i="1"/>
  <c r="U124" i="1"/>
  <c r="T124" i="1"/>
  <c r="S124" i="1"/>
  <c r="R124" i="1"/>
  <c r="Q124" i="1"/>
  <c r="P124" i="1"/>
  <c r="O124" i="1"/>
  <c r="N124" i="1"/>
  <c r="M124" i="1"/>
  <c r="L124" i="1"/>
  <c r="K124" i="1"/>
  <c r="J124" i="1"/>
  <c r="I124" i="1"/>
  <c r="H124" i="1"/>
  <c r="G124" i="1"/>
  <c r="F124" i="1"/>
  <c r="E124" i="1"/>
  <c r="D124" i="1"/>
  <c r="C124" i="1"/>
  <c r="W123" i="1"/>
  <c r="V123" i="1"/>
  <c r="U123" i="1"/>
  <c r="T123" i="1"/>
  <c r="S123" i="1"/>
  <c r="R123" i="1"/>
  <c r="Q123" i="1"/>
  <c r="P123" i="1"/>
  <c r="O123" i="1"/>
  <c r="N123" i="1"/>
  <c r="M123" i="1"/>
  <c r="L123" i="1"/>
  <c r="K123" i="1"/>
  <c r="J123" i="1"/>
  <c r="I123" i="1"/>
  <c r="H123" i="1"/>
  <c r="G123" i="1"/>
  <c r="F123" i="1"/>
  <c r="E123" i="1"/>
  <c r="D123" i="1"/>
  <c r="C123" i="1"/>
  <c r="E117" i="1"/>
  <c r="D117" i="1"/>
  <c r="C117" i="1"/>
  <c r="E116" i="1"/>
  <c r="D116" i="1"/>
  <c r="C116" i="1"/>
  <c r="E115" i="1"/>
  <c r="D115" i="1"/>
  <c r="C115" i="1"/>
  <c r="E114" i="1"/>
  <c r="D114" i="1"/>
  <c r="C114" i="1"/>
  <c r="E113" i="1"/>
  <c r="D113" i="1"/>
  <c r="C113" i="1"/>
  <c r="E112" i="1"/>
  <c r="D112" i="1"/>
  <c r="C112" i="1"/>
  <c r="E111" i="1"/>
  <c r="D111" i="1"/>
  <c r="C111" i="1"/>
  <c r="E110" i="1"/>
  <c r="D110" i="1"/>
  <c r="C110" i="1"/>
  <c r="E109" i="1"/>
  <c r="D109" i="1"/>
  <c r="C109" i="1"/>
  <c r="E108" i="1"/>
  <c r="D108" i="1"/>
  <c r="C108" i="1"/>
  <c r="E107" i="1"/>
  <c r="D107" i="1"/>
  <c r="C107" i="1"/>
  <c r="E106" i="1"/>
  <c r="D106" i="1"/>
  <c r="C106" i="1"/>
  <c r="E105" i="1"/>
  <c r="D105" i="1"/>
  <c r="C105" i="1"/>
  <c r="E104" i="1"/>
  <c r="D104" i="1"/>
  <c r="C104" i="1"/>
  <c r="E103" i="1"/>
  <c r="D103" i="1"/>
  <c r="C103" i="1"/>
  <c r="E102" i="1"/>
  <c r="D102" i="1"/>
  <c r="C102" i="1"/>
  <c r="E101" i="1"/>
  <c r="D101" i="1"/>
  <c r="C101" i="1"/>
  <c r="E100" i="1"/>
  <c r="D100" i="1"/>
  <c r="C100" i="1"/>
  <c r="E99" i="1"/>
  <c r="D99" i="1"/>
  <c r="C99" i="1"/>
  <c r="E98" i="1"/>
  <c r="D98" i="1"/>
  <c r="C98" i="1"/>
  <c r="E97" i="1"/>
  <c r="D97" i="1"/>
  <c r="C97" i="1"/>
  <c r="E96" i="1"/>
  <c r="D96" i="1"/>
  <c r="C96" i="1"/>
  <c r="B93" i="1"/>
  <c r="B92" i="1"/>
  <c r="CE18" i="1" s="1"/>
  <c r="B91" i="1"/>
  <c r="BX91" i="1" s="1"/>
  <c r="B90" i="1"/>
  <c r="BP90" i="1" s="1"/>
  <c r="C90" i="1" s="1"/>
  <c r="W87" i="1"/>
  <c r="V87" i="1"/>
  <c r="U87" i="1"/>
  <c r="T87" i="1"/>
  <c r="S87" i="1"/>
  <c r="R87" i="1"/>
  <c r="Q87" i="1"/>
  <c r="P87" i="1"/>
  <c r="O87" i="1"/>
  <c r="N87" i="1"/>
  <c r="M87" i="1"/>
  <c r="L87" i="1"/>
  <c r="K87" i="1"/>
  <c r="J87" i="1"/>
  <c r="I87" i="1"/>
  <c r="H87" i="1"/>
  <c r="G87" i="1"/>
  <c r="F87" i="1"/>
  <c r="E87" i="1"/>
  <c r="D87" i="1"/>
  <c r="W86" i="1"/>
  <c r="V86" i="1"/>
  <c r="U86" i="1"/>
  <c r="T86" i="1"/>
  <c r="S86" i="1"/>
  <c r="R86" i="1"/>
  <c r="Q86" i="1"/>
  <c r="P86" i="1"/>
  <c r="O86" i="1"/>
  <c r="N86" i="1"/>
  <c r="M86" i="1"/>
  <c r="L86" i="1"/>
  <c r="K86" i="1"/>
  <c r="J86" i="1"/>
  <c r="I86" i="1"/>
  <c r="H86" i="1"/>
  <c r="G86" i="1"/>
  <c r="F86" i="1"/>
  <c r="E86" i="1"/>
  <c r="D86" i="1"/>
  <c r="W85" i="1"/>
  <c r="V85" i="1"/>
  <c r="U85" i="1"/>
  <c r="T85" i="1"/>
  <c r="S85" i="1"/>
  <c r="R85" i="1"/>
  <c r="Q85" i="1"/>
  <c r="P85" i="1"/>
  <c r="O85" i="1"/>
  <c r="N85" i="1"/>
  <c r="M85" i="1"/>
  <c r="L85" i="1"/>
  <c r="K85" i="1"/>
  <c r="J85" i="1"/>
  <c r="I85" i="1"/>
  <c r="H85" i="1"/>
  <c r="G85" i="1"/>
  <c r="F85" i="1"/>
  <c r="E85" i="1"/>
  <c r="D85" i="1"/>
  <c r="W84" i="1"/>
  <c r="V84" i="1"/>
  <c r="U84" i="1"/>
  <c r="T84" i="1"/>
  <c r="S84" i="1"/>
  <c r="R84" i="1"/>
  <c r="Q84" i="1"/>
  <c r="P84" i="1"/>
  <c r="O84" i="1"/>
  <c r="N84" i="1"/>
  <c r="M84" i="1"/>
  <c r="L84" i="1"/>
  <c r="K84" i="1"/>
  <c r="J84" i="1"/>
  <c r="I84" i="1"/>
  <c r="H84" i="1"/>
  <c r="G84" i="1"/>
  <c r="F84" i="1"/>
  <c r="E84" i="1"/>
  <c r="D84" i="1"/>
  <c r="W83" i="1"/>
  <c r="V83" i="1"/>
  <c r="U83" i="1"/>
  <c r="T83" i="1"/>
  <c r="S83" i="1"/>
  <c r="R83" i="1"/>
  <c r="Q83" i="1"/>
  <c r="P83" i="1"/>
  <c r="O83" i="1"/>
  <c r="N83" i="1"/>
  <c r="M83" i="1"/>
  <c r="L83" i="1"/>
  <c r="K83" i="1"/>
  <c r="J83" i="1"/>
  <c r="I83" i="1"/>
  <c r="H83" i="1"/>
  <c r="G83" i="1"/>
  <c r="F83" i="1"/>
  <c r="E83" i="1"/>
  <c r="D83" i="1"/>
  <c r="W82" i="1"/>
  <c r="V82" i="1"/>
  <c r="U82" i="1"/>
  <c r="T82" i="1"/>
  <c r="S82" i="1"/>
  <c r="R82" i="1"/>
  <c r="Q82" i="1"/>
  <c r="P82" i="1"/>
  <c r="O82" i="1"/>
  <c r="N82" i="1"/>
  <c r="M82" i="1"/>
  <c r="L82" i="1"/>
  <c r="K82" i="1"/>
  <c r="J82" i="1"/>
  <c r="I82" i="1"/>
  <c r="H82" i="1"/>
  <c r="G82" i="1"/>
  <c r="F82" i="1"/>
  <c r="E82" i="1"/>
  <c r="D82" i="1"/>
  <c r="W81" i="1"/>
  <c r="V81" i="1"/>
  <c r="U81" i="1"/>
  <c r="T81" i="1"/>
  <c r="S81" i="1"/>
  <c r="R81" i="1"/>
  <c r="Q81" i="1"/>
  <c r="P81" i="1"/>
  <c r="O81" i="1"/>
  <c r="N81" i="1"/>
  <c r="M81" i="1"/>
  <c r="L81" i="1"/>
  <c r="K81" i="1"/>
  <c r="J81" i="1"/>
  <c r="I81" i="1"/>
  <c r="H81" i="1"/>
  <c r="G81" i="1"/>
  <c r="F81" i="1"/>
  <c r="E81" i="1"/>
  <c r="D81" i="1"/>
  <c r="W80" i="1"/>
  <c r="V80" i="1"/>
  <c r="U80" i="1"/>
  <c r="T80" i="1"/>
  <c r="S80" i="1"/>
  <c r="R80" i="1"/>
  <c r="Q80" i="1"/>
  <c r="P80" i="1"/>
  <c r="O80" i="1"/>
  <c r="N80" i="1"/>
  <c r="M80" i="1"/>
  <c r="L80" i="1"/>
  <c r="K80" i="1"/>
  <c r="J80" i="1"/>
  <c r="I80" i="1"/>
  <c r="H80" i="1"/>
  <c r="G80" i="1"/>
  <c r="F80" i="1"/>
  <c r="E80" i="1"/>
  <c r="D80" i="1"/>
  <c r="W79" i="1"/>
  <c r="V79" i="1"/>
  <c r="U79" i="1"/>
  <c r="T79" i="1"/>
  <c r="S79" i="1"/>
  <c r="R79" i="1"/>
  <c r="Q79" i="1"/>
  <c r="P79" i="1"/>
  <c r="O79" i="1"/>
  <c r="N79" i="1"/>
  <c r="M79" i="1"/>
  <c r="L79" i="1"/>
  <c r="K79" i="1"/>
  <c r="J79" i="1"/>
  <c r="I79" i="1"/>
  <c r="H79" i="1"/>
  <c r="G79" i="1"/>
  <c r="F79" i="1"/>
  <c r="E79" i="1"/>
  <c r="D79" i="1"/>
  <c r="W78" i="1"/>
  <c r="V78" i="1"/>
  <c r="U78" i="1"/>
  <c r="T78" i="1"/>
  <c r="S78" i="1"/>
  <c r="R78" i="1"/>
  <c r="Q78" i="1"/>
  <c r="P78" i="1"/>
  <c r="O78" i="1"/>
  <c r="N78" i="1"/>
  <c r="M78" i="1"/>
  <c r="L78" i="1"/>
  <c r="K78" i="1"/>
  <c r="J78" i="1"/>
  <c r="I78" i="1"/>
  <c r="H78" i="1"/>
  <c r="G78" i="1"/>
  <c r="F78" i="1"/>
  <c r="E78" i="1"/>
  <c r="D78" i="1"/>
  <c r="W77" i="1"/>
  <c r="V77" i="1"/>
  <c r="U77" i="1"/>
  <c r="T77" i="1"/>
  <c r="S77" i="1"/>
  <c r="R77" i="1"/>
  <c r="Q77" i="1"/>
  <c r="P77" i="1"/>
  <c r="O77" i="1"/>
  <c r="N77" i="1"/>
  <c r="M77" i="1"/>
  <c r="L77" i="1"/>
  <c r="K77" i="1"/>
  <c r="J77" i="1"/>
  <c r="I77" i="1"/>
  <c r="H77" i="1"/>
  <c r="G77" i="1"/>
  <c r="F77" i="1"/>
  <c r="E77" i="1"/>
  <c r="D77" i="1"/>
  <c r="X72" i="1"/>
  <c r="W72" i="1"/>
  <c r="V72" i="1"/>
  <c r="U72" i="1"/>
  <c r="T72" i="1"/>
  <c r="S72" i="1"/>
  <c r="R72" i="1"/>
  <c r="Q72" i="1"/>
  <c r="P72" i="1"/>
  <c r="O72" i="1"/>
  <c r="N72" i="1"/>
  <c r="M72" i="1"/>
  <c r="L72" i="1"/>
  <c r="K72" i="1"/>
  <c r="J72" i="1"/>
  <c r="I72" i="1"/>
  <c r="H72" i="1"/>
  <c r="G72" i="1"/>
  <c r="F72" i="1"/>
  <c r="E72" i="1"/>
  <c r="D72" i="1"/>
  <c r="X71" i="1"/>
  <c r="W71" i="1"/>
  <c r="V71" i="1"/>
  <c r="U71" i="1"/>
  <c r="T71" i="1"/>
  <c r="S71" i="1"/>
  <c r="R71" i="1"/>
  <c r="Q71" i="1"/>
  <c r="P71" i="1"/>
  <c r="O71" i="1"/>
  <c r="N71" i="1"/>
  <c r="M71" i="1"/>
  <c r="L71" i="1"/>
  <c r="K71" i="1"/>
  <c r="J71" i="1"/>
  <c r="I71" i="1"/>
  <c r="H71" i="1"/>
  <c r="G71" i="1"/>
  <c r="F71" i="1"/>
  <c r="E71" i="1"/>
  <c r="D71" i="1"/>
  <c r="X70" i="1"/>
  <c r="W70" i="1"/>
  <c r="V70" i="1"/>
  <c r="U70" i="1"/>
  <c r="T70" i="1"/>
  <c r="S70" i="1"/>
  <c r="R70" i="1"/>
  <c r="Q70" i="1"/>
  <c r="P70" i="1"/>
  <c r="O70" i="1"/>
  <c r="N70" i="1"/>
  <c r="M70" i="1"/>
  <c r="L70" i="1"/>
  <c r="K70" i="1"/>
  <c r="J70" i="1"/>
  <c r="I70" i="1"/>
  <c r="H70" i="1"/>
  <c r="G70" i="1"/>
  <c r="F70" i="1"/>
  <c r="E70" i="1"/>
  <c r="D70" i="1"/>
  <c r="X69" i="1"/>
  <c r="W69" i="1"/>
  <c r="V69" i="1"/>
  <c r="U69" i="1"/>
  <c r="T69" i="1"/>
  <c r="S69" i="1"/>
  <c r="R69" i="1"/>
  <c r="Q69" i="1"/>
  <c r="P69" i="1"/>
  <c r="O69" i="1"/>
  <c r="N69" i="1"/>
  <c r="M69" i="1"/>
  <c r="L69" i="1"/>
  <c r="K69" i="1"/>
  <c r="J69" i="1"/>
  <c r="I69" i="1"/>
  <c r="H69" i="1"/>
  <c r="G69" i="1"/>
  <c r="F69" i="1"/>
  <c r="E69" i="1"/>
  <c r="D69" i="1"/>
  <c r="X68" i="1"/>
  <c r="W68" i="1"/>
  <c r="V68" i="1"/>
  <c r="U68" i="1"/>
  <c r="T68" i="1"/>
  <c r="S68" i="1"/>
  <c r="R68" i="1"/>
  <c r="Q68" i="1"/>
  <c r="P68" i="1"/>
  <c r="O68" i="1"/>
  <c r="N68" i="1"/>
  <c r="M68" i="1"/>
  <c r="L68" i="1"/>
  <c r="K68" i="1"/>
  <c r="J68" i="1"/>
  <c r="I68" i="1"/>
  <c r="H68" i="1"/>
  <c r="G68" i="1"/>
  <c r="F68" i="1"/>
  <c r="E68" i="1"/>
  <c r="D68" i="1"/>
  <c r="X67" i="1"/>
  <c r="W67" i="1"/>
  <c r="V67" i="1"/>
  <c r="U67" i="1"/>
  <c r="T67" i="1"/>
  <c r="S67" i="1"/>
  <c r="R67" i="1"/>
  <c r="Q67" i="1"/>
  <c r="P67" i="1"/>
  <c r="O67" i="1"/>
  <c r="N67" i="1"/>
  <c r="M67" i="1"/>
  <c r="L67" i="1"/>
  <c r="K67" i="1"/>
  <c r="J67" i="1"/>
  <c r="I67" i="1"/>
  <c r="H67" i="1"/>
  <c r="G67" i="1"/>
  <c r="F67" i="1"/>
  <c r="E67" i="1"/>
  <c r="D67" i="1"/>
  <c r="X66" i="1"/>
  <c r="W66" i="1"/>
  <c r="V66" i="1"/>
  <c r="U66" i="1"/>
  <c r="T66" i="1"/>
  <c r="S66" i="1"/>
  <c r="R66" i="1"/>
  <c r="Q66" i="1"/>
  <c r="P66" i="1"/>
  <c r="O66" i="1"/>
  <c r="N66" i="1"/>
  <c r="M66" i="1"/>
  <c r="L66" i="1"/>
  <c r="K66" i="1"/>
  <c r="J66" i="1"/>
  <c r="I66" i="1"/>
  <c r="H66" i="1"/>
  <c r="G66" i="1"/>
  <c r="F66" i="1"/>
  <c r="E66" i="1"/>
  <c r="D66" i="1"/>
  <c r="X65" i="1"/>
  <c r="W65" i="1"/>
  <c r="V65" i="1"/>
  <c r="U65" i="1"/>
  <c r="T65" i="1"/>
  <c r="S65" i="1"/>
  <c r="R65" i="1"/>
  <c r="Q65" i="1"/>
  <c r="P65" i="1"/>
  <c r="O65" i="1"/>
  <c r="N65" i="1"/>
  <c r="M65" i="1"/>
  <c r="L65" i="1"/>
  <c r="K65" i="1"/>
  <c r="J65" i="1"/>
  <c r="I65" i="1"/>
  <c r="H65" i="1"/>
  <c r="G65" i="1"/>
  <c r="F65" i="1"/>
  <c r="E65" i="1"/>
  <c r="D65" i="1"/>
  <c r="X64" i="1"/>
  <c r="W64" i="1"/>
  <c r="V64" i="1"/>
  <c r="U64" i="1"/>
  <c r="T64" i="1"/>
  <c r="S64" i="1"/>
  <c r="R64" i="1"/>
  <c r="Q64" i="1"/>
  <c r="P64" i="1"/>
  <c r="O64" i="1"/>
  <c r="N64" i="1"/>
  <c r="M64" i="1"/>
  <c r="L64" i="1"/>
  <c r="K64" i="1"/>
  <c r="J64" i="1"/>
  <c r="I64" i="1"/>
  <c r="H64" i="1"/>
  <c r="G64" i="1"/>
  <c r="F64" i="1"/>
  <c r="E64" i="1"/>
  <c r="D64" i="1"/>
  <c r="X63" i="1"/>
  <c r="W63" i="1"/>
  <c r="V63" i="1"/>
  <c r="U63" i="1"/>
  <c r="T63" i="1"/>
  <c r="S63" i="1"/>
  <c r="R63" i="1"/>
  <c r="Q63" i="1"/>
  <c r="P63" i="1"/>
  <c r="O63" i="1"/>
  <c r="N63" i="1"/>
  <c r="M63" i="1"/>
  <c r="L63" i="1"/>
  <c r="K63" i="1"/>
  <c r="J63" i="1"/>
  <c r="I63" i="1"/>
  <c r="H63" i="1"/>
  <c r="G63" i="1"/>
  <c r="F63" i="1"/>
  <c r="E63" i="1"/>
  <c r="D63" i="1"/>
  <c r="X62" i="1"/>
  <c r="W62" i="1"/>
  <c r="V62" i="1"/>
  <c r="U62" i="1"/>
  <c r="T62" i="1"/>
  <c r="S62" i="1"/>
  <c r="R62" i="1"/>
  <c r="Q62" i="1"/>
  <c r="P62" i="1"/>
  <c r="O62" i="1"/>
  <c r="N62" i="1"/>
  <c r="M62" i="1"/>
  <c r="L62" i="1"/>
  <c r="K62" i="1"/>
  <c r="J62" i="1"/>
  <c r="I62" i="1"/>
  <c r="H62" i="1"/>
  <c r="G62" i="1"/>
  <c r="F62" i="1"/>
  <c r="E62" i="1"/>
  <c r="D62" i="1"/>
  <c r="C13" i="1"/>
  <c r="D13" i="1"/>
  <c r="E13" i="1"/>
  <c r="F13" i="1"/>
  <c r="G13" i="1"/>
  <c r="H13" i="1"/>
  <c r="I13" i="1"/>
  <c r="J13" i="1"/>
  <c r="K13" i="1"/>
  <c r="L13" i="1"/>
  <c r="M13" i="1"/>
  <c r="N13" i="1"/>
  <c r="O13" i="1"/>
  <c r="P13" i="1"/>
  <c r="Q13" i="1"/>
  <c r="R13" i="1"/>
  <c r="S13" i="1"/>
  <c r="T13" i="1"/>
  <c r="U13" i="1"/>
  <c r="V13" i="1"/>
  <c r="W13" i="1"/>
  <c r="Y13" i="1"/>
  <c r="Z13" i="1"/>
  <c r="AA13" i="1"/>
  <c r="AC13" i="1"/>
  <c r="AD13" i="1"/>
  <c r="AE13" i="1"/>
  <c r="AF13" i="1"/>
  <c r="AG13" i="1"/>
  <c r="AH13" i="1"/>
  <c r="AI13" i="1"/>
  <c r="AJ13" i="1"/>
  <c r="AK13" i="1"/>
  <c r="AL13" i="1"/>
  <c r="AM13" i="1"/>
  <c r="AN13" i="1"/>
  <c r="AO13" i="1"/>
  <c r="AP13" i="1"/>
  <c r="C14" i="1"/>
  <c r="B14" i="1" s="1"/>
  <c r="D14" i="1"/>
  <c r="E14" i="1"/>
  <c r="F14" i="1"/>
  <c r="G14" i="1"/>
  <c r="H14" i="1"/>
  <c r="I14" i="1"/>
  <c r="J14" i="1"/>
  <c r="K14" i="1"/>
  <c r="L14" i="1"/>
  <c r="M14" i="1"/>
  <c r="N14" i="1"/>
  <c r="O14" i="1"/>
  <c r="P14" i="1"/>
  <c r="Q14" i="1"/>
  <c r="R14" i="1"/>
  <c r="S14" i="1"/>
  <c r="T14" i="1"/>
  <c r="U14" i="1"/>
  <c r="V14" i="1"/>
  <c r="W14" i="1"/>
  <c r="Y14" i="1"/>
  <c r="Z14" i="1"/>
  <c r="AA14" i="1"/>
  <c r="AB14" i="1"/>
  <c r="AC14" i="1"/>
  <c r="AD14" i="1"/>
  <c r="AE14" i="1"/>
  <c r="AF14" i="1"/>
  <c r="AG14" i="1"/>
  <c r="AH14" i="1"/>
  <c r="AI14" i="1"/>
  <c r="AJ14" i="1"/>
  <c r="AK14" i="1"/>
  <c r="AL14" i="1"/>
  <c r="AM14" i="1"/>
  <c r="AN14" i="1"/>
  <c r="AO14" i="1"/>
  <c r="AP14" i="1"/>
  <c r="C15" i="1"/>
  <c r="D15" i="1"/>
  <c r="E15" i="1"/>
  <c r="F15" i="1"/>
  <c r="G15" i="1"/>
  <c r="H15" i="1"/>
  <c r="I15" i="1"/>
  <c r="J15" i="1"/>
  <c r="K15" i="1"/>
  <c r="L15" i="1"/>
  <c r="M15" i="1"/>
  <c r="N15" i="1"/>
  <c r="O15" i="1"/>
  <c r="P15" i="1"/>
  <c r="Q15" i="1"/>
  <c r="R15" i="1"/>
  <c r="S15" i="1"/>
  <c r="T15" i="1"/>
  <c r="U15" i="1"/>
  <c r="V15" i="1"/>
  <c r="W15" i="1"/>
  <c r="Y15" i="1"/>
  <c r="Z15" i="1"/>
  <c r="AA15" i="1"/>
  <c r="AC15" i="1"/>
  <c r="AD15" i="1"/>
  <c r="AE15" i="1"/>
  <c r="AF15" i="1"/>
  <c r="AG15" i="1"/>
  <c r="AH15" i="1"/>
  <c r="AI15" i="1"/>
  <c r="AJ15" i="1"/>
  <c r="AK15" i="1"/>
  <c r="AL15" i="1"/>
  <c r="AM15" i="1"/>
  <c r="AN15" i="1"/>
  <c r="AO15" i="1"/>
  <c r="AP15" i="1"/>
  <c r="C16" i="1"/>
  <c r="D16" i="1"/>
  <c r="E16" i="1"/>
  <c r="F16" i="1"/>
  <c r="G16" i="1"/>
  <c r="H16" i="1"/>
  <c r="I16" i="1"/>
  <c r="J16" i="1"/>
  <c r="K16" i="1"/>
  <c r="L16" i="1"/>
  <c r="M16" i="1"/>
  <c r="N16" i="1"/>
  <c r="O16" i="1"/>
  <c r="P16" i="1"/>
  <c r="Q16" i="1"/>
  <c r="R16" i="1"/>
  <c r="S16" i="1"/>
  <c r="T16" i="1"/>
  <c r="U16" i="1"/>
  <c r="V16" i="1"/>
  <c r="W16" i="1"/>
  <c r="Y16" i="1"/>
  <c r="Z16" i="1"/>
  <c r="AA16" i="1"/>
  <c r="AC16" i="1"/>
  <c r="AD16" i="1"/>
  <c r="AE16" i="1"/>
  <c r="AF16" i="1"/>
  <c r="AG16" i="1"/>
  <c r="AH16" i="1"/>
  <c r="AI16" i="1"/>
  <c r="AJ16" i="1"/>
  <c r="AK16" i="1"/>
  <c r="AL16" i="1"/>
  <c r="AM16" i="1"/>
  <c r="AN16" i="1"/>
  <c r="AO16" i="1"/>
  <c r="AP16" i="1"/>
  <c r="C17" i="1"/>
  <c r="D17" i="1"/>
  <c r="E17" i="1"/>
  <c r="F17" i="1"/>
  <c r="G17" i="1"/>
  <c r="H17" i="1"/>
  <c r="I17" i="1"/>
  <c r="J17" i="1"/>
  <c r="K17" i="1"/>
  <c r="L17" i="1"/>
  <c r="M17" i="1"/>
  <c r="N17" i="1"/>
  <c r="O17" i="1"/>
  <c r="P17" i="1"/>
  <c r="Q17" i="1"/>
  <c r="R17" i="1"/>
  <c r="S17" i="1"/>
  <c r="T17" i="1"/>
  <c r="U17" i="1"/>
  <c r="V17" i="1"/>
  <c r="W17" i="1"/>
  <c r="Y17" i="1"/>
  <c r="Z17" i="1"/>
  <c r="AA17" i="1"/>
  <c r="AC17" i="1"/>
  <c r="AD17" i="1"/>
  <c r="AE17" i="1"/>
  <c r="AF17" i="1"/>
  <c r="AG17" i="1"/>
  <c r="AH17" i="1"/>
  <c r="AI17" i="1"/>
  <c r="AJ17" i="1"/>
  <c r="AK17" i="1"/>
  <c r="AL17" i="1"/>
  <c r="AM17" i="1"/>
  <c r="AN17" i="1"/>
  <c r="AO17" i="1"/>
  <c r="AP17" i="1"/>
  <c r="C18" i="1"/>
  <c r="D18" i="1"/>
  <c r="E18" i="1"/>
  <c r="F18" i="1"/>
  <c r="G18" i="1"/>
  <c r="H18" i="1"/>
  <c r="I18" i="1"/>
  <c r="J18" i="1"/>
  <c r="K18" i="1"/>
  <c r="L18" i="1"/>
  <c r="M18" i="1"/>
  <c r="N18" i="1"/>
  <c r="O18" i="1"/>
  <c r="P18" i="1"/>
  <c r="Q18" i="1"/>
  <c r="R18" i="1"/>
  <c r="S18" i="1"/>
  <c r="T18" i="1"/>
  <c r="U18" i="1"/>
  <c r="V18" i="1"/>
  <c r="W18" i="1"/>
  <c r="Y18" i="1"/>
  <c r="Z18" i="1"/>
  <c r="AA18" i="1"/>
  <c r="AC18" i="1"/>
  <c r="AD18" i="1"/>
  <c r="AE18" i="1"/>
  <c r="AF18" i="1"/>
  <c r="AG18" i="1"/>
  <c r="AH18" i="1"/>
  <c r="AI18" i="1"/>
  <c r="AJ18" i="1"/>
  <c r="AK18" i="1"/>
  <c r="AL18" i="1"/>
  <c r="AM18" i="1"/>
  <c r="AN18" i="1"/>
  <c r="AO18" i="1"/>
  <c r="AP18" i="1"/>
  <c r="C19" i="1"/>
  <c r="D19" i="1"/>
  <c r="E19" i="1"/>
  <c r="F19" i="1"/>
  <c r="G19" i="1"/>
  <c r="H19" i="1"/>
  <c r="I19" i="1"/>
  <c r="J19" i="1"/>
  <c r="K19" i="1"/>
  <c r="L19" i="1"/>
  <c r="M19" i="1"/>
  <c r="N19" i="1"/>
  <c r="O19" i="1"/>
  <c r="P19" i="1"/>
  <c r="Q19" i="1"/>
  <c r="R19" i="1"/>
  <c r="S19" i="1"/>
  <c r="T19" i="1"/>
  <c r="U19" i="1"/>
  <c r="V19" i="1"/>
  <c r="W19" i="1"/>
  <c r="Y19" i="1"/>
  <c r="Z19" i="1"/>
  <c r="AA19" i="1"/>
  <c r="AC19" i="1"/>
  <c r="AD19" i="1"/>
  <c r="AE19" i="1"/>
  <c r="AF19" i="1"/>
  <c r="AG19" i="1"/>
  <c r="AH19" i="1"/>
  <c r="AI19" i="1"/>
  <c r="AJ19" i="1"/>
  <c r="AK19" i="1"/>
  <c r="AL19" i="1"/>
  <c r="AM19" i="1"/>
  <c r="AN19" i="1"/>
  <c r="AO19" i="1"/>
  <c r="AP19" i="1"/>
  <c r="C20" i="1"/>
  <c r="D20" i="1"/>
  <c r="E20" i="1"/>
  <c r="F20" i="1"/>
  <c r="G20" i="1"/>
  <c r="H20" i="1"/>
  <c r="I20" i="1"/>
  <c r="J20" i="1"/>
  <c r="K20" i="1"/>
  <c r="L20" i="1"/>
  <c r="M20" i="1"/>
  <c r="N20" i="1"/>
  <c r="O20" i="1"/>
  <c r="P20" i="1"/>
  <c r="Q20" i="1"/>
  <c r="R20" i="1"/>
  <c r="S20" i="1"/>
  <c r="T20" i="1"/>
  <c r="U20" i="1"/>
  <c r="V20" i="1"/>
  <c r="W20" i="1"/>
  <c r="Y20" i="1"/>
  <c r="Z20" i="1"/>
  <c r="AA20" i="1"/>
  <c r="AC20" i="1"/>
  <c r="AD20" i="1"/>
  <c r="AE20" i="1"/>
  <c r="AF20" i="1"/>
  <c r="AG20" i="1"/>
  <c r="AH20" i="1"/>
  <c r="AI20" i="1"/>
  <c r="AJ20" i="1"/>
  <c r="AK20" i="1"/>
  <c r="AL20" i="1"/>
  <c r="AM20" i="1"/>
  <c r="AN20" i="1"/>
  <c r="AO20" i="1"/>
  <c r="AP20" i="1"/>
  <c r="C21" i="1"/>
  <c r="D21" i="1"/>
  <c r="E21" i="1"/>
  <c r="F21" i="1"/>
  <c r="G21" i="1"/>
  <c r="H21" i="1"/>
  <c r="I21" i="1"/>
  <c r="J21" i="1"/>
  <c r="K21" i="1"/>
  <c r="L21" i="1"/>
  <c r="M21" i="1"/>
  <c r="N21" i="1"/>
  <c r="O21" i="1"/>
  <c r="P21" i="1"/>
  <c r="Q21" i="1"/>
  <c r="R21" i="1"/>
  <c r="S21" i="1"/>
  <c r="T21" i="1"/>
  <c r="U21" i="1"/>
  <c r="V21" i="1"/>
  <c r="W21" i="1"/>
  <c r="Y21" i="1"/>
  <c r="Z21" i="1"/>
  <c r="AA21" i="1"/>
  <c r="AC21" i="1"/>
  <c r="AD21" i="1"/>
  <c r="AE21" i="1"/>
  <c r="AF21" i="1"/>
  <c r="AG21" i="1"/>
  <c r="AH21" i="1"/>
  <c r="AI21" i="1"/>
  <c r="AJ21" i="1"/>
  <c r="AK21" i="1"/>
  <c r="AL21" i="1"/>
  <c r="AM21" i="1"/>
  <c r="AN21" i="1"/>
  <c r="AO21" i="1"/>
  <c r="AP21" i="1"/>
  <c r="C22" i="1"/>
  <c r="D22" i="1"/>
  <c r="E22" i="1"/>
  <c r="F22" i="1"/>
  <c r="G22" i="1"/>
  <c r="H22" i="1"/>
  <c r="I22" i="1"/>
  <c r="J22" i="1"/>
  <c r="K22" i="1"/>
  <c r="L22" i="1"/>
  <c r="M22" i="1"/>
  <c r="N22" i="1"/>
  <c r="O22" i="1"/>
  <c r="P22" i="1"/>
  <c r="Q22" i="1"/>
  <c r="R22" i="1"/>
  <c r="S22" i="1"/>
  <c r="T22" i="1"/>
  <c r="U22" i="1"/>
  <c r="V22" i="1"/>
  <c r="W22" i="1"/>
  <c r="Y22" i="1"/>
  <c r="Z22" i="1"/>
  <c r="AA22" i="1"/>
  <c r="AC22" i="1"/>
  <c r="AD22" i="1"/>
  <c r="AE22" i="1"/>
  <c r="AF22" i="1"/>
  <c r="AG22" i="1"/>
  <c r="AH22" i="1"/>
  <c r="AI22" i="1"/>
  <c r="AJ22" i="1"/>
  <c r="AK22" i="1"/>
  <c r="AL22" i="1"/>
  <c r="AM22" i="1"/>
  <c r="AN22" i="1"/>
  <c r="AO22" i="1"/>
  <c r="AP22" i="1"/>
  <c r="C23" i="1"/>
  <c r="D23" i="1"/>
  <c r="E23" i="1"/>
  <c r="F23" i="1"/>
  <c r="G23" i="1"/>
  <c r="H23" i="1"/>
  <c r="I23" i="1"/>
  <c r="J23" i="1"/>
  <c r="K23" i="1"/>
  <c r="L23" i="1"/>
  <c r="M23" i="1"/>
  <c r="N23" i="1"/>
  <c r="O23" i="1"/>
  <c r="P23" i="1"/>
  <c r="Q23" i="1"/>
  <c r="R23" i="1"/>
  <c r="S23" i="1"/>
  <c r="T23" i="1"/>
  <c r="U23" i="1"/>
  <c r="V23" i="1"/>
  <c r="W23" i="1"/>
  <c r="Y23" i="1"/>
  <c r="Z23" i="1"/>
  <c r="AA23" i="1"/>
  <c r="AC23" i="1"/>
  <c r="AD23" i="1"/>
  <c r="AE23" i="1"/>
  <c r="AF23" i="1"/>
  <c r="AG23" i="1"/>
  <c r="AH23" i="1"/>
  <c r="AI23" i="1"/>
  <c r="AJ23" i="1"/>
  <c r="AK23" i="1"/>
  <c r="AL23" i="1"/>
  <c r="AM23" i="1"/>
  <c r="AN23" i="1"/>
  <c r="AO23" i="1"/>
  <c r="AP23" i="1"/>
  <c r="C24" i="1"/>
  <c r="D24" i="1"/>
  <c r="E24" i="1"/>
  <c r="F24" i="1"/>
  <c r="G24" i="1"/>
  <c r="H24" i="1"/>
  <c r="I24" i="1"/>
  <c r="J24" i="1"/>
  <c r="K24" i="1"/>
  <c r="L24" i="1"/>
  <c r="M24" i="1"/>
  <c r="N24" i="1"/>
  <c r="O24" i="1"/>
  <c r="P24" i="1"/>
  <c r="Q24" i="1"/>
  <c r="R24" i="1"/>
  <c r="S24" i="1"/>
  <c r="T24" i="1"/>
  <c r="U24" i="1"/>
  <c r="V24" i="1"/>
  <c r="W24" i="1"/>
  <c r="Y24" i="1"/>
  <c r="Z24" i="1"/>
  <c r="AA24" i="1"/>
  <c r="AC24" i="1"/>
  <c r="AD24" i="1"/>
  <c r="AE24" i="1"/>
  <c r="AF24" i="1"/>
  <c r="AG24" i="1"/>
  <c r="AH24" i="1"/>
  <c r="AI24" i="1"/>
  <c r="AJ24" i="1"/>
  <c r="AK24" i="1"/>
  <c r="AL24" i="1"/>
  <c r="AM24" i="1"/>
  <c r="AN24" i="1"/>
  <c r="AO24" i="1"/>
  <c r="AP24" i="1"/>
  <c r="C25" i="1"/>
  <c r="D25" i="1"/>
  <c r="E25" i="1"/>
  <c r="F25" i="1"/>
  <c r="G25" i="1"/>
  <c r="H25" i="1"/>
  <c r="I25" i="1"/>
  <c r="J25" i="1"/>
  <c r="K25" i="1"/>
  <c r="L25" i="1"/>
  <c r="M25" i="1"/>
  <c r="N25" i="1"/>
  <c r="O25" i="1"/>
  <c r="P25" i="1"/>
  <c r="Q25" i="1"/>
  <c r="R25" i="1"/>
  <c r="S25" i="1"/>
  <c r="T25" i="1"/>
  <c r="U25" i="1"/>
  <c r="V25" i="1"/>
  <c r="W25" i="1"/>
  <c r="Y25" i="1"/>
  <c r="Z25" i="1"/>
  <c r="AA25" i="1"/>
  <c r="AC25" i="1"/>
  <c r="AD25" i="1"/>
  <c r="AE25" i="1"/>
  <c r="AF25" i="1"/>
  <c r="AG25" i="1"/>
  <c r="AH25" i="1"/>
  <c r="AI25" i="1"/>
  <c r="AJ25" i="1"/>
  <c r="AK25" i="1"/>
  <c r="AL25" i="1"/>
  <c r="AM25" i="1"/>
  <c r="AN25" i="1"/>
  <c r="AO25" i="1"/>
  <c r="AP25" i="1"/>
  <c r="C26" i="1"/>
  <c r="D26" i="1"/>
  <c r="E26" i="1"/>
  <c r="F26" i="1"/>
  <c r="G26" i="1"/>
  <c r="H26" i="1"/>
  <c r="I26" i="1"/>
  <c r="J26" i="1"/>
  <c r="K26" i="1"/>
  <c r="L26" i="1"/>
  <c r="M26" i="1"/>
  <c r="N26" i="1"/>
  <c r="O26" i="1"/>
  <c r="P26" i="1"/>
  <c r="Q26" i="1"/>
  <c r="R26" i="1"/>
  <c r="S26" i="1"/>
  <c r="T26" i="1"/>
  <c r="U26" i="1"/>
  <c r="V26" i="1"/>
  <c r="W26" i="1"/>
  <c r="Y26" i="1"/>
  <c r="Z26" i="1"/>
  <c r="AA26" i="1"/>
  <c r="AC26" i="1"/>
  <c r="AD26" i="1"/>
  <c r="AE26" i="1"/>
  <c r="AF26" i="1"/>
  <c r="AG26" i="1"/>
  <c r="AH26" i="1"/>
  <c r="AI26" i="1"/>
  <c r="AJ26" i="1"/>
  <c r="AK26" i="1"/>
  <c r="AL26" i="1"/>
  <c r="AM26" i="1"/>
  <c r="AN26" i="1"/>
  <c r="AO26" i="1"/>
  <c r="AP26" i="1"/>
  <c r="C27" i="1"/>
  <c r="D27" i="1"/>
  <c r="E27" i="1"/>
  <c r="F27" i="1"/>
  <c r="G27" i="1"/>
  <c r="H27" i="1"/>
  <c r="I27" i="1"/>
  <c r="J27" i="1"/>
  <c r="K27" i="1"/>
  <c r="L27" i="1"/>
  <c r="M27" i="1"/>
  <c r="N27" i="1"/>
  <c r="O27" i="1"/>
  <c r="P27" i="1"/>
  <c r="Q27" i="1"/>
  <c r="R27" i="1"/>
  <c r="S27" i="1"/>
  <c r="T27" i="1"/>
  <c r="U27" i="1"/>
  <c r="V27" i="1"/>
  <c r="W27" i="1"/>
  <c r="Y27" i="1"/>
  <c r="Z27" i="1"/>
  <c r="AA27" i="1"/>
  <c r="AC27" i="1"/>
  <c r="AD27" i="1"/>
  <c r="AE27" i="1"/>
  <c r="AF27" i="1"/>
  <c r="AG27" i="1"/>
  <c r="AH27" i="1"/>
  <c r="AI27" i="1"/>
  <c r="AJ27" i="1"/>
  <c r="AK27" i="1"/>
  <c r="AL27" i="1"/>
  <c r="AM27" i="1"/>
  <c r="AN27" i="1"/>
  <c r="AO27" i="1"/>
  <c r="AP27" i="1"/>
  <c r="C28" i="1"/>
  <c r="D28" i="1"/>
  <c r="E28" i="1"/>
  <c r="F28" i="1"/>
  <c r="G28" i="1"/>
  <c r="H28" i="1"/>
  <c r="I28" i="1"/>
  <c r="J28" i="1"/>
  <c r="K28" i="1"/>
  <c r="L28" i="1"/>
  <c r="M28" i="1"/>
  <c r="N28" i="1"/>
  <c r="O28" i="1"/>
  <c r="P28" i="1"/>
  <c r="Q28" i="1"/>
  <c r="R28" i="1"/>
  <c r="S28" i="1"/>
  <c r="T28" i="1"/>
  <c r="U28" i="1"/>
  <c r="V28" i="1"/>
  <c r="W28" i="1"/>
  <c r="X28" i="1"/>
  <c r="Y28" i="1"/>
  <c r="Z28" i="1"/>
  <c r="AA28" i="1"/>
  <c r="AC28" i="1"/>
  <c r="AD28" i="1"/>
  <c r="AE28" i="1"/>
  <c r="AF28" i="1"/>
  <c r="AG28" i="1"/>
  <c r="AH28" i="1"/>
  <c r="AI28" i="1"/>
  <c r="AJ28" i="1"/>
  <c r="AK28" i="1"/>
  <c r="AL28" i="1"/>
  <c r="AM28" i="1"/>
  <c r="AN28" i="1"/>
  <c r="AO28" i="1"/>
  <c r="AP28" i="1"/>
  <c r="C29" i="1"/>
  <c r="D29" i="1"/>
  <c r="E29"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AP29" i="1"/>
  <c r="C30" i="1"/>
  <c r="D30" i="1"/>
  <c r="E30"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AP30" i="1"/>
  <c r="C31" i="1"/>
  <c r="D31" i="1"/>
  <c r="E31"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AP31" i="1"/>
  <c r="C32" i="1"/>
  <c r="D32" i="1"/>
  <c r="E32"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AP32" i="1"/>
  <c r="C33" i="1"/>
  <c r="D33" i="1"/>
  <c r="E33"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AP33" i="1"/>
  <c r="C34" i="1"/>
  <c r="D34" i="1"/>
  <c r="E34" i="1"/>
  <c r="F34" i="1"/>
  <c r="G34" i="1"/>
  <c r="H34" i="1"/>
  <c r="I34" i="1"/>
  <c r="J34" i="1"/>
  <c r="K34" i="1"/>
  <c r="L34" i="1"/>
  <c r="M34" i="1"/>
  <c r="N34" i="1"/>
  <c r="O34" i="1"/>
  <c r="P34" i="1"/>
  <c r="Q34" i="1"/>
  <c r="R34" i="1"/>
  <c r="S34" i="1"/>
  <c r="T34" i="1"/>
  <c r="U34" i="1"/>
  <c r="V34" i="1"/>
  <c r="W34" i="1"/>
  <c r="Y34" i="1"/>
  <c r="Z34" i="1"/>
  <c r="AA34" i="1"/>
  <c r="AB34" i="1"/>
  <c r="AC34" i="1"/>
  <c r="AD34" i="1"/>
  <c r="AE34" i="1"/>
  <c r="AF34" i="1"/>
  <c r="AG34" i="1"/>
  <c r="AH34" i="1"/>
  <c r="AI34" i="1"/>
  <c r="AJ34" i="1"/>
  <c r="AK34" i="1"/>
  <c r="AL34" i="1"/>
  <c r="AM34" i="1"/>
  <c r="AN34" i="1"/>
  <c r="AO34" i="1"/>
  <c r="AP34" i="1"/>
  <c r="C35" i="1"/>
  <c r="D35" i="1"/>
  <c r="E35" i="1"/>
  <c r="F35" i="1"/>
  <c r="G35" i="1"/>
  <c r="H35" i="1"/>
  <c r="I35" i="1"/>
  <c r="J35" i="1"/>
  <c r="K35" i="1"/>
  <c r="L35" i="1"/>
  <c r="M35" i="1"/>
  <c r="N35" i="1"/>
  <c r="O35" i="1"/>
  <c r="P35" i="1"/>
  <c r="Q35" i="1"/>
  <c r="R35" i="1"/>
  <c r="S35" i="1"/>
  <c r="T35" i="1"/>
  <c r="U35" i="1"/>
  <c r="V35" i="1"/>
  <c r="W35" i="1"/>
  <c r="X35" i="1"/>
  <c r="Y35" i="1"/>
  <c r="Z35" i="1"/>
  <c r="AA35" i="1"/>
  <c r="AC35" i="1"/>
  <c r="AD35" i="1"/>
  <c r="AE35" i="1"/>
  <c r="AF35" i="1"/>
  <c r="AG35" i="1"/>
  <c r="AH35" i="1"/>
  <c r="AI35" i="1"/>
  <c r="AJ35" i="1"/>
  <c r="AK35" i="1"/>
  <c r="AL35" i="1"/>
  <c r="AM35" i="1"/>
  <c r="AN35" i="1"/>
  <c r="AO35" i="1"/>
  <c r="AP35" i="1"/>
  <c r="C36" i="1"/>
  <c r="D36" i="1"/>
  <c r="E36"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AP36" i="1"/>
  <c r="C37" i="1"/>
  <c r="D37" i="1"/>
  <c r="E37"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AP37" i="1"/>
  <c r="C38" i="1"/>
  <c r="D38" i="1"/>
  <c r="E38"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AP38" i="1"/>
  <c r="C39" i="1"/>
  <c r="D39" i="1"/>
  <c r="E39"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AP39" i="1"/>
  <c r="C40" i="1"/>
  <c r="D40" i="1"/>
  <c r="E40" i="1"/>
  <c r="F40" i="1"/>
  <c r="G40" i="1"/>
  <c r="H40" i="1"/>
  <c r="I40" i="1"/>
  <c r="J40" i="1"/>
  <c r="K40" i="1"/>
  <c r="L40" i="1"/>
  <c r="M40" i="1"/>
  <c r="N40" i="1"/>
  <c r="O40" i="1"/>
  <c r="P40" i="1"/>
  <c r="Q40" i="1"/>
  <c r="R40" i="1"/>
  <c r="S40" i="1"/>
  <c r="T40" i="1"/>
  <c r="U40" i="1"/>
  <c r="V40" i="1"/>
  <c r="W40" i="1"/>
  <c r="Y40" i="1"/>
  <c r="Z40" i="1"/>
  <c r="AA40" i="1"/>
  <c r="AB40" i="1"/>
  <c r="AC40" i="1"/>
  <c r="AD40" i="1"/>
  <c r="AE40" i="1"/>
  <c r="AF40" i="1"/>
  <c r="AG40" i="1"/>
  <c r="AH40" i="1"/>
  <c r="AI40" i="1"/>
  <c r="AJ40" i="1"/>
  <c r="AK40" i="1"/>
  <c r="AL40" i="1"/>
  <c r="AM40" i="1"/>
  <c r="AN40" i="1"/>
  <c r="AO40" i="1"/>
  <c r="AP40" i="1"/>
  <c r="C41" i="1"/>
  <c r="D41" i="1"/>
  <c r="E41"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AP41" i="1"/>
  <c r="C42" i="1"/>
  <c r="D42" i="1"/>
  <c r="E42"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AP42" i="1"/>
  <c r="C43" i="1"/>
  <c r="D43" i="1"/>
  <c r="E43" i="1"/>
  <c r="F43" i="1"/>
  <c r="G43" i="1"/>
  <c r="H43" i="1"/>
  <c r="I43" i="1"/>
  <c r="J43" i="1"/>
  <c r="K43" i="1"/>
  <c r="L43" i="1"/>
  <c r="M43" i="1"/>
  <c r="N43" i="1"/>
  <c r="O43" i="1"/>
  <c r="P43" i="1"/>
  <c r="Q43" i="1"/>
  <c r="R43" i="1"/>
  <c r="S43" i="1"/>
  <c r="T43" i="1"/>
  <c r="U43" i="1"/>
  <c r="V43" i="1"/>
  <c r="W43" i="1"/>
  <c r="X43" i="1"/>
  <c r="Y43" i="1"/>
  <c r="Z43" i="1"/>
  <c r="AA43" i="1"/>
  <c r="AC43" i="1"/>
  <c r="AD43" i="1"/>
  <c r="AE43" i="1"/>
  <c r="AF43" i="1"/>
  <c r="AG43" i="1"/>
  <c r="AH43" i="1"/>
  <c r="AI43" i="1"/>
  <c r="AJ43" i="1"/>
  <c r="AK43" i="1"/>
  <c r="AL43" i="1"/>
  <c r="AM43" i="1"/>
  <c r="AN43" i="1"/>
  <c r="AO43" i="1"/>
  <c r="AP43" i="1"/>
  <c r="C44" i="1"/>
  <c r="D44" i="1"/>
  <c r="E44"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AP44" i="1"/>
  <c r="C45" i="1"/>
  <c r="D45" i="1"/>
  <c r="E45"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AP45" i="1"/>
  <c r="C46" i="1"/>
  <c r="D46" i="1"/>
  <c r="E46"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AP46" i="1"/>
  <c r="C47" i="1"/>
  <c r="D47" i="1"/>
  <c r="E47"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AP47" i="1"/>
  <c r="C48" i="1"/>
  <c r="D48" i="1"/>
  <c r="E48" i="1"/>
  <c r="F48" i="1"/>
  <c r="G48" i="1"/>
  <c r="H48" i="1"/>
  <c r="I48" i="1"/>
  <c r="J48" i="1"/>
  <c r="K48" i="1"/>
  <c r="L48" i="1"/>
  <c r="M48" i="1"/>
  <c r="N48" i="1"/>
  <c r="O48" i="1"/>
  <c r="P48" i="1"/>
  <c r="Q48" i="1"/>
  <c r="R48" i="1"/>
  <c r="S48" i="1"/>
  <c r="T48" i="1"/>
  <c r="U48" i="1"/>
  <c r="V48" i="1"/>
  <c r="W48" i="1"/>
  <c r="Y48" i="1"/>
  <c r="Z48" i="1"/>
  <c r="AA48" i="1"/>
  <c r="AB48" i="1"/>
  <c r="AC48" i="1"/>
  <c r="AD48" i="1"/>
  <c r="AE48" i="1"/>
  <c r="AF48" i="1"/>
  <c r="AG48" i="1"/>
  <c r="AH48" i="1"/>
  <c r="AI48" i="1"/>
  <c r="AJ48" i="1"/>
  <c r="AK48" i="1"/>
  <c r="AL48" i="1"/>
  <c r="AM48" i="1"/>
  <c r="AN48" i="1"/>
  <c r="AO48" i="1"/>
  <c r="AP48" i="1"/>
  <c r="C49" i="1"/>
  <c r="D49" i="1"/>
  <c r="E49" i="1"/>
  <c r="F49" i="1"/>
  <c r="G49" i="1"/>
  <c r="H49" i="1"/>
  <c r="I49" i="1"/>
  <c r="J49" i="1"/>
  <c r="K49" i="1"/>
  <c r="L49" i="1"/>
  <c r="M49" i="1"/>
  <c r="N49" i="1"/>
  <c r="O49" i="1"/>
  <c r="P49" i="1"/>
  <c r="Q49" i="1"/>
  <c r="R49" i="1"/>
  <c r="S49" i="1"/>
  <c r="T49" i="1"/>
  <c r="U49" i="1"/>
  <c r="V49" i="1"/>
  <c r="W49" i="1"/>
  <c r="X49" i="1"/>
  <c r="Y49" i="1"/>
  <c r="Z49" i="1"/>
  <c r="AA49" i="1"/>
  <c r="AC49" i="1"/>
  <c r="AD49" i="1"/>
  <c r="AE49" i="1"/>
  <c r="AF49" i="1"/>
  <c r="AG49" i="1"/>
  <c r="AH49" i="1"/>
  <c r="AI49" i="1"/>
  <c r="AJ49" i="1"/>
  <c r="AK49" i="1"/>
  <c r="AL49" i="1"/>
  <c r="AM49" i="1"/>
  <c r="AN49" i="1"/>
  <c r="AO49" i="1"/>
  <c r="AP49" i="1"/>
  <c r="C50" i="1"/>
  <c r="D50" i="1"/>
  <c r="E50" i="1"/>
  <c r="F50" i="1"/>
  <c r="G50" i="1"/>
  <c r="H50" i="1"/>
  <c r="I50" i="1"/>
  <c r="J50" i="1"/>
  <c r="K50" i="1"/>
  <c r="L50" i="1"/>
  <c r="M50" i="1"/>
  <c r="N50" i="1"/>
  <c r="O50" i="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AP50" i="1"/>
  <c r="C51" i="1"/>
  <c r="D51" i="1"/>
  <c r="E51" i="1"/>
  <c r="F51" i="1"/>
  <c r="G51" i="1"/>
  <c r="H51" i="1"/>
  <c r="I51" i="1"/>
  <c r="J51" i="1"/>
  <c r="K51" i="1"/>
  <c r="L51" i="1"/>
  <c r="M51" i="1"/>
  <c r="N51" i="1"/>
  <c r="O51" i="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AP51" i="1"/>
  <c r="C52" i="1"/>
  <c r="D52" i="1"/>
  <c r="E52"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AP52" i="1"/>
  <c r="C53" i="1"/>
  <c r="D53" i="1"/>
  <c r="E53"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AP53" i="1"/>
  <c r="C54" i="1"/>
  <c r="D54" i="1"/>
  <c r="E54"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AP54" i="1"/>
  <c r="C55" i="1"/>
  <c r="D55" i="1"/>
  <c r="E55"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AP55" i="1"/>
  <c r="C56" i="1"/>
  <c r="D56" i="1"/>
  <c r="E56"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AP56" i="1"/>
  <c r="C57" i="1"/>
  <c r="D57" i="1"/>
  <c r="E57"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AP57" i="1"/>
  <c r="D12" i="1"/>
  <c r="E12" i="1"/>
  <c r="F12" i="1"/>
  <c r="G12" i="1"/>
  <c r="H12" i="1"/>
  <c r="I12" i="1"/>
  <c r="J12" i="1"/>
  <c r="K12" i="1"/>
  <c r="L12" i="1"/>
  <c r="M12" i="1"/>
  <c r="N12" i="1"/>
  <c r="O12" i="1"/>
  <c r="P12" i="1"/>
  <c r="Q12" i="1"/>
  <c r="R12" i="1"/>
  <c r="S12" i="1"/>
  <c r="T12" i="1"/>
  <c r="U12" i="1"/>
  <c r="V12" i="1"/>
  <c r="W12" i="1"/>
  <c r="X12" i="1"/>
  <c r="Y12" i="1"/>
  <c r="Z12" i="1"/>
  <c r="AA12" i="1"/>
  <c r="AC12" i="1"/>
  <c r="AD12" i="1"/>
  <c r="AE12" i="1"/>
  <c r="AF12" i="1"/>
  <c r="AG12" i="1"/>
  <c r="AH12" i="1"/>
  <c r="AI12" i="1"/>
  <c r="AJ12" i="1"/>
  <c r="AK12" i="1"/>
  <c r="AL12" i="1"/>
  <c r="AM12" i="1"/>
  <c r="AN12" i="1"/>
  <c r="AO12" i="1"/>
  <c r="AP12" i="1"/>
  <c r="C12" i="1"/>
  <c r="AB49" i="1"/>
  <c r="X48" i="1"/>
  <c r="X40" i="1"/>
  <c r="AB35" i="1"/>
  <c r="X34" i="1"/>
  <c r="AB27" i="1"/>
  <c r="X27" i="1"/>
  <c r="AB25" i="1"/>
  <c r="AB24" i="1"/>
  <c r="AB23" i="1"/>
  <c r="X23" i="1"/>
  <c r="AB22" i="1"/>
  <c r="X22" i="1"/>
  <c r="AB21" i="1"/>
  <c r="X21" i="1"/>
  <c r="AB20" i="1"/>
  <c r="AB19" i="1"/>
  <c r="AB18" i="1"/>
  <c r="AB17" i="1"/>
  <c r="X17" i="1"/>
  <c r="AB16" i="1"/>
  <c r="AB15" i="1"/>
  <c r="X15" i="1"/>
  <c r="AB13" i="1"/>
  <c r="X13" i="1"/>
  <c r="AB12" i="1"/>
  <c r="BC190" i="1"/>
  <c r="C92" i="1"/>
  <c r="AX58" i="1"/>
  <c r="AW58" i="1"/>
  <c r="AV58" i="1"/>
  <c r="AU58" i="1"/>
  <c r="AT58" i="1"/>
  <c r="AS58" i="1"/>
  <c r="AR58" i="1"/>
  <c r="AQ58" i="1"/>
  <c r="A5" i="1"/>
  <c r="A3" i="1"/>
  <c r="A2" i="1"/>
  <c r="CE52" i="1" l="1"/>
  <c r="R58" i="1"/>
  <c r="BV34" i="1"/>
  <c r="BX90" i="1"/>
  <c r="BV12" i="1"/>
  <c r="M58" i="1"/>
  <c r="I58" i="1"/>
  <c r="CD56" i="1"/>
  <c r="BV55" i="1"/>
  <c r="CD54" i="1"/>
  <c r="CD53" i="1"/>
  <c r="CD52" i="1"/>
  <c r="BV51" i="1"/>
  <c r="BV50" i="1"/>
  <c r="CD49" i="1"/>
  <c r="CD38" i="1"/>
  <c r="CD37" i="1"/>
  <c r="BV35" i="1"/>
  <c r="V181" i="1"/>
  <c r="BW18" i="1"/>
  <c r="CD40" i="1"/>
  <c r="CD41" i="1"/>
  <c r="CD45" i="1"/>
  <c r="BV44" i="1"/>
  <c r="B34" i="1"/>
  <c r="BT34" i="1" s="1"/>
  <c r="CD32" i="1"/>
  <c r="BV31" i="1"/>
  <c r="BV30" i="1"/>
  <c r="CD29" i="1"/>
  <c r="CD28" i="1"/>
  <c r="C58" i="1"/>
  <c r="AA58" i="1"/>
  <c r="N58" i="1"/>
  <c r="F58" i="1"/>
  <c r="C87" i="1"/>
  <c r="BP87" i="1" s="1"/>
  <c r="B130" i="1"/>
  <c r="BX130" i="1" s="1"/>
  <c r="X125" i="1"/>
  <c r="AB125" i="1"/>
  <c r="B156" i="1"/>
  <c r="BQ156" i="1" s="1"/>
  <c r="X156" i="1" s="1"/>
  <c r="X19" i="1"/>
  <c r="AG58" i="1"/>
  <c r="X14" i="1"/>
  <c r="BU14" i="1" s="1"/>
  <c r="X18" i="1"/>
  <c r="AB43" i="1"/>
  <c r="CE53" i="1"/>
  <c r="BW53" i="1"/>
  <c r="AK131" i="1"/>
  <c r="X24" i="1"/>
  <c r="X25" i="1"/>
  <c r="AB26" i="1"/>
  <c r="BP91" i="1"/>
  <c r="C91" i="1" s="1"/>
  <c r="V58" i="1"/>
  <c r="J58" i="1"/>
  <c r="AP58" i="1"/>
  <c r="X16" i="1"/>
  <c r="X20" i="1"/>
  <c r="X26" i="1"/>
  <c r="AB28" i="1"/>
  <c r="B28" i="1"/>
  <c r="CD26" i="1"/>
  <c r="BV25" i="1"/>
  <c r="CD22" i="1"/>
  <c r="CD20" i="1"/>
  <c r="CD17" i="1"/>
  <c r="CD16" i="1"/>
  <c r="CD15" i="1"/>
  <c r="CD13" i="1"/>
  <c r="C63" i="1"/>
  <c r="BQ63" i="1" s="1"/>
  <c r="C65" i="1"/>
  <c r="BY65" i="1" s="1"/>
  <c r="K73" i="1"/>
  <c r="W73" i="1"/>
  <c r="C67" i="1"/>
  <c r="BR67" i="1" s="1"/>
  <c r="C72" i="1"/>
  <c r="BS72" i="1" s="1"/>
  <c r="C77" i="1"/>
  <c r="BZ77" i="1" s="1"/>
  <c r="B123" i="1"/>
  <c r="C131" i="1"/>
  <c r="G131" i="1"/>
  <c r="K131" i="1"/>
  <c r="O131" i="1"/>
  <c r="S131" i="1"/>
  <c r="W131" i="1"/>
  <c r="B126" i="1"/>
  <c r="BX126" i="1" s="1"/>
  <c r="B127" i="1"/>
  <c r="B128" i="1"/>
  <c r="BX128" i="1" s="1"/>
  <c r="Z131" i="1"/>
  <c r="X127" i="1"/>
  <c r="AB123" i="1"/>
  <c r="AE131" i="1"/>
  <c r="AB130" i="1"/>
  <c r="AG131" i="1"/>
  <c r="F181" i="1"/>
  <c r="J181" i="1"/>
  <c r="N181" i="1"/>
  <c r="B145" i="1"/>
  <c r="BY145" i="1" s="1"/>
  <c r="B148" i="1"/>
  <c r="BQ148" i="1" s="1"/>
  <c r="X148" i="1" s="1"/>
  <c r="B154" i="1"/>
  <c r="BY154" i="1" s="1"/>
  <c r="B159" i="1"/>
  <c r="BY159" i="1" s="1"/>
  <c r="B162" i="1"/>
  <c r="BQ162" i="1" s="1"/>
  <c r="X162" i="1" s="1"/>
  <c r="B164" i="1"/>
  <c r="B166" i="1"/>
  <c r="BY166" i="1" s="1"/>
  <c r="B170" i="1"/>
  <c r="BQ170" i="1" s="1"/>
  <c r="X170" i="1" s="1"/>
  <c r="B172" i="1"/>
  <c r="BQ172" i="1" s="1"/>
  <c r="X172" i="1" s="1"/>
  <c r="B175" i="1"/>
  <c r="BY175" i="1" s="1"/>
  <c r="B178" i="1"/>
  <c r="BY178" i="1" s="1"/>
  <c r="B180" i="1"/>
  <c r="BQ180" i="1" s="1"/>
  <c r="X180" i="1" s="1"/>
  <c r="X129" i="1"/>
  <c r="B50" i="1"/>
  <c r="BY50" i="1" s="1"/>
  <c r="CD48" i="1"/>
  <c r="BV48" i="1"/>
  <c r="B43" i="1"/>
  <c r="CC43" i="1" s="1"/>
  <c r="BV42" i="1"/>
  <c r="CD42" i="1"/>
  <c r="B41" i="1"/>
  <c r="B39" i="1"/>
  <c r="CC39" i="1" s="1"/>
  <c r="CD18" i="1"/>
  <c r="BV18" i="1"/>
  <c r="B17" i="1"/>
  <c r="B16" i="1"/>
  <c r="BX16" i="1" s="1"/>
  <c r="B15" i="1"/>
  <c r="CC15" i="1" s="1"/>
  <c r="AB126" i="1"/>
  <c r="AC131" i="1"/>
  <c r="O73" i="1"/>
  <c r="C79" i="1"/>
  <c r="BQ79" i="1" s="1"/>
  <c r="B169" i="1"/>
  <c r="BY169" i="1" s="1"/>
  <c r="CD31" i="1"/>
  <c r="G73" i="1"/>
  <c r="CD12" i="1"/>
  <c r="B48" i="1"/>
  <c r="BX48" i="1" s="1"/>
  <c r="B46" i="1"/>
  <c r="BX46" i="1" s="1"/>
  <c r="B42" i="1"/>
  <c r="BS42" i="1" s="1"/>
  <c r="B24" i="1"/>
  <c r="CC24" i="1" s="1"/>
  <c r="B22" i="1"/>
  <c r="CC22" i="1" s="1"/>
  <c r="B21" i="1"/>
  <c r="CA21" i="1" s="1"/>
  <c r="B19" i="1"/>
  <c r="B18" i="1"/>
  <c r="BQ18" i="1" s="1"/>
  <c r="T58" i="1"/>
  <c r="D58" i="1"/>
  <c r="BV22" i="1"/>
  <c r="B27" i="1"/>
  <c r="CC27" i="1" s="1"/>
  <c r="BY14" i="1"/>
  <c r="S73" i="1"/>
  <c r="C80" i="1"/>
  <c r="B125" i="1"/>
  <c r="BX125" i="1" s="1"/>
  <c r="B129" i="1"/>
  <c r="BX129" i="1" s="1"/>
  <c r="B161" i="1"/>
  <c r="BY161" i="1" s="1"/>
  <c r="B177" i="1"/>
  <c r="BY177" i="1" s="1"/>
  <c r="CA14" i="1"/>
  <c r="BV49" i="1"/>
  <c r="Y58" i="1"/>
  <c r="F73" i="1"/>
  <c r="N73" i="1"/>
  <c r="V73" i="1"/>
  <c r="I73" i="1"/>
  <c r="Q73" i="1"/>
  <c r="D73" i="1"/>
  <c r="L73" i="1"/>
  <c r="T73" i="1"/>
  <c r="C68" i="1"/>
  <c r="BQ68" i="1" s="1"/>
  <c r="C71" i="1"/>
  <c r="CB71" i="1" s="1"/>
  <c r="C81" i="1"/>
  <c r="C83" i="1"/>
  <c r="BP83" i="1" s="1"/>
  <c r="C85" i="1"/>
  <c r="BP85" i="1" s="1"/>
  <c r="C86" i="1"/>
  <c r="BP86" i="1" s="1"/>
  <c r="E131" i="1"/>
  <c r="M131" i="1"/>
  <c r="U131" i="1"/>
  <c r="H131" i="1"/>
  <c r="P131" i="1"/>
  <c r="AA131" i="1"/>
  <c r="X126" i="1"/>
  <c r="E181" i="1"/>
  <c r="M181" i="1"/>
  <c r="U181" i="1"/>
  <c r="B141" i="1"/>
  <c r="BY141" i="1" s="1"/>
  <c r="B144" i="1"/>
  <c r="BQ144" i="1" s="1"/>
  <c r="X144" i="1" s="1"/>
  <c r="B149" i="1"/>
  <c r="BY149" i="1" s="1"/>
  <c r="C62" i="1"/>
  <c r="BY62" i="1" s="1"/>
  <c r="C66" i="1"/>
  <c r="CA66" i="1" s="1"/>
  <c r="C70" i="1"/>
  <c r="CB70" i="1" s="1"/>
  <c r="J73" i="1"/>
  <c r="R73" i="1"/>
  <c r="C64" i="1"/>
  <c r="BY64" i="1" s="1"/>
  <c r="M73" i="1"/>
  <c r="U73" i="1"/>
  <c r="H73" i="1"/>
  <c r="P73" i="1"/>
  <c r="X73" i="1"/>
  <c r="C69" i="1"/>
  <c r="BT69" i="1" s="1"/>
  <c r="C78" i="1"/>
  <c r="BQ78" i="1" s="1"/>
  <c r="C82" i="1"/>
  <c r="BY82" i="1" s="1"/>
  <c r="C84" i="1"/>
  <c r="BX84" i="1" s="1"/>
  <c r="I131" i="1"/>
  <c r="Q131" i="1"/>
  <c r="D131" i="1"/>
  <c r="L131" i="1"/>
  <c r="T131" i="1"/>
  <c r="X130" i="1"/>
  <c r="I181" i="1"/>
  <c r="Q181" i="1"/>
  <c r="B152" i="1"/>
  <c r="BQ152" i="1" s="1"/>
  <c r="X152" i="1" s="1"/>
  <c r="B157" i="1"/>
  <c r="BQ157" i="1" s="1"/>
  <c r="X157" i="1" s="1"/>
  <c r="B160" i="1"/>
  <c r="BQ160" i="1" s="1"/>
  <c r="X160" i="1" s="1"/>
  <c r="B165" i="1"/>
  <c r="BY165" i="1" s="1"/>
  <c r="B168" i="1"/>
  <c r="BY168" i="1" s="1"/>
  <c r="B173" i="1"/>
  <c r="BQ173" i="1" s="1"/>
  <c r="X173" i="1" s="1"/>
  <c r="B176" i="1"/>
  <c r="BQ176" i="1" s="1"/>
  <c r="X176" i="1" s="1"/>
  <c r="BW51" i="1"/>
  <c r="AM58" i="1"/>
  <c r="AI58" i="1"/>
  <c r="AE58" i="1"/>
  <c r="W58" i="1"/>
  <c r="S58" i="1"/>
  <c r="O58" i="1"/>
  <c r="K58" i="1"/>
  <c r="G58" i="1"/>
  <c r="AL58" i="1"/>
  <c r="AH58" i="1"/>
  <c r="AD58" i="1"/>
  <c r="Z58" i="1"/>
  <c r="B12" i="1"/>
  <c r="BX12" i="1" s="1"/>
  <c r="F131" i="1"/>
  <c r="J131" i="1"/>
  <c r="N131" i="1"/>
  <c r="R131" i="1"/>
  <c r="V131" i="1"/>
  <c r="Y131" i="1"/>
  <c r="X124" i="1"/>
  <c r="X128" i="1"/>
  <c r="AD131" i="1"/>
  <c r="AB127" i="1"/>
  <c r="AB128" i="1"/>
  <c r="AB129" i="1"/>
  <c r="AF131" i="1"/>
  <c r="C181" i="1"/>
  <c r="G181" i="1"/>
  <c r="K181" i="1"/>
  <c r="O181" i="1"/>
  <c r="S181" i="1"/>
  <c r="W181" i="1"/>
  <c r="B140" i="1"/>
  <c r="BY140" i="1" s="1"/>
  <c r="R181" i="1"/>
  <c r="B142" i="1"/>
  <c r="BY142" i="1" s="1"/>
  <c r="H181" i="1"/>
  <c r="L181" i="1"/>
  <c r="P181" i="1"/>
  <c r="T181" i="1"/>
  <c r="B143" i="1"/>
  <c r="BY143" i="1" s="1"/>
  <c r="B146" i="1"/>
  <c r="BY146" i="1" s="1"/>
  <c r="B147" i="1"/>
  <c r="BQ147" i="1" s="1"/>
  <c r="X147" i="1" s="1"/>
  <c r="B150" i="1"/>
  <c r="BQ150" i="1" s="1"/>
  <c r="X150" i="1" s="1"/>
  <c r="B151" i="1"/>
  <c r="BQ151" i="1" s="1"/>
  <c r="X151" i="1" s="1"/>
  <c r="B153" i="1"/>
  <c r="BQ153" i="1" s="1"/>
  <c r="X153" i="1" s="1"/>
  <c r="B155" i="1"/>
  <c r="B158" i="1"/>
  <c r="BY158" i="1" s="1"/>
  <c r="B163" i="1"/>
  <c r="BQ163" i="1" s="1"/>
  <c r="X163" i="1" s="1"/>
  <c r="B167" i="1"/>
  <c r="BY167" i="1" s="1"/>
  <c r="B171" i="1"/>
  <c r="BY171" i="1" s="1"/>
  <c r="B174" i="1"/>
  <c r="BY174" i="1" s="1"/>
  <c r="B179" i="1"/>
  <c r="BY179" i="1" s="1"/>
  <c r="D181" i="1"/>
  <c r="B139" i="1"/>
  <c r="BY139" i="1" s="1"/>
  <c r="AB124" i="1"/>
  <c r="X123" i="1"/>
  <c r="B124" i="1"/>
  <c r="CE51" i="1"/>
  <c r="BW52" i="1"/>
  <c r="BR87" i="1"/>
  <c r="E73" i="1"/>
  <c r="BQ65" i="1"/>
  <c r="BQ39" i="1"/>
  <c r="B57" i="1"/>
  <c r="CA57" i="1" s="1"/>
  <c r="B55" i="1"/>
  <c r="BT55" i="1" s="1"/>
  <c r="B54" i="1"/>
  <c r="CC54" i="1" s="1"/>
  <c r="B53" i="1"/>
  <c r="BP53" i="1" s="1"/>
  <c r="B52" i="1"/>
  <c r="CB52" i="1" s="1"/>
  <c r="B49" i="1"/>
  <c r="BP49" i="1" s="1"/>
  <c r="B45" i="1"/>
  <c r="BU45" i="1" s="1"/>
  <c r="B38" i="1"/>
  <c r="BQ38" i="1" s="1"/>
  <c r="B37" i="1"/>
  <c r="BR37" i="1" s="1"/>
  <c r="B36" i="1"/>
  <c r="BT36" i="1" s="1"/>
  <c r="B32" i="1"/>
  <c r="BQ32" i="1" s="1"/>
  <c r="B31" i="1"/>
  <c r="BZ31" i="1" s="1"/>
  <c r="B26" i="1"/>
  <c r="BR26" i="1" s="1"/>
  <c r="B25" i="1"/>
  <c r="BP25" i="1" s="1"/>
  <c r="BQ14" i="1"/>
  <c r="BV16" i="1"/>
  <c r="BV20" i="1"/>
  <c r="CD25" i="1"/>
  <c r="BV45" i="1"/>
  <c r="BV54" i="1"/>
  <c r="BV56" i="1"/>
  <c r="B13" i="1"/>
  <c r="BQ13" i="1" s="1"/>
  <c r="BV15" i="1"/>
  <c r="BV29" i="1"/>
  <c r="BV40" i="1"/>
  <c r="B56" i="1"/>
  <c r="BT56" i="1" s="1"/>
  <c r="B51" i="1"/>
  <c r="BT51" i="1" s="1"/>
  <c r="B44" i="1"/>
  <c r="BP44" i="1" s="1"/>
  <c r="B40" i="1"/>
  <c r="B35" i="1"/>
  <c r="BU35" i="1" s="1"/>
  <c r="B33" i="1"/>
  <c r="BP33" i="1" s="1"/>
  <c r="B30" i="1"/>
  <c r="BQ30" i="1" s="1"/>
  <c r="B29" i="1"/>
  <c r="B23" i="1"/>
  <c r="BP23" i="1" s="1"/>
  <c r="B20" i="1"/>
  <c r="AN58" i="1"/>
  <c r="AJ58" i="1"/>
  <c r="AF58" i="1"/>
  <c r="BV13" i="1"/>
  <c r="P58" i="1"/>
  <c r="L58" i="1"/>
  <c r="H58" i="1"/>
  <c r="BV17" i="1"/>
  <c r="BV57" i="1"/>
  <c r="CD57" i="1"/>
  <c r="CD55" i="1"/>
  <c r="BV53" i="1"/>
  <c r="BV52" i="1"/>
  <c r="CD51" i="1"/>
  <c r="CD50" i="1"/>
  <c r="CD47" i="1"/>
  <c r="BV47" i="1"/>
  <c r="B47" i="1"/>
  <c r="BY47" i="1" s="1"/>
  <c r="CD44" i="1"/>
  <c r="BV43" i="1"/>
  <c r="CD43" i="1"/>
  <c r="BV41" i="1"/>
  <c r="CD39" i="1"/>
  <c r="BV39" i="1"/>
  <c r="BV38" i="1"/>
  <c r="BV37" i="1"/>
  <c r="CD36" i="1"/>
  <c r="BV36" i="1"/>
  <c r="CD35" i="1"/>
  <c r="CD34" i="1"/>
  <c r="BV33" i="1"/>
  <c r="CD33" i="1"/>
  <c r="BV32" i="1"/>
  <c r="CD30" i="1"/>
  <c r="BV28" i="1"/>
  <c r="BV27" i="1"/>
  <c r="CD27" i="1"/>
  <c r="BV26" i="1"/>
  <c r="CD24" i="1"/>
  <c r="BV24" i="1"/>
  <c r="AK58" i="1"/>
  <c r="AC58" i="1"/>
  <c r="U58" i="1"/>
  <c r="Q58" i="1"/>
  <c r="E58" i="1"/>
  <c r="BZ14" i="1"/>
  <c r="BT14" i="1"/>
  <c r="BP14" i="1"/>
  <c r="BX14" i="1"/>
  <c r="BR14" i="1"/>
  <c r="BS14" i="1"/>
  <c r="CC14" i="1"/>
  <c r="CA43" i="1"/>
  <c r="AI5" i="15"/>
  <c r="AJ5" i="15"/>
  <c r="AL5" i="15"/>
  <c r="AM5" i="15"/>
  <c r="AI6" i="15"/>
  <c r="AJ6" i="15"/>
  <c r="AL6" i="15"/>
  <c r="AM6" i="15"/>
  <c r="AI7" i="15"/>
  <c r="AJ7" i="15"/>
  <c r="AL7" i="15"/>
  <c r="AM7" i="15"/>
  <c r="AI8" i="15"/>
  <c r="AJ8" i="15"/>
  <c r="AL8" i="15"/>
  <c r="AM8" i="15"/>
  <c r="AI9" i="15"/>
  <c r="AJ9" i="15"/>
  <c r="AL9" i="15"/>
  <c r="AM9" i="15"/>
  <c r="AI10" i="15"/>
  <c r="AJ10" i="15"/>
  <c r="AL10" i="15"/>
  <c r="AM10" i="15"/>
  <c r="AI11" i="15"/>
  <c r="AJ11" i="15"/>
  <c r="AL11" i="15"/>
  <c r="AM11" i="15"/>
  <c r="AI12" i="15"/>
  <c r="AJ12" i="15"/>
  <c r="AL12" i="15"/>
  <c r="AM12" i="15"/>
  <c r="AI13" i="15"/>
  <c r="AJ13" i="15"/>
  <c r="AL13" i="15"/>
  <c r="AM13" i="15"/>
  <c r="AI14" i="15"/>
  <c r="AJ14" i="15"/>
  <c r="AL14" i="15"/>
  <c r="AM14" i="15"/>
  <c r="AI15" i="15"/>
  <c r="AJ15" i="15"/>
  <c r="AL15" i="15"/>
  <c r="AM15" i="15"/>
  <c r="AI16" i="15"/>
  <c r="AJ16" i="15"/>
  <c r="AL16" i="15"/>
  <c r="AM16" i="15"/>
  <c r="AI17" i="15"/>
  <c r="AJ17" i="15"/>
  <c r="AL17" i="15"/>
  <c r="AM17" i="15"/>
  <c r="AI18" i="15"/>
  <c r="AJ18" i="15"/>
  <c r="AL18" i="15"/>
  <c r="AM18" i="15"/>
  <c r="AI19" i="15"/>
  <c r="AJ19" i="15"/>
  <c r="AL19" i="15"/>
  <c r="AM19" i="15"/>
  <c r="AI20" i="15"/>
  <c r="AJ20" i="15"/>
  <c r="AL20" i="15"/>
  <c r="AM20" i="15"/>
  <c r="AI21" i="15"/>
  <c r="AJ21" i="15"/>
  <c r="AL21" i="15"/>
  <c r="AM21" i="15"/>
  <c r="AI22" i="15"/>
  <c r="AJ22" i="15"/>
  <c r="AL22" i="15"/>
  <c r="AM22" i="15"/>
  <c r="AI23" i="15"/>
  <c r="AJ23" i="15"/>
  <c r="AL23" i="15"/>
  <c r="AM23" i="15"/>
  <c r="AI24" i="15"/>
  <c r="AJ24" i="15"/>
  <c r="AL24" i="15"/>
  <c r="AM24" i="15"/>
  <c r="AI25" i="15"/>
  <c r="AJ25" i="15"/>
  <c r="AL25" i="15"/>
  <c r="AM25" i="15"/>
  <c r="AI26" i="15"/>
  <c r="AJ26" i="15"/>
  <c r="AL26" i="15"/>
  <c r="AM26" i="15"/>
  <c r="AI27" i="15"/>
  <c r="AJ27" i="15"/>
  <c r="AL27" i="15"/>
  <c r="AM27" i="15"/>
  <c r="AI28" i="15"/>
  <c r="AJ28" i="15"/>
  <c r="AL28" i="15"/>
  <c r="AM28" i="15"/>
  <c r="AI29" i="15"/>
  <c r="AJ29" i="15"/>
  <c r="AL29" i="15"/>
  <c r="AM29" i="15"/>
  <c r="AI30" i="15"/>
  <c r="AJ30" i="15"/>
  <c r="AL30" i="15"/>
  <c r="AM30" i="15"/>
  <c r="AI31" i="15"/>
  <c r="AJ31" i="15"/>
  <c r="AL31" i="15"/>
  <c r="AM31" i="15"/>
  <c r="AI32" i="15"/>
  <c r="AJ32" i="15"/>
  <c r="AL32" i="15"/>
  <c r="AM32" i="15"/>
  <c r="AI33" i="15"/>
  <c r="AJ33" i="15"/>
  <c r="AL33" i="15"/>
  <c r="AM33" i="15"/>
  <c r="AI34" i="15"/>
  <c r="AJ34" i="15"/>
  <c r="AL34" i="15"/>
  <c r="AM34" i="15"/>
  <c r="AI35" i="15"/>
  <c r="AJ35" i="15"/>
  <c r="AL35" i="15"/>
  <c r="AM35" i="15"/>
  <c r="AI36" i="15"/>
  <c r="AJ36" i="15"/>
  <c r="AL36" i="15"/>
  <c r="AM36" i="15"/>
  <c r="AI37" i="15"/>
  <c r="AJ37" i="15"/>
  <c r="AL37" i="15"/>
  <c r="AM37" i="15"/>
  <c r="AI38" i="15"/>
  <c r="AJ38" i="15"/>
  <c r="AL38" i="15"/>
  <c r="AM38" i="15"/>
  <c r="AI39" i="15"/>
  <c r="AJ39" i="15"/>
  <c r="AL39" i="15"/>
  <c r="AM39" i="15"/>
  <c r="AI40" i="15"/>
  <c r="AJ40" i="15"/>
  <c r="AL40" i="15"/>
  <c r="AM40" i="15"/>
  <c r="AI41" i="15"/>
  <c r="AJ41" i="15"/>
  <c r="AL41" i="15"/>
  <c r="AM41" i="15"/>
  <c r="AI42" i="15"/>
  <c r="AJ42" i="15"/>
  <c r="AL42" i="15"/>
  <c r="AM42" i="15"/>
  <c r="AI43" i="15"/>
  <c r="AJ43" i="15"/>
  <c r="AL43" i="15"/>
  <c r="AM43" i="15"/>
  <c r="AI44" i="15"/>
  <c r="AJ44" i="15"/>
  <c r="AL44" i="15"/>
  <c r="AM44" i="15"/>
  <c r="AI45" i="15"/>
  <c r="AJ45" i="15"/>
  <c r="AL45" i="15"/>
  <c r="AM45" i="15"/>
  <c r="AI46" i="15"/>
  <c r="AJ46" i="15"/>
  <c r="AL46" i="15"/>
  <c r="AM46" i="15"/>
  <c r="AI47" i="15"/>
  <c r="AJ47" i="15"/>
  <c r="AL47" i="15"/>
  <c r="AM47" i="15"/>
  <c r="AI48" i="15"/>
  <c r="AJ48" i="15"/>
  <c r="AL48" i="15"/>
  <c r="AM48" i="15"/>
  <c r="AI49" i="15"/>
  <c r="AJ49" i="15"/>
  <c r="AL49" i="15"/>
  <c r="AM49" i="15"/>
  <c r="AM4" i="15"/>
  <c r="AL4" i="15"/>
  <c r="AJ4" i="15"/>
  <c r="AI4" i="15"/>
  <c r="AA5" i="15"/>
  <c r="AB5" i="15"/>
  <c r="AD5" i="15"/>
  <c r="AE5" i="15"/>
  <c r="AA6" i="15"/>
  <c r="AB6" i="15"/>
  <c r="AD6" i="15"/>
  <c r="AE6" i="15"/>
  <c r="AA7" i="15"/>
  <c r="AB7" i="15"/>
  <c r="AD7" i="15"/>
  <c r="AE7" i="15"/>
  <c r="AA8" i="15"/>
  <c r="AB8" i="15"/>
  <c r="AD8" i="15"/>
  <c r="AE8" i="15"/>
  <c r="AA9" i="15"/>
  <c r="AB9" i="15"/>
  <c r="AD9" i="15"/>
  <c r="AE9" i="15"/>
  <c r="AA10" i="15"/>
  <c r="AB10" i="15"/>
  <c r="AD10" i="15"/>
  <c r="AE10" i="15"/>
  <c r="AA11" i="15"/>
  <c r="AB11" i="15"/>
  <c r="AD11" i="15"/>
  <c r="AE11" i="15"/>
  <c r="AA12" i="15"/>
  <c r="AB12" i="15"/>
  <c r="AD12" i="15"/>
  <c r="AE12" i="15"/>
  <c r="AA13" i="15"/>
  <c r="AB13" i="15"/>
  <c r="AD13" i="15"/>
  <c r="AE13" i="15"/>
  <c r="AA14" i="15"/>
  <c r="AB14" i="15"/>
  <c r="AD14" i="15"/>
  <c r="AE14" i="15"/>
  <c r="AA15" i="15"/>
  <c r="AB15" i="15"/>
  <c r="AD15" i="15"/>
  <c r="AE15" i="15"/>
  <c r="AA16" i="15"/>
  <c r="AB16" i="15"/>
  <c r="AD16" i="15"/>
  <c r="AE16" i="15"/>
  <c r="AA17" i="15"/>
  <c r="AB17" i="15"/>
  <c r="AD17" i="15"/>
  <c r="AE17" i="15"/>
  <c r="AA18" i="15"/>
  <c r="AB18" i="15"/>
  <c r="AD18" i="15"/>
  <c r="AE18" i="15"/>
  <c r="AA19" i="15"/>
  <c r="AB19" i="15"/>
  <c r="AD19" i="15"/>
  <c r="AE19" i="15"/>
  <c r="AA20" i="15"/>
  <c r="AB20" i="15"/>
  <c r="AD20" i="15"/>
  <c r="AE20" i="15"/>
  <c r="AA21" i="15"/>
  <c r="AB21" i="15"/>
  <c r="AD21" i="15"/>
  <c r="AE21" i="15"/>
  <c r="AA22" i="15"/>
  <c r="AB22" i="15"/>
  <c r="AD22" i="15"/>
  <c r="AE22" i="15"/>
  <c r="AA23" i="15"/>
  <c r="AB23" i="15"/>
  <c r="AD23" i="15"/>
  <c r="AE23" i="15"/>
  <c r="AA24" i="15"/>
  <c r="AB24" i="15"/>
  <c r="AD24" i="15"/>
  <c r="AE24" i="15"/>
  <c r="AA25" i="15"/>
  <c r="AB25" i="15"/>
  <c r="AD25" i="15"/>
  <c r="AE25" i="15"/>
  <c r="AA26" i="15"/>
  <c r="AB26" i="15"/>
  <c r="AD26" i="15"/>
  <c r="AE26" i="15"/>
  <c r="AA27" i="15"/>
  <c r="AB27" i="15"/>
  <c r="AD27" i="15"/>
  <c r="AE27" i="15"/>
  <c r="AA28" i="15"/>
  <c r="AB28" i="15"/>
  <c r="AD28" i="15"/>
  <c r="AE28" i="15"/>
  <c r="AA29" i="15"/>
  <c r="AB29" i="15"/>
  <c r="AD29" i="15"/>
  <c r="AE29" i="15"/>
  <c r="AA30" i="15"/>
  <c r="AB30" i="15"/>
  <c r="AD30" i="15"/>
  <c r="AE30" i="15"/>
  <c r="AA31" i="15"/>
  <c r="AB31" i="15"/>
  <c r="AD31" i="15"/>
  <c r="AE31" i="15"/>
  <c r="AA32" i="15"/>
  <c r="AB32" i="15"/>
  <c r="AD32" i="15"/>
  <c r="AE32" i="15"/>
  <c r="AA33" i="15"/>
  <c r="AB33" i="15"/>
  <c r="AD33" i="15"/>
  <c r="AE33" i="15"/>
  <c r="AA34" i="15"/>
  <c r="AB34" i="15"/>
  <c r="AD34" i="15"/>
  <c r="AE34" i="15"/>
  <c r="AA35" i="15"/>
  <c r="AB35" i="15"/>
  <c r="AD35" i="15"/>
  <c r="AE35" i="15"/>
  <c r="AA36" i="15"/>
  <c r="AB36" i="15"/>
  <c r="AD36" i="15"/>
  <c r="AE36" i="15"/>
  <c r="AA37" i="15"/>
  <c r="AB37" i="15"/>
  <c r="AD37" i="15"/>
  <c r="AE37" i="15"/>
  <c r="AA38" i="15"/>
  <c r="AB38" i="15"/>
  <c r="AD38" i="15"/>
  <c r="AE38" i="15"/>
  <c r="AA39" i="15"/>
  <c r="AB39" i="15"/>
  <c r="AD39" i="15"/>
  <c r="AE39" i="15"/>
  <c r="AA40" i="15"/>
  <c r="AB40" i="15"/>
  <c r="AD40" i="15"/>
  <c r="AE40" i="15"/>
  <c r="AA41" i="15"/>
  <c r="AB41" i="15"/>
  <c r="AD41" i="15"/>
  <c r="AE41" i="15"/>
  <c r="AA42" i="15"/>
  <c r="AB42" i="15"/>
  <c r="AD42" i="15"/>
  <c r="AE42" i="15"/>
  <c r="AA43" i="15"/>
  <c r="AB43" i="15"/>
  <c r="AD43" i="15"/>
  <c r="AE43" i="15"/>
  <c r="AA44" i="15"/>
  <c r="AB44" i="15"/>
  <c r="AD44" i="15"/>
  <c r="AE44" i="15"/>
  <c r="AA45" i="15"/>
  <c r="AB45" i="15"/>
  <c r="AD45" i="15"/>
  <c r="AE45" i="15"/>
  <c r="AA46" i="15"/>
  <c r="AB46" i="15"/>
  <c r="AD46" i="15"/>
  <c r="AE46" i="15"/>
  <c r="AA47" i="15"/>
  <c r="AB47" i="15"/>
  <c r="AD47" i="15"/>
  <c r="AE47" i="15"/>
  <c r="AA48" i="15"/>
  <c r="AB48" i="15"/>
  <c r="AD48" i="15"/>
  <c r="AE48" i="15"/>
  <c r="AA49" i="15"/>
  <c r="AB49" i="15"/>
  <c r="AD49" i="15"/>
  <c r="AE49" i="15"/>
  <c r="AE4" i="15"/>
  <c r="AD4" i="15"/>
  <c r="AB4" i="15"/>
  <c r="AA4" i="15"/>
  <c r="S5" i="15"/>
  <c r="T5" i="15"/>
  <c r="V5" i="15"/>
  <c r="W5" i="15"/>
  <c r="S6" i="15"/>
  <c r="T6" i="15"/>
  <c r="V6" i="15"/>
  <c r="W6" i="15"/>
  <c r="S7" i="15"/>
  <c r="T7" i="15"/>
  <c r="V7" i="15"/>
  <c r="W7" i="15"/>
  <c r="S8" i="15"/>
  <c r="T8" i="15"/>
  <c r="V8" i="15"/>
  <c r="W8" i="15"/>
  <c r="S9" i="15"/>
  <c r="T9" i="15"/>
  <c r="V9" i="15"/>
  <c r="W9" i="15"/>
  <c r="S10" i="15"/>
  <c r="T10" i="15"/>
  <c r="V10" i="15"/>
  <c r="W10" i="15"/>
  <c r="S11" i="15"/>
  <c r="T11" i="15"/>
  <c r="V11" i="15"/>
  <c r="W11" i="15"/>
  <c r="S12" i="15"/>
  <c r="T12" i="15"/>
  <c r="V12" i="15"/>
  <c r="W12" i="15"/>
  <c r="S13" i="15"/>
  <c r="T13" i="15"/>
  <c r="V13" i="15"/>
  <c r="W13" i="15"/>
  <c r="S14" i="15"/>
  <c r="T14" i="15"/>
  <c r="V14" i="15"/>
  <c r="W14" i="15"/>
  <c r="S15" i="15"/>
  <c r="T15" i="15"/>
  <c r="V15" i="15"/>
  <c r="W15" i="15"/>
  <c r="S16" i="15"/>
  <c r="T16" i="15"/>
  <c r="V16" i="15"/>
  <c r="W16" i="15"/>
  <c r="S17" i="15"/>
  <c r="T17" i="15"/>
  <c r="V17" i="15"/>
  <c r="W17" i="15"/>
  <c r="S18" i="15"/>
  <c r="T18" i="15"/>
  <c r="V18" i="15"/>
  <c r="W18" i="15"/>
  <c r="S19" i="15"/>
  <c r="T19" i="15"/>
  <c r="V19" i="15"/>
  <c r="W19" i="15"/>
  <c r="S20" i="15"/>
  <c r="T20" i="15"/>
  <c r="V20" i="15"/>
  <c r="W20" i="15"/>
  <c r="S21" i="15"/>
  <c r="T21" i="15"/>
  <c r="V21" i="15"/>
  <c r="W21" i="15"/>
  <c r="S22" i="15"/>
  <c r="T22" i="15"/>
  <c r="V22" i="15"/>
  <c r="W22" i="15"/>
  <c r="S23" i="15"/>
  <c r="T23" i="15"/>
  <c r="V23" i="15"/>
  <c r="W23" i="15"/>
  <c r="S24" i="15"/>
  <c r="T24" i="15"/>
  <c r="V24" i="15"/>
  <c r="W24" i="15"/>
  <c r="S25" i="15"/>
  <c r="T25" i="15"/>
  <c r="V25" i="15"/>
  <c r="W25" i="15"/>
  <c r="S26" i="15"/>
  <c r="T26" i="15"/>
  <c r="V26" i="15"/>
  <c r="W26" i="15"/>
  <c r="S27" i="15"/>
  <c r="T27" i="15"/>
  <c r="V27" i="15"/>
  <c r="W27" i="15"/>
  <c r="S28" i="15"/>
  <c r="T28" i="15"/>
  <c r="V28" i="15"/>
  <c r="W28" i="15"/>
  <c r="S29" i="15"/>
  <c r="T29" i="15"/>
  <c r="V29" i="15"/>
  <c r="W29" i="15"/>
  <c r="S30" i="15"/>
  <c r="T30" i="15"/>
  <c r="V30" i="15"/>
  <c r="W30" i="15"/>
  <c r="S31" i="15"/>
  <c r="T31" i="15"/>
  <c r="V31" i="15"/>
  <c r="W31" i="15"/>
  <c r="S32" i="15"/>
  <c r="T32" i="15"/>
  <c r="V32" i="15"/>
  <c r="W32" i="15"/>
  <c r="S33" i="15"/>
  <c r="T33" i="15"/>
  <c r="V33" i="15"/>
  <c r="W33" i="15"/>
  <c r="S34" i="15"/>
  <c r="T34" i="15"/>
  <c r="V34" i="15"/>
  <c r="W34" i="15"/>
  <c r="S35" i="15"/>
  <c r="T35" i="15"/>
  <c r="V35" i="15"/>
  <c r="W35" i="15"/>
  <c r="S36" i="15"/>
  <c r="T36" i="15"/>
  <c r="V36" i="15"/>
  <c r="W36" i="15"/>
  <c r="S37" i="15"/>
  <c r="T37" i="15"/>
  <c r="V37" i="15"/>
  <c r="W37" i="15"/>
  <c r="S38" i="15"/>
  <c r="T38" i="15"/>
  <c r="V38" i="15"/>
  <c r="W38" i="15"/>
  <c r="S39" i="15"/>
  <c r="T39" i="15"/>
  <c r="V39" i="15"/>
  <c r="W39" i="15"/>
  <c r="S40" i="15"/>
  <c r="T40" i="15"/>
  <c r="V40" i="15"/>
  <c r="W40" i="15"/>
  <c r="S41" i="15"/>
  <c r="T41" i="15"/>
  <c r="V41" i="15"/>
  <c r="W41" i="15"/>
  <c r="S42" i="15"/>
  <c r="T42" i="15"/>
  <c r="V42" i="15"/>
  <c r="W42" i="15"/>
  <c r="S43" i="15"/>
  <c r="T43" i="15"/>
  <c r="V43" i="15"/>
  <c r="W43" i="15"/>
  <c r="S44" i="15"/>
  <c r="T44" i="15"/>
  <c r="V44" i="15"/>
  <c r="W44" i="15"/>
  <c r="S45" i="15"/>
  <c r="T45" i="15"/>
  <c r="V45" i="15"/>
  <c r="W45" i="15"/>
  <c r="S46" i="15"/>
  <c r="T46" i="15"/>
  <c r="V46" i="15"/>
  <c r="W46" i="15"/>
  <c r="S47" i="15"/>
  <c r="T47" i="15"/>
  <c r="V47" i="15"/>
  <c r="W47" i="15"/>
  <c r="S48" i="15"/>
  <c r="T48" i="15"/>
  <c r="V48" i="15"/>
  <c r="W48" i="15"/>
  <c r="S49" i="15"/>
  <c r="T49" i="15"/>
  <c r="V49" i="15"/>
  <c r="W49" i="15"/>
  <c r="W4" i="15"/>
  <c r="V4" i="15"/>
  <c r="T4" i="15"/>
  <c r="S4" i="15"/>
  <c r="N5" i="15"/>
  <c r="O5" i="15"/>
  <c r="N6" i="15"/>
  <c r="F6" i="15" s="1"/>
  <c r="O6" i="15"/>
  <c r="G6" i="15" s="1"/>
  <c r="N7" i="15"/>
  <c r="O7" i="15"/>
  <c r="N8" i="15"/>
  <c r="F8" i="15" s="1"/>
  <c r="O8" i="15"/>
  <c r="G8" i="15" s="1"/>
  <c r="N9" i="15"/>
  <c r="O9" i="15"/>
  <c r="N10" i="15"/>
  <c r="F10" i="15" s="1"/>
  <c r="O10" i="15"/>
  <c r="G10" i="15" s="1"/>
  <c r="N11" i="15"/>
  <c r="O11" i="15"/>
  <c r="N12" i="15"/>
  <c r="F12" i="15" s="1"/>
  <c r="O12" i="15"/>
  <c r="G12" i="15" s="1"/>
  <c r="N13" i="15"/>
  <c r="O13" i="15"/>
  <c r="N14" i="15"/>
  <c r="F14" i="15" s="1"/>
  <c r="O14" i="15"/>
  <c r="G14" i="15" s="1"/>
  <c r="N15" i="15"/>
  <c r="O15" i="15"/>
  <c r="N16" i="15"/>
  <c r="F16" i="15" s="1"/>
  <c r="O16" i="15"/>
  <c r="G16" i="15" s="1"/>
  <c r="N17" i="15"/>
  <c r="O17" i="15"/>
  <c r="N18" i="15"/>
  <c r="F18" i="15" s="1"/>
  <c r="O18" i="15"/>
  <c r="G18" i="15" s="1"/>
  <c r="N19" i="15"/>
  <c r="O19" i="15"/>
  <c r="N20" i="15"/>
  <c r="F20" i="15" s="1"/>
  <c r="O20" i="15"/>
  <c r="G20" i="15" s="1"/>
  <c r="N21" i="15"/>
  <c r="O21" i="15"/>
  <c r="N22" i="15"/>
  <c r="F22" i="15" s="1"/>
  <c r="O22" i="15"/>
  <c r="G22" i="15" s="1"/>
  <c r="N23" i="15"/>
  <c r="O23" i="15"/>
  <c r="N24" i="15"/>
  <c r="F24" i="15" s="1"/>
  <c r="O24" i="15"/>
  <c r="G24" i="15" s="1"/>
  <c r="N25" i="15"/>
  <c r="O25" i="15"/>
  <c r="N26" i="15"/>
  <c r="F26" i="15" s="1"/>
  <c r="O26" i="15"/>
  <c r="G26" i="15" s="1"/>
  <c r="N27" i="15"/>
  <c r="O27" i="15"/>
  <c r="N28" i="15"/>
  <c r="F28" i="15" s="1"/>
  <c r="O28" i="15"/>
  <c r="G28" i="15" s="1"/>
  <c r="N29" i="15"/>
  <c r="O29" i="15"/>
  <c r="N30" i="15"/>
  <c r="F30" i="15" s="1"/>
  <c r="O30" i="15"/>
  <c r="G30" i="15" s="1"/>
  <c r="N31" i="15"/>
  <c r="O31" i="15"/>
  <c r="N32" i="15"/>
  <c r="F32" i="15" s="1"/>
  <c r="O32" i="15"/>
  <c r="G32" i="15" s="1"/>
  <c r="N33" i="15"/>
  <c r="O33" i="15"/>
  <c r="N34" i="15"/>
  <c r="F34" i="15" s="1"/>
  <c r="O34" i="15"/>
  <c r="G34" i="15" s="1"/>
  <c r="N35" i="15"/>
  <c r="O35" i="15"/>
  <c r="N36" i="15"/>
  <c r="F36" i="15" s="1"/>
  <c r="O36" i="15"/>
  <c r="G36" i="15" s="1"/>
  <c r="N37" i="15"/>
  <c r="O37" i="15"/>
  <c r="N38" i="15"/>
  <c r="F38" i="15" s="1"/>
  <c r="O38" i="15"/>
  <c r="G38" i="15" s="1"/>
  <c r="N39" i="15"/>
  <c r="O39" i="15"/>
  <c r="N40" i="15"/>
  <c r="F40" i="15" s="1"/>
  <c r="O40" i="15"/>
  <c r="G40" i="15" s="1"/>
  <c r="N41" i="15"/>
  <c r="O41" i="15"/>
  <c r="N42" i="15"/>
  <c r="F42" i="15" s="1"/>
  <c r="O42" i="15"/>
  <c r="G42" i="15" s="1"/>
  <c r="N43" i="15"/>
  <c r="O43" i="15"/>
  <c r="N44" i="15"/>
  <c r="F44" i="15" s="1"/>
  <c r="O44" i="15"/>
  <c r="G44" i="15" s="1"/>
  <c r="N45" i="15"/>
  <c r="O45" i="15"/>
  <c r="N46" i="15"/>
  <c r="F46" i="15" s="1"/>
  <c r="O46" i="15"/>
  <c r="G46" i="15" s="1"/>
  <c r="N47" i="15"/>
  <c r="O47" i="15"/>
  <c r="N48" i="15"/>
  <c r="F48" i="15" s="1"/>
  <c r="O48" i="15"/>
  <c r="G48" i="15" s="1"/>
  <c r="N49" i="15"/>
  <c r="O49" i="15"/>
  <c r="O4" i="15"/>
  <c r="N4" i="15"/>
  <c r="L5" i="15"/>
  <c r="L6" i="15"/>
  <c r="D6" i="15" s="1"/>
  <c r="L7" i="15"/>
  <c r="L8" i="15"/>
  <c r="L9" i="15"/>
  <c r="L10" i="15"/>
  <c r="D10" i="15" s="1"/>
  <c r="L11" i="15"/>
  <c r="L12" i="15"/>
  <c r="L13" i="15"/>
  <c r="L14" i="15"/>
  <c r="D14" i="15" s="1"/>
  <c r="L15" i="15"/>
  <c r="L16" i="15"/>
  <c r="L17" i="15"/>
  <c r="L18" i="15"/>
  <c r="D18" i="15" s="1"/>
  <c r="L19" i="15"/>
  <c r="L20" i="15"/>
  <c r="L21" i="15"/>
  <c r="L22" i="15"/>
  <c r="D22" i="15" s="1"/>
  <c r="L23" i="15"/>
  <c r="L24" i="15"/>
  <c r="L25" i="15"/>
  <c r="L26" i="15"/>
  <c r="D26" i="15" s="1"/>
  <c r="L27" i="15"/>
  <c r="L28" i="15"/>
  <c r="L29" i="15"/>
  <c r="L30" i="15"/>
  <c r="D30" i="15" s="1"/>
  <c r="L31" i="15"/>
  <c r="L32" i="15"/>
  <c r="L33" i="15"/>
  <c r="L34" i="15"/>
  <c r="D34" i="15" s="1"/>
  <c r="L35" i="15"/>
  <c r="L36" i="15"/>
  <c r="L37" i="15"/>
  <c r="L38" i="15"/>
  <c r="D38" i="15" s="1"/>
  <c r="L39" i="15"/>
  <c r="L40" i="15"/>
  <c r="L41" i="15"/>
  <c r="L42" i="15"/>
  <c r="D42" i="15" s="1"/>
  <c r="L43" i="15"/>
  <c r="L44" i="15"/>
  <c r="L45" i="15"/>
  <c r="L46" i="15"/>
  <c r="D46" i="15" s="1"/>
  <c r="L47" i="15"/>
  <c r="L48" i="15"/>
  <c r="L49" i="15"/>
  <c r="L4" i="15"/>
  <c r="K5" i="15"/>
  <c r="K6" i="15"/>
  <c r="K7" i="15"/>
  <c r="C7" i="15" s="1"/>
  <c r="K8" i="15"/>
  <c r="K9" i="15"/>
  <c r="K10" i="15"/>
  <c r="K11" i="15"/>
  <c r="K12" i="15"/>
  <c r="K13" i="15"/>
  <c r="K14" i="15"/>
  <c r="K15" i="15"/>
  <c r="C15" i="15" s="1"/>
  <c r="K16" i="15"/>
  <c r="K17" i="15"/>
  <c r="K18" i="15"/>
  <c r="K19" i="15"/>
  <c r="C19" i="15" s="1"/>
  <c r="K20" i="15"/>
  <c r="K21" i="15"/>
  <c r="K22" i="15"/>
  <c r="K23" i="15"/>
  <c r="C23" i="15" s="1"/>
  <c r="K24" i="15"/>
  <c r="K25" i="15"/>
  <c r="K26" i="15"/>
  <c r="K27" i="15"/>
  <c r="C27" i="15" s="1"/>
  <c r="K28" i="15"/>
  <c r="K29" i="15"/>
  <c r="K30" i="15"/>
  <c r="K31" i="15"/>
  <c r="C31" i="15" s="1"/>
  <c r="K32" i="15"/>
  <c r="K33" i="15"/>
  <c r="K34" i="15"/>
  <c r="K35" i="15"/>
  <c r="C35" i="15" s="1"/>
  <c r="K36" i="15"/>
  <c r="K37" i="15"/>
  <c r="K38" i="15"/>
  <c r="K39" i="15"/>
  <c r="C39" i="15" s="1"/>
  <c r="K40" i="15"/>
  <c r="K41" i="15"/>
  <c r="K42" i="15"/>
  <c r="K43" i="15"/>
  <c r="C43" i="15" s="1"/>
  <c r="K44" i="15"/>
  <c r="K45" i="15"/>
  <c r="K46" i="15"/>
  <c r="K47" i="15"/>
  <c r="C47" i="15" s="1"/>
  <c r="K48" i="15"/>
  <c r="K49" i="15"/>
  <c r="K4" i="15"/>
  <c r="C4" i="15" s="1"/>
  <c r="BZ67" i="1" l="1"/>
  <c r="CC18" i="1"/>
  <c r="BQ24" i="1"/>
  <c r="BY156" i="1"/>
  <c r="BP51" i="1"/>
  <c r="BX38" i="1"/>
  <c r="BQ139" i="1"/>
  <c r="X139" i="1" s="1"/>
  <c r="BZ82" i="1"/>
  <c r="CB53" i="1"/>
  <c r="BT64" i="1"/>
  <c r="CA38" i="1"/>
  <c r="BQ87" i="1"/>
  <c r="X87" i="1" s="1"/>
  <c r="BZ87" i="1"/>
  <c r="CA31" i="1"/>
  <c r="BS31" i="1"/>
  <c r="BY160" i="1"/>
  <c r="BR65" i="1"/>
  <c r="CB63" i="1"/>
  <c r="BR85" i="1"/>
  <c r="BP47" i="1"/>
  <c r="BS15" i="1"/>
  <c r="BR130" i="1"/>
  <c r="BQ174" i="1"/>
  <c r="X174" i="1" s="1"/>
  <c r="CB64" i="1"/>
  <c r="BQ140" i="1"/>
  <c r="X140" i="1" s="1"/>
  <c r="BQ71" i="1"/>
  <c r="BQ146" i="1"/>
  <c r="X146" i="1" s="1"/>
  <c r="BR86" i="1"/>
  <c r="BZ12" i="1"/>
  <c r="BQ167" i="1"/>
  <c r="X167" i="1" s="1"/>
  <c r="BT39" i="1"/>
  <c r="CB67" i="1"/>
  <c r="BP13" i="1"/>
  <c r="BS67" i="1"/>
  <c r="CA13" i="1"/>
  <c r="BU16" i="1"/>
  <c r="BY150" i="1"/>
  <c r="BR55" i="1"/>
  <c r="BZ24" i="1"/>
  <c r="BX24" i="1"/>
  <c r="AB58" i="1"/>
  <c r="BQ83" i="1"/>
  <c r="BQ178" i="1"/>
  <c r="X178" i="1" s="1"/>
  <c r="BZ65" i="1"/>
  <c r="BT22" i="1"/>
  <c r="BY78" i="1"/>
  <c r="BP45" i="1"/>
  <c r="CA72" i="1"/>
  <c r="BX50" i="1"/>
  <c r="BS68" i="1"/>
  <c r="BY180" i="1"/>
  <c r="BY72" i="1"/>
  <c r="BY170" i="1"/>
  <c r="BR72" i="1"/>
  <c r="CA45" i="1"/>
  <c r="BT72" i="1"/>
  <c r="BU20" i="1"/>
  <c r="BS65" i="1"/>
  <c r="BX79" i="1"/>
  <c r="BQ141" i="1"/>
  <c r="X141" i="1" s="1"/>
  <c r="BT66" i="1"/>
  <c r="BR68" i="1"/>
  <c r="CC32" i="1"/>
  <c r="BZ68" i="1"/>
  <c r="BU13" i="1"/>
  <c r="BS18" i="1"/>
  <c r="BR18" i="1"/>
  <c r="BS43" i="1"/>
  <c r="BS66" i="1"/>
  <c r="CC128" i="1"/>
  <c r="C11" i="15"/>
  <c r="BQ33" i="1"/>
  <c r="BS26" i="1"/>
  <c r="D48" i="15"/>
  <c r="D44" i="15"/>
  <c r="D40" i="15"/>
  <c r="D36" i="15"/>
  <c r="D32" i="15"/>
  <c r="D28" i="15"/>
  <c r="D24" i="15"/>
  <c r="D20" i="15"/>
  <c r="D16" i="15"/>
  <c r="D12" i="15"/>
  <c r="D8" i="15"/>
  <c r="F4" i="15"/>
  <c r="BP130" i="1"/>
  <c r="BT46" i="1"/>
  <c r="BX23" i="1"/>
  <c r="BP31" i="1"/>
  <c r="CC26" i="1"/>
  <c r="BZ46" i="1"/>
  <c r="BY130" i="1"/>
  <c r="BQ161" i="1"/>
  <c r="X161" i="1" s="1"/>
  <c r="BY153" i="1"/>
  <c r="BP126" i="1"/>
  <c r="BX85" i="1"/>
  <c r="BX53" i="1"/>
  <c r="CC35" i="1"/>
  <c r="BQ179" i="1"/>
  <c r="X179" i="1" s="1"/>
  <c r="BQ82" i="1"/>
  <c r="BT68" i="1"/>
  <c r="BR35" i="1"/>
  <c r="BY163" i="1"/>
  <c r="CB72" i="1"/>
  <c r="BU12" i="1"/>
  <c r="CA26" i="1"/>
  <c r="BS48" i="1"/>
  <c r="BY70" i="1"/>
  <c r="BY87" i="1"/>
  <c r="BY151" i="1"/>
  <c r="BY155" i="1"/>
  <c r="BQ155" i="1"/>
  <c r="X155" i="1" s="1"/>
  <c r="BU42" i="1"/>
  <c r="BY42" i="1"/>
  <c r="BQ42" i="1"/>
  <c r="BP42" i="1"/>
  <c r="CC42" i="1"/>
  <c r="BR42" i="1"/>
  <c r="BT42" i="1"/>
  <c r="CB42" i="1"/>
  <c r="BY164" i="1"/>
  <c r="BQ164" i="1"/>
  <c r="X164" i="1" s="1"/>
  <c r="BR80" i="1"/>
  <c r="BQ80" i="1"/>
  <c r="BP80" i="1"/>
  <c r="CA19" i="1"/>
  <c r="BX19" i="1"/>
  <c r="BR19" i="1"/>
  <c r="BT19" i="1"/>
  <c r="CC19" i="1"/>
  <c r="BZ17" i="1"/>
  <c r="CC17" i="1"/>
  <c r="BU17" i="1"/>
  <c r="BS17" i="1"/>
  <c r="BX17" i="1"/>
  <c r="BR17" i="1"/>
  <c r="BP17" i="1"/>
  <c r="BZ41" i="1"/>
  <c r="CC41" i="1"/>
  <c r="BY41" i="1"/>
  <c r="BT41" i="1"/>
  <c r="BX127" i="1"/>
  <c r="BY127" i="1"/>
  <c r="BQ123" i="1"/>
  <c r="BP123" i="1"/>
  <c r="BR123" i="1"/>
  <c r="BX123" i="1"/>
  <c r="BP28" i="1"/>
  <c r="BU28" i="1"/>
  <c r="BR28" i="1"/>
  <c r="BY28" i="1"/>
  <c r="BT28" i="1"/>
  <c r="CB28" i="1"/>
  <c r="BX34" i="1"/>
  <c r="BS34" i="1"/>
  <c r="BZ34" i="1"/>
  <c r="BQ34" i="1"/>
  <c r="CC34" i="1"/>
  <c r="BY34" i="1"/>
  <c r="BP34" i="1"/>
  <c r="CA17" i="1"/>
  <c r="CB34" i="1"/>
  <c r="BP41" i="1"/>
  <c r="BQ177" i="1"/>
  <c r="X177" i="1" s="1"/>
  <c r="BU34" i="1"/>
  <c r="BY17" i="1"/>
  <c r="BS28" i="1"/>
  <c r="CC28" i="1"/>
  <c r="BQ17" i="1"/>
  <c r="BZ42" i="1"/>
  <c r="BR127" i="1"/>
  <c r="BT52" i="1"/>
  <c r="BQ41" i="1"/>
  <c r="BY148" i="1"/>
  <c r="BZ80" i="1"/>
  <c r="CB14" i="1"/>
  <c r="BQ29" i="1"/>
  <c r="BU29" i="1"/>
  <c r="BU40" i="1"/>
  <c r="BP40" i="1"/>
  <c r="BY19" i="1"/>
  <c r="CC127" i="1"/>
  <c r="BY162" i="1"/>
  <c r="BP38" i="1"/>
  <c r="BR70" i="1"/>
  <c r="BQ31" i="1"/>
  <c r="BT13" i="1"/>
  <c r="CB12" i="1"/>
  <c r="BP12" i="1"/>
  <c r="BX21" i="1"/>
  <c r="BR46" i="1"/>
  <c r="BQ64" i="1"/>
  <c r="CC130" i="1"/>
  <c r="CB130" i="1"/>
  <c r="BX87" i="1"/>
  <c r="BY66" i="1"/>
  <c r="BY54" i="1"/>
  <c r="BY25" i="1"/>
  <c r="BQ159" i="1"/>
  <c r="X159" i="1" s="1"/>
  <c r="BZ78" i="1"/>
  <c r="CB32" i="1"/>
  <c r="BY176" i="1"/>
  <c r="BY144" i="1"/>
  <c r="BR71" i="1"/>
  <c r="BZ45" i="1"/>
  <c r="BP20" i="1"/>
  <c r="BP48" i="1"/>
  <c r="CC38" i="1"/>
  <c r="BR31" i="1"/>
  <c r="BQ86" i="1"/>
  <c r="BR38" i="1"/>
  <c r="CB21" i="1"/>
  <c r="CC12" i="1"/>
  <c r="BQ26" i="1"/>
  <c r="BY12" i="1"/>
  <c r="BQ21" i="1"/>
  <c r="BQ46" i="1"/>
  <c r="BZ66" i="1"/>
  <c r="CA64" i="1"/>
  <c r="BR79" i="1"/>
  <c r="BQ130" i="1"/>
  <c r="BY157" i="1"/>
  <c r="BP128" i="1"/>
  <c r="CB125" i="1"/>
  <c r="CA79" i="1"/>
  <c r="CA62" i="1"/>
  <c r="BR24" i="1"/>
  <c r="BS29" i="1"/>
  <c r="BY18" i="1"/>
  <c r="BS16" i="1"/>
  <c r="BX39" i="1"/>
  <c r="BX43" i="1"/>
  <c r="BR83" i="1"/>
  <c r="CC125" i="1"/>
  <c r="BY125" i="1"/>
  <c r="BU128" i="1"/>
  <c r="BY128" i="1"/>
  <c r="BS79" i="1"/>
  <c r="BQ166" i="1"/>
  <c r="X166" i="1" s="1"/>
  <c r="BQ142" i="1"/>
  <c r="X142" i="1" s="1"/>
  <c r="BP39" i="1"/>
  <c r="BT67" i="1"/>
  <c r="BR63" i="1"/>
  <c r="CB29" i="1"/>
  <c r="BZ29" i="1"/>
  <c r="BQ67" i="1"/>
  <c r="Y67" i="1" s="1"/>
  <c r="BR40" i="1"/>
  <c r="CA67" i="1"/>
  <c r="BP127" i="1"/>
  <c r="BR125" i="1"/>
  <c r="BQ81" i="1"/>
  <c r="BQ54" i="1"/>
  <c r="BU41" i="1"/>
  <c r="BP36" i="1"/>
  <c r="BP84" i="1"/>
  <c r="BQ69" i="1"/>
  <c r="BY63" i="1"/>
  <c r="BZ63" i="1"/>
  <c r="BQ45" i="1"/>
  <c r="BX42" i="1"/>
  <c r="CA34" i="1"/>
  <c r="BS32" i="1"/>
  <c r="BP29" i="1"/>
  <c r="BZ28" i="1"/>
  <c r="BT17" i="1"/>
  <c r="BU55" i="1"/>
  <c r="BU39" i="1"/>
  <c r="BX28" i="1"/>
  <c r="CA24" i="1"/>
  <c r="BQ175" i="1"/>
  <c r="X175" i="1" s="1"/>
  <c r="BY152" i="1"/>
  <c r="BX80" i="1"/>
  <c r="BT45" i="1"/>
  <c r="BZ40" i="1"/>
  <c r="CA40" i="1"/>
  <c r="BR34" i="1"/>
  <c r="BQ28" i="1"/>
  <c r="BU19" i="1"/>
  <c r="CB19" i="1"/>
  <c r="BP16" i="1"/>
  <c r="BQ154" i="1"/>
  <c r="X154" i="1" s="1"/>
  <c r="BY67" i="1"/>
  <c r="BU26" i="1"/>
  <c r="BY26" i="1"/>
  <c r="CA28" i="1"/>
  <c r="BX27" i="1"/>
  <c r="CB16" i="1"/>
  <c r="CB17" i="1"/>
  <c r="BQ19" i="1"/>
  <c r="BS19" i="1"/>
  <c r="BZ39" i="1"/>
  <c r="CA41" i="1"/>
  <c r="BR41" i="1"/>
  <c r="CB41" i="1"/>
  <c r="CA42" i="1"/>
  <c r="BZ43" i="1"/>
  <c r="CA63" i="1"/>
  <c r="BY80" i="1"/>
  <c r="BY81" i="1"/>
  <c r="BU125" i="1"/>
  <c r="BY123" i="1"/>
  <c r="BQ127" i="1"/>
  <c r="B131" i="1"/>
  <c r="BX131" i="1" s="1"/>
  <c r="CB129" i="1"/>
  <c r="CB127" i="1"/>
  <c r="BR128" i="1"/>
  <c r="BQ158" i="1"/>
  <c r="X158" i="1" s="1"/>
  <c r="BY27" i="1"/>
  <c r="BQ168" i="1"/>
  <c r="X168" i="1" s="1"/>
  <c r="CA69" i="1"/>
  <c r="BS63" i="1"/>
  <c r="BP55" i="1"/>
  <c r="BQ149" i="1"/>
  <c r="X149" i="1" s="1"/>
  <c r="CB43" i="1"/>
  <c r="BT24" i="1"/>
  <c r="BP19" i="1"/>
  <c r="BX18" i="1"/>
  <c r="BS27" i="1"/>
  <c r="CA18" i="1"/>
  <c r="BU27" i="1"/>
  <c r="CA16" i="1"/>
  <c r="CC16" i="1"/>
  <c r="BZ19" i="1"/>
  <c r="BS39" i="1"/>
  <c r="BS41" i="1"/>
  <c r="BX41" i="1"/>
  <c r="BU43" i="1"/>
  <c r="BT63" i="1"/>
  <c r="BS69" i="1"/>
  <c r="BP81" i="1"/>
  <c r="BQ128" i="1"/>
  <c r="CC123" i="1"/>
  <c r="BQ125" i="1"/>
  <c r="X58" i="1"/>
  <c r="CB126" i="1"/>
  <c r="BP46" i="1"/>
  <c r="BX37" i="1"/>
  <c r="BY71" i="1"/>
  <c r="BP30" i="1"/>
  <c r="BZ86" i="1"/>
  <c r="BY21" i="1"/>
  <c r="BS70" i="1"/>
  <c r="BT71" i="1"/>
  <c r="BP77" i="1"/>
  <c r="BU127" i="1"/>
  <c r="X131" i="1"/>
  <c r="BQ145" i="1"/>
  <c r="X145" i="1" s="1"/>
  <c r="C49" i="15"/>
  <c r="C41" i="15"/>
  <c r="C37" i="15"/>
  <c r="C33" i="15"/>
  <c r="C29" i="15"/>
  <c r="C25" i="15"/>
  <c r="C21" i="15"/>
  <c r="C17" i="15"/>
  <c r="C13" i="15"/>
  <c r="C9" i="15"/>
  <c r="C5" i="15"/>
  <c r="G4" i="15"/>
  <c r="BR126" i="1"/>
  <c r="BQ85" i="1"/>
  <c r="CB66" i="1"/>
  <c r="BZ57" i="1"/>
  <c r="BT53" i="1"/>
  <c r="BT44" i="1"/>
  <c r="BT25" i="1"/>
  <c r="BP21" i="1"/>
  <c r="BY86" i="1"/>
  <c r="BP78" i="1"/>
  <c r="CA71" i="1"/>
  <c r="BR69" i="1"/>
  <c r="CB51" i="1"/>
  <c r="BZ38" i="1"/>
  <c r="BT31" i="1"/>
  <c r="BS71" i="1"/>
  <c r="CA68" i="1"/>
  <c r="CB68" i="1"/>
  <c r="BY38" i="1"/>
  <c r="BS30" i="1"/>
  <c r="BQ72" i="1"/>
  <c r="BT70" i="1"/>
  <c r="BU46" i="1"/>
  <c r="BS38" i="1"/>
  <c r="CC31" i="1"/>
  <c r="BU21" i="1"/>
  <c r="BY172" i="1"/>
  <c r="BZ72" i="1"/>
  <c r="CB38" i="1"/>
  <c r="BU31" i="1"/>
  <c r="BS13" i="1"/>
  <c r="BR21" i="1"/>
  <c r="BZ21" i="1"/>
  <c r="BS46" i="1"/>
  <c r="CB46" i="1"/>
  <c r="BT50" i="1"/>
  <c r="BS78" i="1"/>
  <c r="CB65" i="1"/>
  <c r="BQ70" i="1"/>
  <c r="BQ66" i="1"/>
  <c r="CB69" i="1"/>
  <c r="BY68" i="1"/>
  <c r="BQ77" i="1"/>
  <c r="BY85" i="1"/>
  <c r="BQ126" i="1"/>
  <c r="BU130" i="1"/>
  <c r="CC126" i="1"/>
  <c r="BY173" i="1"/>
  <c r="BT21" i="1"/>
  <c r="BR78" i="1"/>
  <c r="BX86" i="1"/>
  <c r="BZ71" i="1"/>
  <c r="CC30" i="1"/>
  <c r="CA70" i="1"/>
  <c r="CC21" i="1"/>
  <c r="CC46" i="1"/>
  <c r="BY46" i="1"/>
  <c r="BX77" i="1"/>
  <c r="BY77" i="1"/>
  <c r="C45" i="15"/>
  <c r="BZ85" i="1"/>
  <c r="BR77" i="1"/>
  <c r="BZ79" i="1"/>
  <c r="BT65" i="1"/>
  <c r="BX78" i="1"/>
  <c r="BY69" i="1"/>
  <c r="BZ69" i="1"/>
  <c r="BR50" i="1"/>
  <c r="BU38" i="1"/>
  <c r="BR30" i="1"/>
  <c r="BP15" i="1"/>
  <c r="BT38" i="1"/>
  <c r="BY31" i="1"/>
  <c r="CB30" i="1"/>
  <c r="BQ143" i="1"/>
  <c r="X143" i="1" s="1"/>
  <c r="BZ70" i="1"/>
  <c r="BX31" i="1"/>
  <c r="CB31" i="1"/>
  <c r="BU22" i="1"/>
  <c r="CB13" i="1"/>
  <c r="CD58" i="1"/>
  <c r="BS21" i="1"/>
  <c r="BZ22" i="1"/>
  <c r="CA46" i="1"/>
  <c r="CC50" i="1"/>
  <c r="CA65" i="1"/>
  <c r="BR66" i="1"/>
  <c r="BU126" i="1"/>
  <c r="BY126" i="1"/>
  <c r="BQ169" i="1"/>
  <c r="X169" i="1" s="1"/>
  <c r="B181" i="1"/>
  <c r="BY181" i="1" s="1"/>
  <c r="CB128" i="1"/>
  <c r="BP79" i="1"/>
  <c r="BP22" i="1"/>
  <c r="BS55" i="1"/>
  <c r="BZ50" i="1"/>
  <c r="CA50" i="1"/>
  <c r="BR20" i="1"/>
  <c r="BS50" i="1"/>
  <c r="BU33" i="1"/>
  <c r="CB22" i="1"/>
  <c r="CB15" i="1"/>
  <c r="BY48" i="1"/>
  <c r="CA78" i="1"/>
  <c r="BP129" i="1"/>
  <c r="BP125" i="1"/>
  <c r="BR124" i="1"/>
  <c r="BX81" i="1"/>
  <c r="BZ81" i="1"/>
  <c r="BY79" i="1"/>
  <c r="BP57" i="1"/>
  <c r="BX51" i="1"/>
  <c r="BT49" i="1"/>
  <c r="BY36" i="1"/>
  <c r="BT27" i="1"/>
  <c r="BQ171" i="1"/>
  <c r="X171" i="1" s="1"/>
  <c r="BQ165" i="1"/>
  <c r="X165" i="1" s="1"/>
  <c r="BZ84" i="1"/>
  <c r="BX55" i="1"/>
  <c r="BU50" i="1"/>
  <c r="BS35" i="1"/>
  <c r="BQ20" i="1"/>
  <c r="BY15" i="1"/>
  <c r="BY147" i="1"/>
  <c r="CA77" i="1"/>
  <c r="BZ62" i="1"/>
  <c r="BT62" i="1"/>
  <c r="BU24" i="1"/>
  <c r="BZ20" i="1"/>
  <c r="CA20" i="1"/>
  <c r="BZ64" i="1"/>
  <c r="BV58" i="1"/>
  <c r="BZ48" i="1"/>
  <c r="CA48" i="1"/>
  <c r="BQ43" i="1"/>
  <c r="BU37" i="1"/>
  <c r="CB33" i="1"/>
  <c r="BZ33" i="1"/>
  <c r="CC23" i="1"/>
  <c r="BT20" i="1"/>
  <c r="BT18" i="1"/>
  <c r="BY16" i="1"/>
  <c r="BR15" i="1"/>
  <c r="BS62" i="1"/>
  <c r="BT12" i="1"/>
  <c r="CA12" i="1"/>
  <c r="BS12" i="1"/>
  <c r="BU18" i="1"/>
  <c r="BS24" i="1"/>
  <c r="BZ18" i="1"/>
  <c r="BR27" i="1"/>
  <c r="CB27" i="1"/>
  <c r="CB18" i="1"/>
  <c r="BZ15" i="1"/>
  <c r="BZ16" i="1"/>
  <c r="BQ16" i="1"/>
  <c r="CA22" i="1"/>
  <c r="BX22" i="1"/>
  <c r="CA39" i="1"/>
  <c r="CB39" i="1"/>
  <c r="BY43" i="1"/>
  <c r="BP43" i="1"/>
  <c r="CC48" i="1"/>
  <c r="BQ48" i="1"/>
  <c r="CB50" i="1"/>
  <c r="BR64" i="1"/>
  <c r="BR84" i="1"/>
  <c r="BX82" i="1"/>
  <c r="BR81" i="1"/>
  <c r="CC129" i="1"/>
  <c r="BQ129" i="1"/>
  <c r="AB131" i="1"/>
  <c r="BR129" i="1"/>
  <c r="BZ83" i="1"/>
  <c r="BY49" i="1"/>
  <c r="BQ84" i="1"/>
  <c r="CA55" i="1"/>
  <c r="CB20" i="1"/>
  <c r="C73" i="1"/>
  <c r="BS73" i="1" s="1"/>
  <c r="BR48" i="1"/>
  <c r="CA15" i="1"/>
  <c r="BS77" i="1"/>
  <c r="BQ15" i="1"/>
  <c r="BS22" i="1"/>
  <c r="BQ22" i="1"/>
  <c r="CB48" i="1"/>
  <c r="BQ50" i="1"/>
  <c r="BY84" i="1"/>
  <c r="BY83" i="1"/>
  <c r="BP124" i="1"/>
  <c r="CB123" i="1"/>
  <c r="BX83" i="1"/>
  <c r="BU123" i="1"/>
  <c r="BY39" i="1"/>
  <c r="BP27" i="1"/>
  <c r="BY22" i="1"/>
  <c r="BR82" i="1"/>
  <c r="BQ62" i="1"/>
  <c r="CC55" i="1"/>
  <c r="BP50" i="1"/>
  <c r="CB24" i="1"/>
  <c r="BT15" i="1"/>
  <c r="BP82" i="1"/>
  <c r="BR62" i="1"/>
  <c r="CB62" i="1"/>
  <c r="CB35" i="1"/>
  <c r="BP24" i="1"/>
  <c r="BS64" i="1"/>
  <c r="BU48" i="1"/>
  <c r="BR43" i="1"/>
  <c r="BP18" i="1"/>
  <c r="BT16" i="1"/>
  <c r="BR12" i="1"/>
  <c r="BU15" i="1"/>
  <c r="BQ12" i="1"/>
  <c r="BY24" i="1"/>
  <c r="CA27" i="1"/>
  <c r="BZ27" i="1"/>
  <c r="BQ27" i="1"/>
  <c r="BX15" i="1"/>
  <c r="BR16" i="1"/>
  <c r="BR22" i="1"/>
  <c r="BR39" i="1"/>
  <c r="BT43" i="1"/>
  <c r="BT48" i="1"/>
  <c r="BU129" i="1"/>
  <c r="BY129" i="1"/>
  <c r="BU124" i="1"/>
  <c r="CB124" i="1"/>
  <c r="BX124" i="1"/>
  <c r="BQ124" i="1"/>
  <c r="CC124" i="1"/>
  <c r="BY124" i="1"/>
  <c r="CC47" i="1"/>
  <c r="CA47" i="1"/>
  <c r="BS47" i="1"/>
  <c r="CB47" i="1"/>
  <c r="BX47" i="1"/>
  <c r="BZ47" i="1"/>
  <c r="BQ47" i="1"/>
  <c r="BR47" i="1"/>
  <c r="BY23" i="1"/>
  <c r="BZ23" i="1"/>
  <c r="BQ23" i="1"/>
  <c r="CA23" i="1"/>
  <c r="BT23" i="1"/>
  <c r="BS23" i="1"/>
  <c r="BZ35" i="1"/>
  <c r="BY35" i="1"/>
  <c r="BT35" i="1"/>
  <c r="CC56" i="1"/>
  <c r="BZ56" i="1"/>
  <c r="BS56" i="1"/>
  <c r="CA56" i="1"/>
  <c r="BU56" i="1"/>
  <c r="BR56" i="1"/>
  <c r="CB56" i="1"/>
  <c r="BQ56" i="1"/>
  <c r="BX56" i="1"/>
  <c r="CA37" i="1"/>
  <c r="BZ37" i="1"/>
  <c r="CC37" i="1"/>
  <c r="BT37" i="1"/>
  <c r="BQ37" i="1"/>
  <c r="CA52" i="1"/>
  <c r="BU52" i="1"/>
  <c r="CC52" i="1"/>
  <c r="BQ52" i="1"/>
  <c r="BY52" i="1"/>
  <c r="BS52" i="1"/>
  <c r="BR52" i="1"/>
  <c r="BZ52" i="1"/>
  <c r="CC57" i="1"/>
  <c r="BX57" i="1"/>
  <c r="BQ57" i="1"/>
  <c r="CB57" i="1"/>
  <c r="BY57" i="1"/>
  <c r="BT57" i="1"/>
  <c r="BS57" i="1"/>
  <c r="BY56" i="1"/>
  <c r="BU57" i="1"/>
  <c r="CB54" i="1"/>
  <c r="BX52" i="1"/>
  <c r="BY37" i="1"/>
  <c r="CB37" i="1"/>
  <c r="BQ35" i="1"/>
  <c r="BP37" i="1"/>
  <c r="BU23" i="1"/>
  <c r="CB23" i="1"/>
  <c r="BY13" i="1"/>
  <c r="BZ26" i="1"/>
  <c r="CB26" i="1"/>
  <c r="BT26" i="1"/>
  <c r="BX13" i="1"/>
  <c r="BZ13" i="1"/>
  <c r="BY29" i="1"/>
  <c r="BX29" i="1"/>
  <c r="CA29" i="1"/>
  <c r="BR29" i="1"/>
  <c r="BT29" i="1"/>
  <c r="CC29" i="1"/>
  <c r="BY40" i="1"/>
  <c r="BS40" i="1"/>
  <c r="CC40" i="1"/>
  <c r="BT40" i="1"/>
  <c r="CB40" i="1"/>
  <c r="BQ40" i="1"/>
  <c r="BX40" i="1"/>
  <c r="CC25" i="1"/>
  <c r="BX25" i="1"/>
  <c r="BQ25" i="1"/>
  <c r="BZ25" i="1"/>
  <c r="BR25" i="1"/>
  <c r="CA25" i="1"/>
  <c r="BU25" i="1"/>
  <c r="BS25" i="1"/>
  <c r="CB25" i="1"/>
  <c r="BZ53" i="1"/>
  <c r="BS53" i="1"/>
  <c r="CA53" i="1"/>
  <c r="BU53" i="1"/>
  <c r="CC53" i="1"/>
  <c r="BQ53" i="1"/>
  <c r="BY53" i="1"/>
  <c r="BR53" i="1"/>
  <c r="CA30" i="1"/>
  <c r="BT30" i="1"/>
  <c r="BZ30" i="1"/>
  <c r="CC44" i="1"/>
  <c r="BX44" i="1"/>
  <c r="BQ44" i="1"/>
  <c r="BZ44" i="1"/>
  <c r="BR44" i="1"/>
  <c r="CA44" i="1"/>
  <c r="BU44" i="1"/>
  <c r="BS44" i="1"/>
  <c r="CB44" i="1"/>
  <c r="BZ32" i="1"/>
  <c r="BY32" i="1"/>
  <c r="BU32" i="1"/>
  <c r="BP32" i="1"/>
  <c r="BR32" i="1"/>
  <c r="CA32" i="1"/>
  <c r="BY45" i="1"/>
  <c r="BX45" i="1"/>
  <c r="CC45" i="1"/>
  <c r="BS45" i="1"/>
  <c r="BZ54" i="1"/>
  <c r="BR54" i="1"/>
  <c r="CA54" i="1"/>
  <c r="BS54" i="1"/>
  <c r="BP54" i="1"/>
  <c r="BU54" i="1"/>
  <c r="BX54" i="1"/>
  <c r="BP56" i="1"/>
  <c r="BR57" i="1"/>
  <c r="BT54" i="1"/>
  <c r="BP52" i="1"/>
  <c r="BT47" i="1"/>
  <c r="BY44" i="1"/>
  <c r="CB45" i="1"/>
  <c r="BS37" i="1"/>
  <c r="BX35" i="1"/>
  <c r="BX32" i="1"/>
  <c r="BY30" i="1"/>
  <c r="BU47" i="1"/>
  <c r="BR45" i="1"/>
  <c r="CA35" i="1"/>
  <c r="BX30" i="1"/>
  <c r="BP35" i="1"/>
  <c r="BT32" i="1"/>
  <c r="BU30" i="1"/>
  <c r="BR23" i="1"/>
  <c r="BP26" i="1"/>
  <c r="CC13" i="1"/>
  <c r="B58" i="1"/>
  <c r="BX26" i="1"/>
  <c r="BR13" i="1"/>
  <c r="BY20" i="1"/>
  <c r="BX20" i="1"/>
  <c r="CC20" i="1"/>
  <c r="BS20" i="1"/>
  <c r="CC33" i="1"/>
  <c r="BX33" i="1"/>
  <c r="BR33" i="1"/>
  <c r="BS33" i="1"/>
  <c r="BY33" i="1"/>
  <c r="BT33" i="1"/>
  <c r="CA33" i="1"/>
  <c r="CC51" i="1"/>
  <c r="BQ51" i="1"/>
  <c r="BY51" i="1"/>
  <c r="BR51" i="1"/>
  <c r="BZ51" i="1"/>
  <c r="BU51" i="1"/>
  <c r="CA51" i="1"/>
  <c r="BS51" i="1"/>
  <c r="CC36" i="1"/>
  <c r="BQ36" i="1"/>
  <c r="BX36" i="1"/>
  <c r="BR36" i="1"/>
  <c r="BZ36" i="1"/>
  <c r="CA36" i="1"/>
  <c r="BU36" i="1"/>
  <c r="BS36" i="1"/>
  <c r="CB36" i="1"/>
  <c r="CC49" i="1"/>
  <c r="BZ49" i="1"/>
  <c r="BS49" i="1"/>
  <c r="CA49" i="1"/>
  <c r="BU49" i="1"/>
  <c r="CB49" i="1"/>
  <c r="BQ49" i="1"/>
  <c r="BX49" i="1"/>
  <c r="BR49" i="1"/>
  <c r="BZ55" i="1"/>
  <c r="CB55" i="1"/>
  <c r="BQ55" i="1"/>
  <c r="BY55" i="1"/>
  <c r="AY14" i="1"/>
  <c r="U45" i="15"/>
  <c r="U13" i="15"/>
  <c r="D47" i="15"/>
  <c r="D43" i="15"/>
  <c r="D39" i="15"/>
  <c r="D35" i="15"/>
  <c r="D31" i="15"/>
  <c r="D27" i="15"/>
  <c r="D23" i="15"/>
  <c r="D19" i="15"/>
  <c r="D15" i="15"/>
  <c r="D11" i="15"/>
  <c r="D7" i="15"/>
  <c r="D49" i="15"/>
  <c r="D45" i="15"/>
  <c r="D41" i="15"/>
  <c r="D37" i="15"/>
  <c r="D33" i="15"/>
  <c r="D29" i="15"/>
  <c r="D25" i="15"/>
  <c r="D21" i="15"/>
  <c r="D17" i="15"/>
  <c r="D13" i="15"/>
  <c r="D9" i="15"/>
  <c r="D5" i="15"/>
  <c r="G49" i="15"/>
  <c r="G47" i="15"/>
  <c r="G45" i="15"/>
  <c r="G43" i="15"/>
  <c r="G41" i="15"/>
  <c r="G39" i="15"/>
  <c r="G37" i="15"/>
  <c r="G35" i="15"/>
  <c r="G33" i="15"/>
  <c r="G31" i="15"/>
  <c r="G29" i="15"/>
  <c r="G27" i="15"/>
  <c r="G25" i="15"/>
  <c r="G23" i="15"/>
  <c r="G21" i="15"/>
  <c r="G19" i="15"/>
  <c r="G17" i="15"/>
  <c r="G15" i="15"/>
  <c r="G13" i="15"/>
  <c r="G11" i="15"/>
  <c r="G9" i="15"/>
  <c r="G7" i="15"/>
  <c r="G5" i="15"/>
  <c r="F49" i="15"/>
  <c r="F47" i="15"/>
  <c r="F45" i="15"/>
  <c r="F43" i="15"/>
  <c r="F41" i="15"/>
  <c r="F39" i="15"/>
  <c r="F37" i="15"/>
  <c r="F35" i="15"/>
  <c r="F33" i="15"/>
  <c r="F31" i="15"/>
  <c r="F29" i="15"/>
  <c r="F27" i="15"/>
  <c r="F25" i="15"/>
  <c r="F23" i="15"/>
  <c r="F21" i="15"/>
  <c r="F19" i="15"/>
  <c r="F17" i="15"/>
  <c r="F15" i="15"/>
  <c r="F13" i="15"/>
  <c r="F11" i="15"/>
  <c r="F9" i="15"/>
  <c r="F7" i="15"/>
  <c r="F5" i="15"/>
  <c r="C46" i="15"/>
  <c r="C42" i="15"/>
  <c r="C38" i="15"/>
  <c r="C34" i="15"/>
  <c r="C30" i="15"/>
  <c r="C26" i="15"/>
  <c r="C22" i="15"/>
  <c r="C18" i="15"/>
  <c r="C14" i="15"/>
  <c r="C10" i="15"/>
  <c r="C6" i="15"/>
  <c r="C48" i="15"/>
  <c r="C44" i="15"/>
  <c r="C40" i="15"/>
  <c r="C36" i="15"/>
  <c r="C32" i="15"/>
  <c r="C28" i="15"/>
  <c r="C24" i="15"/>
  <c r="C20" i="15"/>
  <c r="C16" i="15"/>
  <c r="C12" i="15"/>
  <c r="C8" i="15"/>
  <c r="D4" i="15"/>
  <c r="AC29" i="15"/>
  <c r="AC28" i="15"/>
  <c r="AC27" i="15"/>
  <c r="AF27" i="15" s="1"/>
  <c r="AC26" i="15"/>
  <c r="AF26" i="15" s="1"/>
  <c r="AC25" i="15"/>
  <c r="AC24" i="15"/>
  <c r="AF24" i="15" s="1"/>
  <c r="X45" i="15"/>
  <c r="AC21" i="15"/>
  <c r="AC20" i="15"/>
  <c r="AC19" i="15"/>
  <c r="AC17" i="15"/>
  <c r="AC16" i="15"/>
  <c r="AC13" i="15"/>
  <c r="M48" i="15"/>
  <c r="M40" i="15"/>
  <c r="M36" i="15"/>
  <c r="M28" i="15"/>
  <c r="M24" i="15"/>
  <c r="M20" i="15"/>
  <c r="M16" i="15"/>
  <c r="M12" i="15"/>
  <c r="M8" i="15"/>
  <c r="M44" i="15"/>
  <c r="M32" i="15"/>
  <c r="AC32" i="15"/>
  <c r="AK44" i="15"/>
  <c r="AK43" i="15"/>
  <c r="AN43" i="15" s="1"/>
  <c r="AK42" i="15"/>
  <c r="AK41" i="15"/>
  <c r="AN41" i="15" s="1"/>
  <c r="AK40" i="15"/>
  <c r="AN40" i="15" s="1"/>
  <c r="AK39" i="15"/>
  <c r="AN39" i="15" s="1"/>
  <c r="AK38" i="15"/>
  <c r="AN38" i="15" s="1"/>
  <c r="AK37" i="15"/>
  <c r="AK36" i="15"/>
  <c r="AK34" i="15"/>
  <c r="AK33" i="15"/>
  <c r="AK32" i="15"/>
  <c r="AK31" i="15"/>
  <c r="AK30" i="15"/>
  <c r="AN30" i="15" s="1"/>
  <c r="AK28" i="15"/>
  <c r="AK27" i="15"/>
  <c r="AN27" i="15" s="1"/>
  <c r="AK26" i="15"/>
  <c r="AN26" i="15" s="1"/>
  <c r="AK25" i="15"/>
  <c r="AK24" i="15"/>
  <c r="AN24" i="15" s="1"/>
  <c r="AK23" i="15"/>
  <c r="AK22" i="15"/>
  <c r="AN22" i="15" s="1"/>
  <c r="AK21" i="15"/>
  <c r="AK20" i="15"/>
  <c r="AK12" i="15"/>
  <c r="U4" i="15"/>
  <c r="X4" i="15" s="1"/>
  <c r="AK5" i="15"/>
  <c r="AN5" i="15" s="1"/>
  <c r="U38" i="15"/>
  <c r="X38" i="15" s="1"/>
  <c r="U43" i="15"/>
  <c r="X43" i="15" s="1"/>
  <c r="U41" i="15"/>
  <c r="X41" i="15" s="1"/>
  <c r="U39" i="15"/>
  <c r="X39" i="15" s="1"/>
  <c r="U37" i="15"/>
  <c r="U35" i="15"/>
  <c r="U33" i="15"/>
  <c r="U31" i="15"/>
  <c r="U29" i="15"/>
  <c r="U27" i="15"/>
  <c r="X27" i="15" s="1"/>
  <c r="U25" i="15"/>
  <c r="U23" i="15"/>
  <c r="U21" i="15"/>
  <c r="AK11" i="15"/>
  <c r="AK8" i="15"/>
  <c r="AN8" i="15" s="1"/>
  <c r="M46" i="15"/>
  <c r="M42" i="15"/>
  <c r="M38" i="15"/>
  <c r="M34" i="15"/>
  <c r="M30" i="15"/>
  <c r="M26" i="15"/>
  <c r="M22" i="15"/>
  <c r="M18" i="15"/>
  <c r="M14" i="15"/>
  <c r="M10" i="15"/>
  <c r="M6" i="15"/>
  <c r="U12" i="15"/>
  <c r="U11" i="15"/>
  <c r="U10" i="15"/>
  <c r="X10" i="15" s="1"/>
  <c r="U9" i="15"/>
  <c r="U8" i="15"/>
  <c r="X8" i="15" s="1"/>
  <c r="U7" i="15"/>
  <c r="X7" i="15" s="1"/>
  <c r="U6" i="15"/>
  <c r="X6" i="15" s="1"/>
  <c r="U5" i="15"/>
  <c r="X5" i="15" s="1"/>
  <c r="AC49" i="15"/>
  <c r="AC48" i="15"/>
  <c r="AF48" i="15" s="1"/>
  <c r="AC45" i="15"/>
  <c r="AF45" i="15" s="1"/>
  <c r="AC44" i="15"/>
  <c r="AC43" i="15"/>
  <c r="AF43" i="15" s="1"/>
  <c r="AC42" i="15"/>
  <c r="AC41" i="15"/>
  <c r="AF41" i="15" s="1"/>
  <c r="AC37" i="15"/>
  <c r="AK45" i="15"/>
  <c r="AN45" i="15" s="1"/>
  <c r="U44" i="15"/>
  <c r="U42" i="15"/>
  <c r="U40" i="15"/>
  <c r="X40" i="15" s="1"/>
  <c r="U36" i="15"/>
  <c r="U34" i="15"/>
  <c r="U32" i="15"/>
  <c r="U30" i="15"/>
  <c r="X30" i="15" s="1"/>
  <c r="U28" i="15"/>
  <c r="U26" i="15"/>
  <c r="X26" i="15" s="1"/>
  <c r="U24" i="15"/>
  <c r="X24" i="15" s="1"/>
  <c r="AK9" i="15"/>
  <c r="AK7" i="15"/>
  <c r="AN7" i="15" s="1"/>
  <c r="M49" i="15"/>
  <c r="M45" i="15"/>
  <c r="M41" i="15"/>
  <c r="M37" i="15"/>
  <c r="M33" i="15"/>
  <c r="M29" i="15"/>
  <c r="M25" i="15"/>
  <c r="M21" i="15"/>
  <c r="M17" i="15"/>
  <c r="M13" i="15"/>
  <c r="M9" i="15"/>
  <c r="M5" i="15"/>
  <c r="AC4" i="15"/>
  <c r="AF4" i="15" s="1"/>
  <c r="AC12" i="15"/>
  <c r="AC11" i="15"/>
  <c r="AC10" i="15"/>
  <c r="AF10" i="15" s="1"/>
  <c r="AC9" i="15"/>
  <c r="AC8" i="15"/>
  <c r="AF8" i="15" s="1"/>
  <c r="AC5" i="15"/>
  <c r="AF5" i="15" s="1"/>
  <c r="AK29" i="15"/>
  <c r="AK13" i="15"/>
  <c r="U49" i="15"/>
  <c r="U48" i="15"/>
  <c r="X48" i="15" s="1"/>
  <c r="U47" i="15"/>
  <c r="X47" i="15" s="1"/>
  <c r="U46" i="15"/>
  <c r="U20" i="15"/>
  <c r="U19" i="15"/>
  <c r="U18" i="15"/>
  <c r="X18" i="15" s="1"/>
  <c r="U17" i="15"/>
  <c r="U16" i="15"/>
  <c r="U15" i="15"/>
  <c r="U14" i="15"/>
  <c r="X14" i="15" s="1"/>
  <c r="AC36" i="15"/>
  <c r="AC35" i="15"/>
  <c r="AC34" i="15"/>
  <c r="AC33" i="15"/>
  <c r="AK49" i="15"/>
  <c r="AK48" i="15"/>
  <c r="AN48" i="15" s="1"/>
  <c r="AK47" i="15"/>
  <c r="AN47" i="15" s="1"/>
  <c r="AK46" i="15"/>
  <c r="AK19" i="15"/>
  <c r="AK18" i="15"/>
  <c r="AN18" i="15" s="1"/>
  <c r="AK17" i="15"/>
  <c r="AK16" i="15"/>
  <c r="AK15" i="15"/>
  <c r="AK14" i="15"/>
  <c r="AN14" i="15" s="1"/>
  <c r="M43" i="15"/>
  <c r="M35" i="15"/>
  <c r="M31" i="15"/>
  <c r="M27" i="15"/>
  <c r="M23" i="15"/>
  <c r="M19" i="15"/>
  <c r="M15" i="15"/>
  <c r="M11" i="15"/>
  <c r="M7" i="15"/>
  <c r="AK6" i="15"/>
  <c r="AN6" i="15" s="1"/>
  <c r="M47" i="15"/>
  <c r="M39" i="15"/>
  <c r="U22" i="15"/>
  <c r="X22" i="15" s="1"/>
  <c r="AC40" i="15"/>
  <c r="AF40" i="15" s="1"/>
  <c r="AK35" i="15"/>
  <c r="AK10" i="15"/>
  <c r="AN10" i="15" s="1"/>
  <c r="AC18" i="15"/>
  <c r="AF18" i="15" s="1"/>
  <c r="AK4" i="15"/>
  <c r="AN4" i="15" s="1"/>
  <c r="M4" i="15"/>
  <c r="AC47" i="15"/>
  <c r="AF47" i="15" s="1"/>
  <c r="AC46" i="15"/>
  <c r="AC39" i="15"/>
  <c r="AF39" i="15" s="1"/>
  <c r="AC38" i="15"/>
  <c r="AC31" i="15"/>
  <c r="AC30" i="15"/>
  <c r="AF30" i="15" s="1"/>
  <c r="AC23" i="15"/>
  <c r="AC22" i="15"/>
  <c r="AF22" i="15" s="1"/>
  <c r="AC15" i="15"/>
  <c r="AC14" i="15"/>
  <c r="AF14" i="15" s="1"/>
  <c r="AC7" i="15"/>
  <c r="AF7" i="15" s="1"/>
  <c r="AC6" i="15"/>
  <c r="AF6" i="15" s="1"/>
  <c r="BQ73" i="1" l="1"/>
  <c r="BP131" i="1"/>
  <c r="X85" i="1"/>
  <c r="X86" i="1"/>
  <c r="Y68" i="1"/>
  <c r="X83" i="1"/>
  <c r="BU131" i="1"/>
  <c r="Y63" i="1"/>
  <c r="BZ73" i="1"/>
  <c r="AY34" i="1"/>
  <c r="X81" i="1"/>
  <c r="CB73" i="1"/>
  <c r="Y65" i="1"/>
  <c r="BT73" i="1"/>
  <c r="AY41" i="1"/>
  <c r="BQ131" i="1"/>
  <c r="X84" i="1"/>
  <c r="Y72" i="1"/>
  <c r="CC131" i="1"/>
  <c r="AY12" i="1"/>
  <c r="AY17" i="1"/>
  <c r="X80" i="1"/>
  <c r="AY15" i="1"/>
  <c r="AY29" i="1"/>
  <c r="BR131" i="1"/>
  <c r="CB131" i="1"/>
  <c r="Y69" i="1"/>
  <c r="AL128" i="1"/>
  <c r="AY19" i="1"/>
  <c r="X79" i="1"/>
  <c r="AY28" i="1"/>
  <c r="AY42" i="1"/>
  <c r="BY131" i="1"/>
  <c r="AL125" i="1"/>
  <c r="Y66" i="1"/>
  <c r="AL130" i="1"/>
  <c r="AY31" i="1"/>
  <c r="Y70" i="1"/>
  <c r="AL123" i="1"/>
  <c r="BQ181" i="1"/>
  <c r="X181" i="1" s="1"/>
  <c r="AY39" i="1"/>
  <c r="AY13" i="1"/>
  <c r="AY18" i="1"/>
  <c r="AL126" i="1"/>
  <c r="AY55" i="1"/>
  <c r="AY21" i="1"/>
  <c r="X78" i="1"/>
  <c r="AL127" i="1"/>
  <c r="AY46" i="1"/>
  <c r="AY45" i="1"/>
  <c r="CB58" i="1"/>
  <c r="AY54" i="1"/>
  <c r="AY53" i="1"/>
  <c r="AY26" i="1"/>
  <c r="AY16" i="1"/>
  <c r="Y64" i="1"/>
  <c r="AY38" i="1"/>
  <c r="Y71" i="1"/>
  <c r="X77" i="1"/>
  <c r="CA73" i="1"/>
  <c r="BY73" i="1"/>
  <c r="BY58" i="1"/>
  <c r="AY24" i="1"/>
  <c r="X82" i="1"/>
  <c r="AY27" i="1"/>
  <c r="AY20" i="1"/>
  <c r="AY50" i="1"/>
  <c r="BR73" i="1"/>
  <c r="BS58" i="1"/>
  <c r="AY35" i="1"/>
  <c r="AY52" i="1"/>
  <c r="AY37" i="1"/>
  <c r="AY23" i="1"/>
  <c r="AY47" i="1"/>
  <c r="AL129" i="1"/>
  <c r="Y62" i="1"/>
  <c r="AY48" i="1"/>
  <c r="BT58" i="1"/>
  <c r="BR58" i="1"/>
  <c r="BX58" i="1"/>
  <c r="AY36" i="1"/>
  <c r="AY30" i="1"/>
  <c r="CA58" i="1"/>
  <c r="BZ58" i="1"/>
  <c r="AY25" i="1"/>
  <c r="AY57" i="1"/>
  <c r="AL124" i="1"/>
  <c r="AY22" i="1"/>
  <c r="BU58" i="1"/>
  <c r="CC58" i="1"/>
  <c r="AY49" i="1"/>
  <c r="AY51" i="1"/>
  <c r="AY33" i="1"/>
  <c r="AY32" i="1"/>
  <c r="AY44" i="1"/>
  <c r="AY40" i="1"/>
  <c r="AY43" i="1"/>
  <c r="AY56" i="1"/>
  <c r="BP58" i="1"/>
  <c r="BQ58" i="1"/>
  <c r="E13" i="15"/>
  <c r="E29" i="15"/>
  <c r="E36" i="15"/>
  <c r="E11" i="15"/>
  <c r="P27" i="15"/>
  <c r="E27" i="15"/>
  <c r="H27" i="15" s="1"/>
  <c r="P10" i="15"/>
  <c r="E10" i="15"/>
  <c r="H10" i="15" s="1"/>
  <c r="E42" i="15"/>
  <c r="E32" i="15"/>
  <c r="E16" i="15"/>
  <c r="E15" i="15"/>
  <c r="E33" i="15"/>
  <c r="P14" i="15"/>
  <c r="E14" i="15"/>
  <c r="H14" i="15" s="1"/>
  <c r="E46" i="15"/>
  <c r="E44" i="15"/>
  <c r="E20" i="15"/>
  <c r="P40" i="15"/>
  <c r="E40" i="15"/>
  <c r="H40" i="15" s="1"/>
  <c r="E19" i="15"/>
  <c r="E35" i="15"/>
  <c r="P5" i="15"/>
  <c r="E5" i="15"/>
  <c r="H5" i="15" s="1"/>
  <c r="E21" i="15"/>
  <c r="E37" i="15"/>
  <c r="P18" i="15"/>
  <c r="E18" i="15"/>
  <c r="H18" i="15" s="1"/>
  <c r="E34" i="15"/>
  <c r="P8" i="15"/>
  <c r="E8" i="15"/>
  <c r="H8" i="15" s="1"/>
  <c r="P24" i="15"/>
  <c r="E24" i="15"/>
  <c r="H24" i="15" s="1"/>
  <c r="P48" i="15"/>
  <c r="E48" i="15"/>
  <c r="H48" i="15" s="1"/>
  <c r="P39" i="15"/>
  <c r="E39" i="15"/>
  <c r="H39" i="15" s="1"/>
  <c r="P45" i="15"/>
  <c r="E45" i="15"/>
  <c r="H45" i="15" s="1"/>
  <c r="P26" i="15"/>
  <c r="E26" i="15"/>
  <c r="H26" i="15" s="1"/>
  <c r="P4" i="15"/>
  <c r="E4" i="15"/>
  <c r="H4" i="15" s="1"/>
  <c r="P47" i="15"/>
  <c r="E47" i="15"/>
  <c r="H47" i="15" s="1"/>
  <c r="E31" i="15"/>
  <c r="E17" i="15"/>
  <c r="E49" i="15"/>
  <c r="P30" i="15"/>
  <c r="E30" i="15"/>
  <c r="H30" i="15" s="1"/>
  <c r="P7" i="15"/>
  <c r="E7" i="15"/>
  <c r="H7" i="15" s="1"/>
  <c r="E23" i="15"/>
  <c r="P43" i="15"/>
  <c r="E43" i="15"/>
  <c r="H43" i="15" s="1"/>
  <c r="E9" i="15"/>
  <c r="E25" i="15"/>
  <c r="P41" i="15"/>
  <c r="E41" i="15"/>
  <c r="H41" i="15" s="1"/>
  <c r="P6" i="15"/>
  <c r="E6" i="15"/>
  <c r="H6" i="15" s="1"/>
  <c r="P22" i="15"/>
  <c r="E22" i="15"/>
  <c r="H22" i="15" s="1"/>
  <c r="P38" i="15"/>
  <c r="E38" i="15"/>
  <c r="H38" i="15" s="1"/>
  <c r="E12" i="15"/>
  <c r="E28" i="15"/>
  <c r="Y73" i="1" l="1"/>
  <c r="A206" i="1" s="1"/>
  <c r="AL131" i="1"/>
  <c r="BX206" i="1"/>
  <c r="AY58" i="1"/>
</calcChain>
</file>

<file path=xl/sharedStrings.xml><?xml version="1.0" encoding="utf-8"?>
<sst xmlns="http://schemas.openxmlformats.org/spreadsheetml/2006/main" count="4960" uniqueCount="193">
  <si>
    <t>SERVICIO DE SALUD</t>
  </si>
  <si>
    <t xml:space="preserve">REM-07.  ATENCIÓN  DE ESPECIALIDADES </t>
  </si>
  <si>
    <t>SECCIÓN A.2 : CONSULTAS REALIZADAS SEGÚN MODALIDAD DE FINANCIAMIENTO, INFORMADAS EN SECCIÓN A.1</t>
  </si>
  <si>
    <t>SECCIÓN A.3 : 
CONSULTAS REALIZADAS EN APS E INFORMADAS EN SECCIÓN A.1</t>
  </si>
  <si>
    <t>SECCIÓN A.5 : 
CONSULTAS REALIZADAS POR OPERATIVOS (No incluir en sección A.1)</t>
  </si>
  <si>
    <t>SECCIÓN A.1 : CONSULTAS MÉDICAS</t>
  </si>
  <si>
    <t>SECCIÓN A.4 : 
CONSULTAS REALIZADAS POR COMPRA DE SERVICIO (No incluir en sección A.1)</t>
  </si>
  <si>
    <t>SECCIÓN A.6
TOTAL INTERCONSULTAS GENERADAS EN APS PARA DERIVACIÓN ESPECIALIDAD</t>
  </si>
  <si>
    <t>ESPECIALIDADES   Y  SUB-ESPECIALIDADES</t>
  </si>
  <si>
    <t>CONSULTAS MÉDICAS</t>
  </si>
  <si>
    <t>CONSULTAS PERTINENTES 
(Nuevas originadas en APS)</t>
  </si>
  <si>
    <t>INASISTENTE A CONSULTA MÉDICA (NSP)</t>
  </si>
  <si>
    <t>CONSULTA
ABREVIADA
(Confección de
recetas o lectura
de exámenes)</t>
  </si>
  <si>
    <t>INTERCONSULTAS A 
HOSPITALIZADOS 
(EN SALA)</t>
  </si>
  <si>
    <t>ALTA DE CONSULTA 
DE ESPECIALIDAD
AMBULATORIA</t>
  </si>
  <si>
    <t>POR 
HONORARIOS</t>
  </si>
  <si>
    <t>POR
CONSULTO-
RES DE 
LLAMADA</t>
  </si>
  <si>
    <t>CONTRA-
TADOS POR 
EL ESTABLE-
CIMIENTO O DIRECCIÓN DEL SERVICIO</t>
  </si>
  <si>
    <t>ESPECIALIS-
TAS DE 
HOSPITALES</t>
  </si>
  <si>
    <t>COMPRA DE SERVICIO (APS)</t>
  </si>
  <si>
    <t>COMPRA DE SERVICIO (ATENCIÓN DE ESPECIALIDAD) (INCLUYE DFL 36)</t>
  </si>
  <si>
    <t>CONSULTAS MÉDICAS POR OPERATIVOS</t>
  </si>
  <si>
    <t>Menos 
15 años</t>
  </si>
  <si>
    <t>15 y más años</t>
  </si>
  <si>
    <t xml:space="preserve">TOTAL               </t>
  </si>
  <si>
    <t>GRUPOS DE EDAD (en años)</t>
  </si>
  <si>
    <t>A BENEFICIARIOS</t>
  </si>
  <si>
    <t>POR SEXO</t>
  </si>
  <si>
    <t>CONSULTAS NUEVAS SEGÚN ORIGEN(*)</t>
  </si>
  <si>
    <t>Menos 15 años</t>
  </si>
  <si>
    <t>De 15 y más años</t>
  </si>
  <si>
    <t>0 - 4</t>
  </si>
  <si>
    <t>5 - 9</t>
  </si>
  <si>
    <t>10 - 14</t>
  </si>
  <si>
    <t>15 - 19</t>
  </si>
  <si>
    <t>20 - 24</t>
  </si>
  <si>
    <t>25 - 29</t>
  </si>
  <si>
    <t>30 - 34</t>
  </si>
  <si>
    <t>35 - 39</t>
  </si>
  <si>
    <t>40 - 44</t>
  </si>
  <si>
    <t>45 - 49</t>
  </si>
  <si>
    <t>50 - 54</t>
  </si>
  <si>
    <t>55 - 59</t>
  </si>
  <si>
    <t>60 - 64</t>
  </si>
  <si>
    <t>65 - 69</t>
  </si>
  <si>
    <t>70 - 74</t>
  </si>
  <si>
    <t>75 - 79</t>
  </si>
  <si>
    <t>80 y mas</t>
  </si>
  <si>
    <t>15 y más 
años</t>
  </si>
  <si>
    <t>Hombres</t>
  </si>
  <si>
    <t>Mujeres</t>
  </si>
  <si>
    <t>TOTAL</t>
  </si>
  <si>
    <t>APS</t>
  </si>
  <si>
    <t>CAE/CDT/CRS</t>
  </si>
  <si>
    <t>URGENCIA</t>
  </si>
  <si>
    <t>Según protocolo de referencia</t>
  </si>
  <si>
    <t>Según tiempo establecido</t>
  </si>
  <si>
    <t>Pediatría</t>
  </si>
  <si>
    <t>Medicina Interna</t>
  </si>
  <si>
    <t>Neonatología</t>
  </si>
  <si>
    <t xml:space="preserve">Broncopulmonar </t>
  </si>
  <si>
    <t xml:space="preserve">Cardiología </t>
  </si>
  <si>
    <t xml:space="preserve">Endocrinología </t>
  </si>
  <si>
    <t xml:space="preserve">Gastroenterología </t>
  </si>
  <si>
    <t xml:space="preserve">Genética </t>
  </si>
  <si>
    <t xml:space="preserve">Hematología </t>
  </si>
  <si>
    <t>Hematología Oncológica</t>
  </si>
  <si>
    <t xml:space="preserve">Nefrología </t>
  </si>
  <si>
    <t xml:space="preserve">Nutrición </t>
  </si>
  <si>
    <t>Reumatología</t>
  </si>
  <si>
    <t xml:space="preserve">Dermatología </t>
  </si>
  <si>
    <t>Inf. Transmisión Sexual (excluye VIH/SIDA)</t>
  </si>
  <si>
    <t>VIH/SIDA</t>
  </si>
  <si>
    <t>Geriatría</t>
  </si>
  <si>
    <t xml:space="preserve">Medicina Física y Rehabilitación </t>
  </si>
  <si>
    <t xml:space="preserve">Neurología </t>
  </si>
  <si>
    <t xml:space="preserve">Oncología </t>
  </si>
  <si>
    <t xml:space="preserve">Psiquiatría </t>
  </si>
  <si>
    <t xml:space="preserve">Infectología </t>
  </si>
  <si>
    <t>Cirugía Infantil</t>
  </si>
  <si>
    <t>Cirugía Adulto</t>
  </si>
  <si>
    <t xml:space="preserve">Cirugía Abdominal </t>
  </si>
  <si>
    <t>Cirugía de Mamas (excluye Patología Mamaria)</t>
  </si>
  <si>
    <t>Cirugía de Mamas con Patología Mamaria</t>
  </si>
  <si>
    <t xml:space="preserve">Cirugía Máxilo Facial </t>
  </si>
  <si>
    <t xml:space="preserve">Cirugía Plástica </t>
  </si>
  <si>
    <t>Cirugía Proctológica</t>
  </si>
  <si>
    <t xml:space="preserve">Cirugía Tórax </t>
  </si>
  <si>
    <t>Cirugía Vascular Periférica</t>
  </si>
  <si>
    <t xml:space="preserve">Neurocirugía </t>
  </si>
  <si>
    <t xml:space="preserve">Cardiocirugía </t>
  </si>
  <si>
    <t xml:space="preserve">Anestesiología </t>
  </si>
  <si>
    <t xml:space="preserve">Obstetricia </t>
  </si>
  <si>
    <t>Ginecología (excluye Patología Cervical e Infertilidad)</t>
  </si>
  <si>
    <t>Ginecología  Patología Cervical</t>
  </si>
  <si>
    <t>Ginecología  Infertilidad</t>
  </si>
  <si>
    <t>Oftalmología (excluye UAPO)</t>
  </si>
  <si>
    <t>Oftalmología en UAPO</t>
  </si>
  <si>
    <t>Otorrinolaringología</t>
  </si>
  <si>
    <t>Salud Ocupacional</t>
  </si>
  <si>
    <t xml:space="preserve">Traumatología </t>
  </si>
  <si>
    <t xml:space="preserve">Urología </t>
  </si>
  <si>
    <t>Medicina Familiar</t>
  </si>
  <si>
    <t>SECCIÓN B: CONSULTAS Y CONTROLES POR OTROS PROFESIONALES EN ESPECIALIDAD (NIVEL SECUNDARIO)</t>
  </si>
  <si>
    <t>PROFESIONAL</t>
  </si>
  <si>
    <t xml:space="preserve">TOTAL </t>
  </si>
  <si>
    <t>POR EDAD (en años)</t>
  </si>
  <si>
    <t>A BENEFI-CIARIOS</t>
  </si>
  <si>
    <t>TOTAL CONTROLES (INCLUIDOS EN GRUPO DE EDAD)</t>
  </si>
  <si>
    <t xml:space="preserve">Hombres </t>
  </si>
  <si>
    <t>ENFERMERA</t>
  </si>
  <si>
    <t>MATRONA</t>
  </si>
  <si>
    <t>ARO</t>
  </si>
  <si>
    <t>GINECOLOGÍA Y OTROS</t>
  </si>
  <si>
    <t>INFERTILIDAD</t>
  </si>
  <si>
    <t>NUTRICIONISTA</t>
  </si>
  <si>
    <t>PSICÓLOGO (EXCLUYE SM)</t>
  </si>
  <si>
    <t>FONOAUDIÓLOGO</t>
  </si>
  <si>
    <t>KINESIÓLOGO</t>
  </si>
  <si>
    <t>TERAPEUTA OCUPACIONAL</t>
  </si>
  <si>
    <t>TECNÓLOGO MÉDICO</t>
  </si>
  <si>
    <t>ASISTENTE  SOCIAL</t>
  </si>
  <si>
    <t>SECCIÓN C: CONSULTAS INFECCIÓN TRANSMISIÓN SEXUAL (ITS) Y CONTROLES DE SALUD SEXUAL EN EL NIVEL SECUNDARIO (Incluidos en Sección B)</t>
  </si>
  <si>
    <t>ACTIVIDAD</t>
  </si>
  <si>
    <t>CONSULTAS  INFECCIÓN TRANSMISIÓN SEXUAL  (ITS) (excluir VIH/SIDA)</t>
  </si>
  <si>
    <t>CONSULTAS VIH/SIDA</t>
  </si>
  <si>
    <t>PSICOLOGO</t>
  </si>
  <si>
    <t>CONTROL VIH CON TAR</t>
  </si>
  <si>
    <t>CONTROL VIH SIN TAR</t>
  </si>
  <si>
    <t>CONTROLES DE SALUD A PERSONAS QUE EJERCEN COMERCIO SEXUAL</t>
  </si>
  <si>
    <t>SECCIÓN D: PROGRAMA DE RESOLUTIVIDAD ATENCIÓN PRIMARIA DE SALUD (Incluidas en la Secciones A.4 )</t>
  </si>
  <si>
    <t>ESPECIALIDAD</t>
  </si>
  <si>
    <t xml:space="preserve">CONSULTAS
REALIZADAS (Incluidas en sección A.4)
</t>
  </si>
  <si>
    <t>Oftalmología</t>
  </si>
  <si>
    <t xml:space="preserve">Otras </t>
  </si>
  <si>
    <t>SECCIÓN E: CONSULTORÍAS DE MEDICOS ESPECIALISTAS OTORGADAS</t>
  </si>
  <si>
    <t>ESPECIALIDADES</t>
  </si>
  <si>
    <t>Nº CONSUL-TORIAS</t>
  </si>
  <si>
    <t>Nº DE CASOS REVISADOS POR EL EQUIPO</t>
  </si>
  <si>
    <t>Nº DE CASOS ATENDIDOS</t>
  </si>
  <si>
    <t>Neurología</t>
  </si>
  <si>
    <t>Dermatología</t>
  </si>
  <si>
    <t>Neurocirugía</t>
  </si>
  <si>
    <t>Gastroenterología</t>
  </si>
  <si>
    <t>Cardiología</t>
  </si>
  <si>
    <t>Endocrinología</t>
  </si>
  <si>
    <t>Traumatología</t>
  </si>
  <si>
    <t>Urología</t>
  </si>
  <si>
    <t>Patología Mamaria</t>
  </si>
  <si>
    <t>Cirugía General</t>
  </si>
  <si>
    <t>Geriatria</t>
  </si>
  <si>
    <t>Nefrologia</t>
  </si>
  <si>
    <t>Psiquiatria</t>
  </si>
  <si>
    <t>SECCIÓN F: CONSULTAS MÉDICAS RESUELTAS POR TELEMEDICINA</t>
  </si>
  <si>
    <t>COMPRAS DE SERVICIO*</t>
  </si>
  <si>
    <r>
      <t>INTERCONSULTAS GENERADAS EN LA APS Y  RESUELTAS POR ESTA MODALIDAD**
  (</t>
    </r>
    <r>
      <rPr>
        <sz val="8"/>
        <color indexed="10"/>
        <rFont val="Verdana"/>
        <family val="2"/>
      </rPr>
      <t>REGISTRA ESTABLECIMIENTO DE ORIGEN</t>
    </r>
    <r>
      <rPr>
        <sz val="8"/>
        <rFont val="Verdana"/>
        <family val="2"/>
      </rPr>
      <t>)</t>
    </r>
  </si>
  <si>
    <r>
      <t xml:space="preserve">INTERCONSULTAS GENERADAS EN MEDIANA Y MAYOR COMPLEJIDAD  RESUELTAS POR ESTA MODALIDAD**
</t>
    </r>
    <r>
      <rPr>
        <sz val="8"/>
        <color indexed="10"/>
        <rFont val="Verdana"/>
        <family val="2"/>
      </rPr>
      <t xml:space="preserve"> (REGISTRA ESTABLECIMIENTO DE ORIGEN)</t>
    </r>
  </si>
  <si>
    <t xml:space="preserve"> AL SISTEMA</t>
  </si>
  <si>
    <t xml:space="preserve"> AL  EXTRA-SISTEMA</t>
  </si>
  <si>
    <t xml:space="preserve">TeleCardiología </t>
  </si>
  <si>
    <t xml:space="preserve">TeleDermatología </t>
  </si>
  <si>
    <t xml:space="preserve">TelePsiquiatría </t>
  </si>
  <si>
    <t xml:space="preserve">TeleOftalmología </t>
  </si>
  <si>
    <t>TeleOtorrinolaringología</t>
  </si>
  <si>
    <t>Telenefrologia</t>
  </si>
  <si>
    <t>Teleneurologia (pacientes ACV)</t>
  </si>
  <si>
    <t>Otras Teleconsultas</t>
  </si>
  <si>
    <t>* No incluidas como producción del establecimiento (edad,beneficiarios,sexo, etc)</t>
  </si>
  <si>
    <t>** Sólo registra establecimiento de origen</t>
  </si>
  <si>
    <t xml:space="preserve">SECCIÓN G: TELEASISTENCIA A PACIENTES HOSPITALIZADOS </t>
  </si>
  <si>
    <t xml:space="preserve">SOLICITUDES DE TELEASISTENCIA RESUELTAS*
</t>
  </si>
  <si>
    <t>POR SEXO*</t>
  </si>
  <si>
    <t>SOLICITUDES DE TELEASISTENCIA GENERADAS **</t>
  </si>
  <si>
    <t>Ginecología con Patología Cervical</t>
  </si>
  <si>
    <t>Otras</t>
  </si>
  <si>
    <t xml:space="preserve">* Registra Establecimiento que resuelve - ** Registra Establecimiento que solicita la Teleasistencia </t>
  </si>
  <si>
    <t>CONSULTAS NUEVAS DERIVADAS DE APS</t>
  </si>
  <si>
    <t>Menor de 15 años</t>
  </si>
  <si>
    <t>15 años y más</t>
  </si>
  <si>
    <t>Total Consultas Nuevas</t>
  </si>
  <si>
    <t>Informes Trimestral Pertinencia. Enero a Marzo</t>
  </si>
  <si>
    <t>CONSULTAS PERTINENTES (Nuevas originadas en APS)</t>
  </si>
  <si>
    <t>Informes Trimestral Pertinencia. Octubre a Diciembre</t>
  </si>
  <si>
    <t>Informes Trimestral Pertinencia. Julio a Septiembre</t>
  </si>
  <si>
    <t>Informes Trimestral Pertinencia. Abril a Junio</t>
  </si>
  <si>
    <t>%</t>
  </si>
  <si>
    <t>Endodoncia</t>
  </si>
  <si>
    <t>Imagenología Oral y Maxilofacial</t>
  </si>
  <si>
    <t>Ortodoncia</t>
  </si>
  <si>
    <t>Odontopediatría</t>
  </si>
  <si>
    <t>Periodoncia</t>
  </si>
  <si>
    <t>Rehabilitación Oral</t>
  </si>
  <si>
    <t>Informes Anual Pertinencia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</si>
</sst>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43" formatCode="_-* #,##0.00_-;\-* #,##0.00_-;_-* &quot;-&quot;??_-;_-@_-"/>
    <numFmt numFmtId="164" formatCode="_-* #,##0_-;\-* #,##0_-;_-* &quot;-&quot;??_-;_-@_-"/>
  </numFmts>
  <fonts count="17" x14ac:knownFonts="1">
    <font>
      <sz val="11"/>
      <color theme="1"/>
      <name val="Calibri"/>
      <family val="2"/>
      <scheme val="minor"/>
    </font>
    <font>
      <b/>
      <sz val="8"/>
      <name val="Verdana"/>
      <family val="2"/>
    </font>
    <font>
      <sz val="8"/>
      <name val="Verdana"/>
      <family val="2"/>
    </font>
    <font>
      <b/>
      <sz val="10"/>
      <name val="Verdana"/>
      <family val="2"/>
    </font>
    <font>
      <b/>
      <sz val="12"/>
      <name val="Verdana"/>
      <family val="2"/>
    </font>
    <font>
      <b/>
      <sz val="16"/>
      <name val="Verdana"/>
      <family val="2"/>
    </font>
    <font>
      <b/>
      <sz val="11"/>
      <name val="Verdana"/>
      <family val="2"/>
    </font>
    <font>
      <sz val="11"/>
      <name val="Verdana"/>
      <family val="2"/>
    </font>
    <font>
      <sz val="9"/>
      <name val="Verdana"/>
      <family val="2"/>
    </font>
    <font>
      <sz val="8"/>
      <color indexed="10"/>
      <name val="Verdana"/>
      <family val="2"/>
    </font>
    <font>
      <sz val="10"/>
      <name val="Verdana"/>
      <family val="2"/>
    </font>
    <font>
      <sz val="11"/>
      <name val="Calibri"/>
      <family val="2"/>
    </font>
    <font>
      <b/>
      <sz val="14"/>
      <name val="Verdana"/>
      <family val="2"/>
    </font>
    <font>
      <sz val="7"/>
      <name val="Verdana"/>
      <family val="2"/>
    </font>
    <font>
      <sz val="11"/>
      <color theme="1"/>
      <name val="Calibri"/>
      <family val="2"/>
      <scheme val="minor"/>
    </font>
    <font>
      <b/>
      <sz val="11"/>
      <color theme="1"/>
      <name val="Calibri"/>
      <family val="2"/>
      <scheme val="minor"/>
    </font>
    <font>
      <b/>
      <sz val="14"/>
      <color theme="1"/>
      <name val="Calibri"/>
      <family val="2"/>
      <scheme val="minor"/>
    </font>
  </fonts>
  <fills count="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26"/>
        <bgColor indexed="64"/>
      </patternFill>
    </fill>
    <fill>
      <patternFill patternType="solid">
        <fgColor indexed="22"/>
        <bgColor indexed="64"/>
      </patternFill>
    </fill>
    <fill>
      <patternFill patternType="solid">
        <fgColor indexed="13"/>
        <bgColor indexed="64"/>
      </patternFill>
    </fill>
    <fill>
      <patternFill patternType="solid">
        <fgColor indexed="41"/>
        <bgColor indexed="64"/>
      </patternFill>
    </fill>
    <fill>
      <patternFill patternType="solid">
        <fgColor indexed="44"/>
        <bgColor indexed="64"/>
      </patternFill>
    </fill>
  </fills>
  <borders count="123">
    <border>
      <left/>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double">
        <color indexed="64"/>
      </right>
      <top style="double">
        <color indexed="64"/>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thin">
        <color indexed="64"/>
      </left>
      <right/>
      <top/>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double">
        <color indexed="64"/>
      </right>
      <top/>
      <bottom/>
      <diagonal/>
    </border>
    <border>
      <left style="double">
        <color indexed="64"/>
      </left>
      <right style="hair">
        <color indexed="64"/>
      </right>
      <top/>
      <bottom/>
      <diagonal/>
    </border>
    <border>
      <left style="hair">
        <color indexed="64"/>
      </left>
      <right style="double">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double">
        <color indexed="64"/>
      </right>
      <top/>
      <bottom style="double">
        <color indexed="64"/>
      </bottom>
      <diagonal/>
    </border>
    <border>
      <left style="double">
        <color indexed="64"/>
      </left>
      <right style="hair">
        <color indexed="64"/>
      </right>
      <top/>
      <bottom style="thin">
        <color indexed="64"/>
      </bottom>
      <diagonal/>
    </border>
    <border>
      <left style="hair">
        <color indexed="64"/>
      </left>
      <right style="double">
        <color indexed="64"/>
      </right>
      <top/>
      <bottom style="thin">
        <color indexed="64"/>
      </bottom>
      <diagonal/>
    </border>
    <border>
      <left style="thin">
        <color indexed="64"/>
      </left>
      <right/>
      <top/>
      <bottom style="hair">
        <color indexed="64"/>
      </bottom>
      <diagonal/>
    </border>
    <border>
      <left style="thin">
        <color indexed="64"/>
      </left>
      <right style="thin">
        <color indexed="64"/>
      </right>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double">
        <color indexed="64"/>
      </left>
      <right style="thin">
        <color indexed="64"/>
      </right>
      <top/>
      <bottom style="hair">
        <color indexed="64"/>
      </bottom>
      <diagonal/>
    </border>
    <border>
      <left style="thin">
        <color indexed="64"/>
      </left>
      <right style="double">
        <color indexed="64"/>
      </right>
      <top/>
      <bottom style="hair">
        <color indexed="64"/>
      </bottom>
      <diagonal/>
    </border>
    <border>
      <left style="double">
        <color indexed="64"/>
      </left>
      <right style="double">
        <color indexed="64"/>
      </right>
      <top style="double">
        <color indexed="64"/>
      </top>
      <bottom style="hair">
        <color indexed="64"/>
      </bottom>
      <diagonal/>
    </border>
    <border>
      <left style="double">
        <color indexed="64"/>
      </left>
      <right/>
      <top/>
      <bottom style="hair">
        <color indexed="64"/>
      </bottom>
      <diagonal/>
    </border>
    <border>
      <left style="hair">
        <color indexed="64"/>
      </left>
      <right style="double">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hair">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hair">
        <color indexed="64"/>
      </right>
      <top/>
      <bottom/>
      <diagonal/>
    </border>
    <border>
      <left style="hair">
        <color indexed="64"/>
      </left>
      <right style="thin">
        <color indexed="64"/>
      </right>
      <top/>
      <bottom/>
      <diagonal/>
    </border>
    <border>
      <left/>
      <right/>
      <top style="hair">
        <color indexed="64"/>
      </top>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style="thin">
        <color indexed="64"/>
      </right>
      <top style="hair">
        <color indexed="64"/>
      </top>
      <bottom/>
      <diagonal/>
    </border>
    <border>
      <left style="thin">
        <color indexed="64"/>
      </left>
      <right style="double">
        <color indexed="64"/>
      </right>
      <top style="hair">
        <color indexed="64"/>
      </top>
      <bottom/>
      <diagonal/>
    </border>
    <border>
      <left style="double">
        <color indexed="64"/>
      </left>
      <right style="double">
        <color indexed="64"/>
      </right>
      <top style="hair">
        <color indexed="64"/>
      </top>
      <bottom/>
      <diagonal/>
    </border>
    <border>
      <left style="double">
        <color indexed="64"/>
      </left>
      <right/>
      <top/>
      <bottom/>
      <diagonal/>
    </border>
    <border>
      <left style="thin">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hair">
        <color indexed="64"/>
      </left>
      <right style="double">
        <color indexed="64"/>
      </right>
      <top style="thin">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hair">
        <color indexed="64"/>
      </left>
      <right style="thin">
        <color indexed="64"/>
      </right>
      <top/>
      <bottom style="hair">
        <color indexed="64"/>
      </bottom>
      <diagonal/>
    </border>
    <border>
      <left/>
      <right style="hair">
        <color indexed="64"/>
      </right>
      <top/>
      <bottom style="hair">
        <color indexed="64"/>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uble">
        <color indexed="64"/>
      </left>
      <right/>
      <top style="thin">
        <color indexed="64"/>
      </top>
      <bottom style="thin">
        <color indexed="64"/>
      </bottom>
      <diagonal/>
    </border>
    <border>
      <left style="double">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bottom style="thin">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thin">
        <color indexed="64"/>
      </top>
      <bottom style="thin">
        <color indexed="64"/>
      </bottom>
      <diagonal/>
    </border>
    <border>
      <left/>
      <right style="double">
        <color indexed="64"/>
      </right>
      <top style="thin">
        <color indexed="64"/>
      </top>
      <bottom/>
      <diagonal/>
    </border>
    <border>
      <left style="double">
        <color indexed="64"/>
      </left>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hair">
        <color indexed="64"/>
      </left>
      <right style="double">
        <color indexed="64"/>
      </right>
      <top style="thin">
        <color indexed="64"/>
      </top>
      <bottom style="thin">
        <color indexed="64"/>
      </bottom>
      <diagonal/>
    </border>
    <border>
      <left style="hair">
        <color indexed="64"/>
      </left>
      <right style="double">
        <color indexed="64"/>
      </right>
      <top/>
      <bottom style="hair">
        <color indexed="64"/>
      </bottom>
      <diagonal/>
    </border>
    <border>
      <left style="hair">
        <color indexed="64"/>
      </left>
      <right style="hair">
        <color indexed="64"/>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top/>
      <bottom style="double">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right style="double">
        <color indexed="64"/>
      </right>
      <top style="thin">
        <color indexed="64"/>
      </top>
      <bottom style="thin">
        <color indexed="64"/>
      </bottom>
      <diagonal/>
    </border>
  </borders>
  <cellStyleXfs count="3">
    <xf numFmtId="0" fontId="0" fillId="0" borderId="0"/>
    <xf numFmtId="43" fontId="14" fillId="0" borderId="0" applyFont="0" applyFill="0" applyBorder="0" applyAlignment="0" applyProtection="0"/>
    <xf numFmtId="9" fontId="14" fillId="0" borderId="0" applyFont="0" applyFill="0" applyBorder="0" applyAlignment="0" applyProtection="0"/>
  </cellStyleXfs>
  <cellXfs count="440">
    <xf numFmtId="0" fontId="0" fillId="0" borderId="0" xfId="0"/>
    <xf numFmtId="0" fontId="1" fillId="0" borderId="0" xfId="0" applyNumberFormat="1" applyFont="1" applyFill="1" applyAlignment="1" applyProtection="1">
      <alignment horizontal="left"/>
    </xf>
    <xf numFmtId="0" fontId="2" fillId="2" borderId="0" xfId="0" applyFont="1" applyFill="1" applyBorder="1" applyProtection="1"/>
    <xf numFmtId="0" fontId="2" fillId="2" borderId="0" xfId="0" applyFont="1" applyFill="1" applyProtection="1"/>
    <xf numFmtId="0" fontId="3" fillId="2" borderId="0" xfId="0" applyFont="1" applyFill="1" applyBorder="1" applyAlignment="1" applyProtection="1">
      <alignment horizontal="center"/>
    </xf>
    <xf numFmtId="0" fontId="1" fillId="2" borderId="0" xfId="0" applyNumberFormat="1" applyFont="1" applyFill="1" applyAlignment="1" applyProtection="1">
      <alignment horizontal="left"/>
    </xf>
    <xf numFmtId="0" fontId="2" fillId="2" borderId="0" xfId="0" applyNumberFormat="1" applyFont="1" applyFill="1" applyAlignment="1" applyProtection="1"/>
    <xf numFmtId="0" fontId="6" fillId="2" borderId="0" xfId="0" applyNumberFormat="1" applyFont="1" applyFill="1" applyBorder="1" applyAlignment="1" applyProtection="1"/>
    <xf numFmtId="0" fontId="2" fillId="2" borderId="0" xfId="0" applyNumberFormat="1" applyFont="1" applyFill="1" applyBorder="1" applyAlignment="1" applyProtection="1">
      <alignment vertical="center"/>
    </xf>
    <xf numFmtId="0" fontId="2" fillId="2" borderId="0" xfId="0" applyNumberFormat="1" applyFont="1" applyFill="1" applyBorder="1" applyAlignment="1" applyProtection="1">
      <alignment horizontal="center" vertical="center" wrapText="1"/>
    </xf>
    <xf numFmtId="0" fontId="7" fillId="2" borderId="0" xfId="0" applyFont="1" applyFill="1" applyBorder="1" applyAlignment="1" applyProtection="1"/>
    <xf numFmtId="0" fontId="2" fillId="0" borderId="0" xfId="0" applyNumberFormat="1" applyFont="1" applyFill="1" applyAlignment="1" applyProtection="1"/>
    <xf numFmtId="0" fontId="2" fillId="0" borderId="0" xfId="0" applyFont="1" applyFill="1" applyProtection="1"/>
    <xf numFmtId="0" fontId="2" fillId="0" borderId="25" xfId="0" applyNumberFormat="1" applyFont="1" applyFill="1" applyBorder="1" applyAlignment="1" applyProtection="1">
      <alignment horizontal="center" vertical="center" wrapText="1"/>
    </xf>
    <xf numFmtId="49" fontId="2" fillId="0" borderId="25"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26" xfId="0" applyFont="1" applyFill="1" applyBorder="1" applyAlignment="1" applyProtection="1">
      <alignment horizontal="center" vertical="center"/>
    </xf>
    <xf numFmtId="0" fontId="2" fillId="0" borderId="27" xfId="0" applyFont="1" applyFill="1" applyBorder="1" applyAlignment="1" applyProtection="1">
      <alignment horizontal="center" vertical="center"/>
    </xf>
    <xf numFmtId="0" fontId="2" fillId="0" borderId="27" xfId="0" applyNumberFormat="1" applyFont="1" applyFill="1" applyBorder="1" applyAlignment="1" applyProtection="1">
      <alignment horizontal="center" vertical="center" wrapText="1"/>
    </xf>
    <xf numFmtId="0" fontId="2" fillId="0" borderId="25" xfId="0" applyNumberFormat="1" applyFont="1" applyFill="1" applyBorder="1" applyAlignment="1" applyProtection="1">
      <alignment horizontal="center" vertical="center"/>
    </xf>
    <xf numFmtId="41" fontId="2" fillId="2" borderId="0" xfId="0" applyNumberFormat="1" applyFont="1" applyFill="1" applyBorder="1" applyAlignment="1" applyProtection="1"/>
    <xf numFmtId="0" fontId="2" fillId="0" borderId="33" xfId="0" applyNumberFormat="1" applyFont="1" applyFill="1" applyBorder="1" applyAlignment="1" applyProtection="1"/>
    <xf numFmtId="3" fontId="2" fillId="0" borderId="34" xfId="0" applyNumberFormat="1" applyFont="1" applyFill="1" applyBorder="1" applyAlignment="1" applyProtection="1"/>
    <xf numFmtId="3" fontId="2" fillId="4" borderId="35" xfId="0" applyNumberFormat="1" applyFont="1" applyFill="1" applyBorder="1" applyAlignment="1" applyProtection="1">
      <protection locked="0"/>
    </xf>
    <xf numFmtId="3" fontId="2" fillId="4" borderId="36" xfId="0" applyNumberFormat="1" applyFont="1" applyFill="1" applyBorder="1" applyAlignment="1" applyProtection="1">
      <protection locked="0"/>
    </xf>
    <xf numFmtId="3" fontId="2" fillId="4" borderId="37" xfId="0" applyNumberFormat="1" applyFont="1" applyFill="1" applyBorder="1" applyAlignment="1" applyProtection="1">
      <protection locked="0"/>
    </xf>
    <xf numFmtId="3" fontId="2" fillId="5" borderId="38" xfId="0" applyNumberFormat="1" applyFont="1" applyFill="1" applyBorder="1" applyAlignment="1" applyProtection="1"/>
    <xf numFmtId="3" fontId="2" fillId="4" borderId="39" xfId="0" applyNumberFormat="1" applyFont="1" applyFill="1" applyBorder="1" applyAlignment="1" applyProtection="1">
      <protection locked="0"/>
    </xf>
    <xf numFmtId="3" fontId="2" fillId="4" borderId="40" xfId="0" applyNumberFormat="1" applyFont="1" applyFill="1" applyBorder="1" applyAlignment="1" applyProtection="1">
      <protection locked="0"/>
    </xf>
    <xf numFmtId="3" fontId="2" fillId="0" borderId="41" xfId="0" applyNumberFormat="1" applyFont="1" applyFill="1" applyBorder="1" applyAlignment="1" applyProtection="1"/>
    <xf numFmtId="3" fontId="2" fillId="4" borderId="42" xfId="0" applyNumberFormat="1" applyFont="1" applyFill="1" applyBorder="1" applyAlignment="1" applyProtection="1">
      <protection locked="0"/>
    </xf>
    <xf numFmtId="3" fontId="2" fillId="0" borderId="39" xfId="0" applyNumberFormat="1" applyFont="1" applyFill="1" applyBorder="1" applyAlignment="1" applyProtection="1"/>
    <xf numFmtId="3" fontId="2" fillId="4" borderId="43" xfId="0" applyNumberFormat="1" applyFont="1" applyFill="1" applyBorder="1" applyAlignment="1" applyProtection="1">
      <protection locked="0"/>
    </xf>
    <xf numFmtId="3" fontId="2" fillId="4" borderId="41" xfId="0" applyNumberFormat="1" applyFont="1" applyFill="1" applyBorder="1" applyAlignment="1" applyProtection="1">
      <protection locked="0"/>
    </xf>
    <xf numFmtId="3" fontId="2" fillId="4" borderId="44" xfId="0" applyNumberFormat="1" applyFont="1" applyFill="1" applyBorder="1" applyAlignment="1" applyProtection="1">
      <protection locked="0"/>
    </xf>
    <xf numFmtId="3" fontId="8" fillId="2" borderId="0" xfId="0" applyNumberFormat="1" applyFont="1" applyFill="1" applyBorder="1" applyAlignment="1" applyProtection="1"/>
    <xf numFmtId="3" fontId="2" fillId="4" borderId="45" xfId="0" applyNumberFormat="1" applyFont="1" applyFill="1" applyBorder="1" applyAlignment="1" applyProtection="1">
      <protection locked="0"/>
    </xf>
    <xf numFmtId="3" fontId="2" fillId="4" borderId="46" xfId="0" applyNumberFormat="1" applyFont="1" applyFill="1" applyBorder="1" applyAlignment="1" applyProtection="1">
      <protection locked="0"/>
    </xf>
    <xf numFmtId="3" fontId="2" fillId="4" borderId="47" xfId="0" applyNumberFormat="1" applyFont="1" applyFill="1" applyBorder="1" applyAlignment="1" applyProtection="1">
      <protection locked="0"/>
    </xf>
    <xf numFmtId="3" fontId="2" fillId="3" borderId="48" xfId="0" applyNumberFormat="1" applyFont="1" applyFill="1" applyBorder="1" applyAlignment="1" applyProtection="1">
      <protection locked="0"/>
    </xf>
    <xf numFmtId="3" fontId="2" fillId="3" borderId="49" xfId="0" applyNumberFormat="1" applyFont="1" applyFill="1" applyBorder="1" applyAlignment="1" applyProtection="1">
      <protection locked="0"/>
    </xf>
    <xf numFmtId="0" fontId="9" fillId="0" borderId="0" xfId="0" applyNumberFormat="1" applyFont="1" applyFill="1" applyAlignment="1" applyProtection="1"/>
    <xf numFmtId="0" fontId="2" fillId="3" borderId="0" xfId="0" applyNumberFormat="1" applyFont="1" applyFill="1" applyAlignment="1" applyProtection="1"/>
    <xf numFmtId="0" fontId="2" fillId="3" borderId="0" xfId="0" applyNumberFormat="1" applyFont="1" applyFill="1" applyBorder="1" applyAlignment="1" applyProtection="1"/>
    <xf numFmtId="0" fontId="2" fillId="6" borderId="0" xfId="0" applyNumberFormat="1" applyFont="1" applyFill="1" applyBorder="1" applyAlignment="1" applyProtection="1"/>
    <xf numFmtId="0" fontId="2" fillId="3" borderId="0" xfId="0" applyFont="1" applyFill="1" applyBorder="1" applyAlignment="1" applyProtection="1">
      <alignment wrapText="1"/>
    </xf>
    <xf numFmtId="0" fontId="2" fillId="0" borderId="0" xfId="0" applyFont="1" applyFill="1" applyAlignment="1" applyProtection="1">
      <alignment wrapText="1"/>
    </xf>
    <xf numFmtId="0" fontId="2" fillId="7" borderId="0" xfId="0" applyNumberFormat="1" applyFont="1" applyFill="1" applyBorder="1" applyAlignment="1" applyProtection="1"/>
    <xf numFmtId="0" fontId="2" fillId="0" borderId="41" xfId="0" applyNumberFormat="1" applyFont="1" applyFill="1" applyBorder="1" applyAlignment="1" applyProtection="1"/>
    <xf numFmtId="3" fontId="2" fillId="4" borderId="50" xfId="0" applyNumberFormat="1" applyFont="1" applyFill="1" applyBorder="1" applyAlignment="1" applyProtection="1">
      <protection locked="0"/>
    </xf>
    <xf numFmtId="3" fontId="2" fillId="4" borderId="51" xfId="0" applyNumberFormat="1" applyFont="1" applyFill="1" applyBorder="1" applyAlignment="1" applyProtection="1">
      <protection locked="0"/>
    </xf>
    <xf numFmtId="3" fontId="2" fillId="4" borderId="38" xfId="0" applyNumberFormat="1" applyFont="1" applyFill="1" applyBorder="1" applyAlignment="1" applyProtection="1">
      <protection locked="0"/>
    </xf>
    <xf numFmtId="3" fontId="2" fillId="4" borderId="52" xfId="0" applyNumberFormat="1" applyFont="1" applyFill="1" applyBorder="1" applyAlignment="1" applyProtection="1">
      <protection locked="0"/>
    </xf>
    <xf numFmtId="3" fontId="2" fillId="4" borderId="53" xfId="0" applyNumberFormat="1" applyFont="1" applyFill="1" applyBorder="1" applyAlignment="1" applyProtection="1">
      <protection locked="0"/>
    </xf>
    <xf numFmtId="3" fontId="2" fillId="4" borderId="54" xfId="0" applyNumberFormat="1" applyFont="1" applyFill="1" applyBorder="1" applyAlignment="1" applyProtection="1">
      <protection locked="0"/>
    </xf>
    <xf numFmtId="3" fontId="2" fillId="4" borderId="55" xfId="0" applyNumberFormat="1" applyFont="1" applyFill="1" applyBorder="1" applyAlignment="1" applyProtection="1">
      <protection locked="0"/>
    </xf>
    <xf numFmtId="3" fontId="2" fillId="3" borderId="56" xfId="0" applyNumberFormat="1" applyFont="1" applyFill="1" applyBorder="1" applyAlignment="1" applyProtection="1">
      <protection locked="0"/>
    </xf>
    <xf numFmtId="3" fontId="2" fillId="3" borderId="57" xfId="0" applyNumberFormat="1" applyFont="1" applyFill="1" applyBorder="1" applyAlignment="1" applyProtection="1">
      <protection locked="0"/>
    </xf>
    <xf numFmtId="3" fontId="2" fillId="5" borderId="50" xfId="0" applyNumberFormat="1" applyFont="1" applyFill="1" applyBorder="1" applyAlignment="1" applyProtection="1"/>
    <xf numFmtId="3" fontId="2" fillId="5" borderId="42" xfId="0" applyNumberFormat="1" applyFont="1" applyFill="1" applyBorder="1" applyAlignment="1" applyProtection="1"/>
    <xf numFmtId="3" fontId="2" fillId="5" borderId="52" xfId="0" applyNumberFormat="1" applyFont="1" applyFill="1" applyBorder="1" applyAlignment="1" applyProtection="1"/>
    <xf numFmtId="3" fontId="2" fillId="5" borderId="40" xfId="0" applyNumberFormat="1" applyFont="1" applyFill="1" applyBorder="1" applyAlignment="1" applyProtection="1"/>
    <xf numFmtId="3" fontId="2" fillId="5" borderId="39" xfId="0" applyNumberFormat="1" applyFont="1" applyFill="1" applyBorder="1" applyAlignment="1" applyProtection="1"/>
    <xf numFmtId="3" fontId="2" fillId="5" borderId="57" xfId="0" applyNumberFormat="1" applyFont="1" applyFill="1" applyBorder="1" applyAlignment="1" applyProtection="1"/>
    <xf numFmtId="0" fontId="2" fillId="0" borderId="0" xfId="0" applyNumberFormat="1" applyFont="1" applyFill="1" applyBorder="1" applyAlignment="1" applyProtection="1"/>
    <xf numFmtId="0" fontId="2" fillId="3" borderId="0" xfId="0" applyFont="1" applyFill="1" applyAlignment="1" applyProtection="1">
      <alignment wrapText="1"/>
    </xf>
    <xf numFmtId="3" fontId="2" fillId="5" borderId="43" xfId="0" applyNumberFormat="1" applyFont="1" applyFill="1" applyBorder="1" applyAlignment="1" applyProtection="1"/>
    <xf numFmtId="0" fontId="2" fillId="0" borderId="41" xfId="0" applyNumberFormat="1" applyFont="1" applyFill="1" applyBorder="1" applyAlignment="1" applyProtection="1">
      <alignment wrapText="1"/>
    </xf>
    <xf numFmtId="3" fontId="2" fillId="0" borderId="0" xfId="0" applyNumberFormat="1" applyFont="1" applyFill="1" applyAlignment="1" applyProtection="1"/>
    <xf numFmtId="3" fontId="2" fillId="5" borderId="41" xfId="0" applyNumberFormat="1" applyFont="1" applyFill="1" applyBorder="1" applyAlignment="1" applyProtection="1"/>
    <xf numFmtId="3" fontId="2" fillId="5" borderId="56" xfId="0" applyNumberFormat="1" applyFont="1" applyFill="1" applyBorder="1" applyAlignment="1" applyProtection="1"/>
    <xf numFmtId="3" fontId="2" fillId="4" borderId="58" xfId="0" applyNumberFormat="1" applyFont="1" applyFill="1" applyBorder="1" applyAlignment="1" applyProtection="1">
      <protection locked="0"/>
    </xf>
    <xf numFmtId="3" fontId="2" fillId="4" borderId="59" xfId="0" applyNumberFormat="1" applyFont="1" applyFill="1" applyBorder="1" applyAlignment="1" applyProtection="1">
      <protection locked="0"/>
    </xf>
    <xf numFmtId="0" fontId="2" fillId="0" borderId="60" xfId="0" applyNumberFormat="1" applyFont="1" applyFill="1" applyBorder="1" applyAlignment="1" applyProtection="1"/>
    <xf numFmtId="3" fontId="2" fillId="0" borderId="20" xfId="0" applyNumberFormat="1" applyFont="1" applyFill="1" applyBorder="1" applyAlignment="1" applyProtection="1"/>
    <xf numFmtId="3" fontId="2" fillId="4" borderId="61" xfId="0" applyNumberFormat="1" applyFont="1" applyFill="1" applyBorder="1" applyAlignment="1" applyProtection="1">
      <protection locked="0"/>
    </xf>
    <xf numFmtId="3" fontId="2" fillId="4" borderId="62" xfId="0" applyNumberFormat="1" applyFont="1" applyFill="1" applyBorder="1" applyAlignment="1" applyProtection="1">
      <protection locked="0"/>
    </xf>
    <xf numFmtId="3" fontId="2" fillId="4" borderId="63" xfId="0" applyNumberFormat="1" applyFont="1" applyFill="1" applyBorder="1" applyAlignment="1" applyProtection="1">
      <protection locked="0"/>
    </xf>
    <xf numFmtId="3" fontId="2" fillId="4" borderId="64" xfId="0" applyNumberFormat="1" applyFont="1" applyFill="1" applyBorder="1" applyAlignment="1" applyProtection="1">
      <protection locked="0"/>
    </xf>
    <xf numFmtId="3" fontId="2" fillId="4" borderId="65" xfId="0" applyNumberFormat="1" applyFont="1" applyFill="1" applyBorder="1" applyAlignment="1" applyProtection="1">
      <protection locked="0"/>
    </xf>
    <xf numFmtId="3" fontId="2" fillId="4" borderId="66" xfId="0" applyNumberFormat="1" applyFont="1" applyFill="1" applyBorder="1" applyAlignment="1" applyProtection="1">
      <protection locked="0"/>
    </xf>
    <xf numFmtId="3" fontId="2" fillId="0" borderId="60" xfId="0" applyNumberFormat="1" applyFont="1" applyFill="1" applyBorder="1" applyAlignment="1" applyProtection="1"/>
    <xf numFmtId="3" fontId="2" fillId="0" borderId="61" xfId="0" applyNumberFormat="1" applyFont="1" applyFill="1" applyBorder="1" applyAlignment="1" applyProtection="1"/>
    <xf numFmtId="3" fontId="2" fillId="4" borderId="67" xfId="0" applyNumberFormat="1" applyFont="1" applyFill="1" applyBorder="1" applyAlignment="1" applyProtection="1">
      <protection locked="0"/>
    </xf>
    <xf numFmtId="3" fontId="2" fillId="4" borderId="68" xfId="0" applyNumberFormat="1" applyFont="1" applyFill="1" applyBorder="1" applyAlignment="1" applyProtection="1">
      <protection locked="0"/>
    </xf>
    <xf numFmtId="3" fontId="2" fillId="4" borderId="69" xfId="0" applyNumberFormat="1" applyFont="1" applyFill="1" applyBorder="1" applyAlignment="1" applyProtection="1">
      <protection locked="0"/>
    </xf>
    <xf numFmtId="3" fontId="2" fillId="4" borderId="70" xfId="0" applyNumberFormat="1" applyFont="1" applyFill="1" applyBorder="1" applyAlignment="1" applyProtection="1">
      <protection locked="0"/>
    </xf>
    <xf numFmtId="3" fontId="2" fillId="4" borderId="71" xfId="0" applyNumberFormat="1" applyFont="1" applyFill="1" applyBorder="1" applyAlignment="1" applyProtection="1">
      <protection locked="0"/>
    </xf>
    <xf numFmtId="3" fontId="2" fillId="4" borderId="72" xfId="0" applyNumberFormat="1" applyFont="1" applyFill="1" applyBorder="1" applyAlignment="1" applyProtection="1">
      <protection locked="0"/>
    </xf>
    <xf numFmtId="3" fontId="2" fillId="4" borderId="73" xfId="0" applyNumberFormat="1" applyFont="1" applyFill="1" applyBorder="1" applyAlignment="1" applyProtection="1">
      <protection locked="0"/>
    </xf>
    <xf numFmtId="3" fontId="2" fillId="3" borderId="74" xfId="0" applyNumberFormat="1" applyFont="1" applyFill="1" applyBorder="1" applyAlignment="1" applyProtection="1">
      <protection locked="0"/>
    </xf>
    <xf numFmtId="3" fontId="2" fillId="3" borderId="32" xfId="0" applyNumberFormat="1" applyFont="1" applyFill="1" applyBorder="1" applyAlignment="1" applyProtection="1">
      <protection locked="0"/>
    </xf>
    <xf numFmtId="3" fontId="2" fillId="0" borderId="75" xfId="0" applyNumberFormat="1" applyFont="1" applyFill="1" applyBorder="1" applyAlignment="1" applyProtection="1"/>
    <xf numFmtId="3" fontId="2" fillId="0" borderId="25" xfId="0" applyNumberFormat="1" applyFont="1" applyFill="1" applyBorder="1" applyAlignment="1" applyProtection="1"/>
    <xf numFmtId="3" fontId="2" fillId="0" borderId="3" xfId="0" applyNumberFormat="1" applyFont="1" applyFill="1" applyBorder="1" applyAlignment="1" applyProtection="1"/>
    <xf numFmtId="3" fontId="2" fillId="0" borderId="26" xfId="0" applyNumberFormat="1" applyFont="1" applyFill="1" applyBorder="1" applyAlignment="1" applyProtection="1"/>
    <xf numFmtId="3" fontId="2" fillId="0" borderId="76" xfId="0" applyNumberFormat="1" applyFont="1" applyFill="1" applyBorder="1" applyAlignment="1" applyProtection="1"/>
    <xf numFmtId="3" fontId="2" fillId="0" borderId="77" xfId="0" applyNumberFormat="1" applyFont="1" applyFill="1" applyBorder="1" applyAlignment="1" applyProtection="1"/>
    <xf numFmtId="3" fontId="2" fillId="0" borderId="2" xfId="0" applyNumberFormat="1" applyFont="1" applyFill="1" applyBorder="1" applyAlignment="1" applyProtection="1"/>
    <xf numFmtId="3" fontId="2" fillId="0" borderId="27" xfId="0" applyNumberFormat="1" applyFont="1" applyFill="1" applyBorder="1" applyAlignment="1" applyProtection="1"/>
    <xf numFmtId="3" fontId="8" fillId="2" borderId="11" xfId="0" applyNumberFormat="1" applyFont="1" applyFill="1" applyBorder="1" applyAlignment="1" applyProtection="1"/>
    <xf numFmtId="3" fontId="2" fillId="0" borderId="78" xfId="0" applyNumberFormat="1" applyFont="1" applyFill="1" applyBorder="1" applyAlignment="1" applyProtection="1"/>
    <xf numFmtId="3" fontId="2" fillId="0" borderId="79" xfId="0" applyNumberFormat="1" applyFont="1" applyFill="1" applyBorder="1" applyAlignment="1" applyProtection="1"/>
    <xf numFmtId="3" fontId="2" fillId="0" borderId="80" xfId="0" applyNumberFormat="1" applyFont="1" applyFill="1" applyBorder="1" applyAlignment="1" applyProtection="1"/>
    <xf numFmtId="3" fontId="2" fillId="0" borderId="81" xfId="0" applyNumberFormat="1" applyFont="1" applyFill="1" applyBorder="1" applyAlignment="1" applyProtection="1"/>
    <xf numFmtId="3" fontId="2" fillId="0" borderId="82" xfId="0" applyNumberFormat="1" applyFont="1" applyFill="1" applyBorder="1" applyAlignment="1" applyProtection="1"/>
    <xf numFmtId="0" fontId="6" fillId="0" borderId="22" xfId="0" applyNumberFormat="1" applyFont="1" applyFill="1" applyBorder="1" applyAlignment="1" applyProtection="1"/>
    <xf numFmtId="0" fontId="2" fillId="2" borderId="0" xfId="0" applyNumberFormat="1" applyFont="1" applyFill="1" applyBorder="1" applyAlignment="1" applyProtection="1"/>
    <xf numFmtId="49" fontId="2" fillId="0" borderId="76" xfId="0" applyNumberFormat="1" applyFont="1" applyFill="1" applyBorder="1" applyAlignment="1" applyProtection="1">
      <alignment horizontal="center" vertical="center" wrapText="1"/>
    </xf>
    <xf numFmtId="3" fontId="2" fillId="0" borderId="86" xfId="0" applyNumberFormat="1" applyFont="1" applyFill="1" applyBorder="1" applyAlignment="1" applyProtection="1"/>
    <xf numFmtId="3" fontId="2" fillId="4" borderId="86" xfId="0" applyNumberFormat="1" applyFont="1" applyFill="1" applyBorder="1" applyAlignment="1" applyProtection="1">
      <protection locked="0"/>
    </xf>
    <xf numFmtId="3" fontId="2" fillId="4" borderId="84" xfId="0" applyNumberFormat="1" applyFont="1" applyFill="1" applyBorder="1" applyAlignment="1" applyProtection="1">
      <protection locked="0"/>
    </xf>
    <xf numFmtId="3" fontId="2" fillId="4" borderId="87" xfId="0" applyNumberFormat="1" applyFont="1" applyFill="1" applyBorder="1" applyAlignment="1" applyProtection="1">
      <protection locked="0"/>
    </xf>
    <xf numFmtId="0" fontId="9" fillId="2" borderId="0" xfId="0" applyFont="1" applyFill="1" applyProtection="1"/>
    <xf numFmtId="0" fontId="2" fillId="2" borderId="0" xfId="0" applyFont="1" applyFill="1" applyAlignment="1" applyProtection="1">
      <alignment wrapText="1"/>
    </xf>
    <xf numFmtId="0" fontId="2" fillId="2" borderId="0" xfId="0" applyFont="1" applyFill="1" applyAlignment="1" applyProtection="1"/>
    <xf numFmtId="0" fontId="2" fillId="7" borderId="0" xfId="0" applyNumberFormat="1" applyFont="1" applyFill="1" applyAlignment="1" applyProtection="1"/>
    <xf numFmtId="3" fontId="2" fillId="0" borderId="89" xfId="0" applyNumberFormat="1" applyFont="1" applyFill="1" applyBorder="1" applyAlignment="1" applyProtection="1"/>
    <xf numFmtId="3" fontId="2" fillId="4" borderId="89" xfId="0" applyNumberFormat="1" applyFont="1" applyFill="1" applyBorder="1" applyAlignment="1" applyProtection="1">
      <protection locked="0"/>
    </xf>
    <xf numFmtId="3" fontId="2" fillId="0" borderId="91" xfId="0" applyNumberFormat="1" applyFont="1" applyFill="1" applyBorder="1" applyAlignment="1" applyProtection="1"/>
    <xf numFmtId="3" fontId="2" fillId="4" borderId="92" xfId="0" applyNumberFormat="1" applyFont="1" applyFill="1" applyBorder="1" applyAlignment="1" applyProtection="1">
      <protection locked="0"/>
    </xf>
    <xf numFmtId="3" fontId="2" fillId="4" borderId="93" xfId="0" applyNumberFormat="1" applyFont="1" applyFill="1" applyBorder="1" applyAlignment="1" applyProtection="1">
      <protection locked="0"/>
    </xf>
    <xf numFmtId="3" fontId="2" fillId="4" borderId="91" xfId="0" applyNumberFormat="1" applyFont="1" applyFill="1" applyBorder="1" applyAlignment="1" applyProtection="1">
      <protection locked="0"/>
    </xf>
    <xf numFmtId="3" fontId="2" fillId="4" borderId="94" xfId="0" applyNumberFormat="1" applyFont="1" applyFill="1" applyBorder="1" applyAlignment="1" applyProtection="1">
      <protection locked="0"/>
    </xf>
    <xf numFmtId="3" fontId="2" fillId="0" borderId="24" xfId="0" applyNumberFormat="1" applyFont="1" applyFill="1" applyBorder="1" applyAlignment="1" applyProtection="1"/>
    <xf numFmtId="3" fontId="2" fillId="0" borderId="95" xfId="0" applyNumberFormat="1" applyFont="1" applyFill="1" applyBorder="1" applyAlignment="1" applyProtection="1"/>
    <xf numFmtId="3" fontId="2" fillId="0" borderId="96" xfId="0" applyNumberFormat="1" applyFont="1" applyFill="1" applyBorder="1" applyAlignment="1" applyProtection="1"/>
    <xf numFmtId="3" fontId="2" fillId="0" borderId="21" xfId="0" applyNumberFormat="1" applyFont="1" applyFill="1" applyBorder="1" applyAlignment="1" applyProtection="1"/>
    <xf numFmtId="3" fontId="2" fillId="0" borderId="28" xfId="0" applyNumberFormat="1" applyFont="1" applyFill="1" applyBorder="1" applyAlignment="1" applyProtection="1"/>
    <xf numFmtId="0" fontId="6" fillId="0" borderId="3" xfId="0" applyNumberFormat="1" applyFont="1" applyFill="1" applyBorder="1" applyAlignment="1" applyProtection="1"/>
    <xf numFmtId="0" fontId="6" fillId="0" borderId="13" xfId="0" applyNumberFormat="1" applyFont="1" applyFill="1" applyBorder="1" applyAlignment="1" applyProtection="1"/>
    <xf numFmtId="0" fontId="2" fillId="0" borderId="86" xfId="0" applyNumberFormat="1" applyFont="1" applyFill="1" applyBorder="1" applyAlignment="1" applyProtection="1">
      <alignment vertical="center"/>
    </xf>
    <xf numFmtId="0" fontId="9" fillId="2" borderId="0" xfId="0" applyNumberFormat="1" applyFont="1" applyFill="1" applyAlignment="1" applyProtection="1"/>
    <xf numFmtId="0" fontId="2" fillId="0" borderId="91" xfId="0" applyNumberFormat="1" applyFont="1" applyFill="1" applyBorder="1" applyAlignment="1" applyProtection="1">
      <alignment vertical="center"/>
    </xf>
    <xf numFmtId="0" fontId="2" fillId="0" borderId="89" xfId="0" applyNumberFormat="1" applyFont="1" applyFill="1" applyBorder="1" applyAlignment="1" applyProtection="1">
      <alignment vertical="center"/>
    </xf>
    <xf numFmtId="3" fontId="2" fillId="4" borderId="97" xfId="0" applyNumberFormat="1" applyFont="1" applyFill="1" applyBorder="1" applyAlignment="1" applyProtection="1">
      <protection locked="0"/>
    </xf>
    <xf numFmtId="3" fontId="2" fillId="4" borderId="98" xfId="0" applyNumberFormat="1" applyFont="1" applyFill="1" applyBorder="1" applyAlignment="1" applyProtection="1">
      <protection locked="0"/>
    </xf>
    <xf numFmtId="3" fontId="2" fillId="4" borderId="34" xfId="0" applyNumberFormat="1" applyFont="1" applyFill="1" applyBorder="1" applyAlignment="1" applyProtection="1">
      <protection locked="0"/>
    </xf>
    <xf numFmtId="0" fontId="2" fillId="0" borderId="12" xfId="0" applyNumberFormat="1" applyFont="1" applyFill="1" applyBorder="1" applyAlignment="1" applyProtection="1">
      <alignment vertical="center"/>
    </xf>
    <xf numFmtId="3" fontId="2" fillId="0" borderId="12" xfId="0" applyNumberFormat="1" applyFont="1" applyFill="1" applyBorder="1" applyAlignment="1" applyProtection="1"/>
    <xf numFmtId="3" fontId="2" fillId="5" borderId="99" xfId="0" applyNumberFormat="1" applyFont="1" applyFill="1" applyBorder="1" applyAlignment="1" applyProtection="1"/>
    <xf numFmtId="3" fontId="2" fillId="4" borderId="100" xfId="0" applyNumberFormat="1" applyFont="1" applyFill="1" applyBorder="1" applyAlignment="1" applyProtection="1">
      <protection locked="0"/>
    </xf>
    <xf numFmtId="3" fontId="2" fillId="4" borderId="101" xfId="0" applyNumberFormat="1" applyFont="1" applyFill="1" applyBorder="1" applyAlignment="1" applyProtection="1">
      <protection locked="0"/>
    </xf>
    <xf numFmtId="3" fontId="2" fillId="4" borderId="12" xfId="0" applyNumberFormat="1" applyFont="1" applyFill="1" applyBorder="1" applyAlignment="1" applyProtection="1">
      <protection locked="0"/>
    </xf>
    <xf numFmtId="3" fontId="2" fillId="5" borderId="92" xfId="0" applyNumberFormat="1" applyFont="1" applyFill="1" applyBorder="1" applyAlignment="1" applyProtection="1"/>
    <xf numFmtId="0" fontId="6" fillId="2" borderId="22" xfId="0" applyNumberFormat="1" applyFont="1" applyFill="1" applyBorder="1" applyAlignment="1" applyProtection="1"/>
    <xf numFmtId="0" fontId="10" fillId="2" borderId="0" xfId="0" applyFont="1" applyFill="1"/>
    <xf numFmtId="0" fontId="2" fillId="0" borderId="75" xfId="0" applyNumberFormat="1" applyFont="1" applyFill="1" applyBorder="1" applyAlignment="1" applyProtection="1">
      <alignment horizontal="center" wrapText="1"/>
    </xf>
    <xf numFmtId="3" fontId="2" fillId="4" borderId="86" xfId="0" applyNumberFormat="1" applyFont="1" applyFill="1" applyBorder="1" applyAlignment="1" applyProtection="1">
      <alignment wrapText="1"/>
      <protection locked="0"/>
    </xf>
    <xf numFmtId="0" fontId="9" fillId="2" borderId="0" xfId="0" applyNumberFormat="1" applyFont="1" applyFill="1" applyBorder="1" applyAlignment="1" applyProtection="1"/>
    <xf numFmtId="3" fontId="2" fillId="4" borderId="89" xfId="0" applyNumberFormat="1" applyFont="1" applyFill="1" applyBorder="1" applyAlignment="1" applyProtection="1">
      <alignment wrapText="1"/>
      <protection locked="0"/>
    </xf>
    <xf numFmtId="0" fontId="2" fillId="0" borderId="34" xfId="0" applyNumberFormat="1" applyFont="1" applyFill="1" applyBorder="1" applyAlignment="1" applyProtection="1">
      <alignment vertical="center"/>
    </xf>
    <xf numFmtId="0" fontId="2" fillId="0" borderId="90" xfId="0" applyNumberFormat="1" applyFont="1" applyFill="1" applyBorder="1" applyAlignment="1" applyProtection="1"/>
    <xf numFmtId="3" fontId="2" fillId="4" borderId="24" xfId="0" applyNumberFormat="1" applyFont="1" applyFill="1" applyBorder="1" applyAlignment="1" applyProtection="1">
      <alignment wrapText="1"/>
      <protection locked="0"/>
    </xf>
    <xf numFmtId="0" fontId="6" fillId="2" borderId="22" xfId="0" applyNumberFormat="1" applyFont="1" applyFill="1" applyBorder="1" applyAlignment="1" applyProtection="1">
      <alignment horizontal="left"/>
    </xf>
    <xf numFmtId="0" fontId="4" fillId="2" borderId="22" xfId="0" applyNumberFormat="1" applyFont="1" applyFill="1" applyBorder="1" applyAlignment="1" applyProtection="1">
      <alignment horizontal="left"/>
    </xf>
    <xf numFmtId="0" fontId="4" fillId="2" borderId="0" xfId="0" applyNumberFormat="1" applyFont="1" applyFill="1" applyAlignment="1" applyProtection="1"/>
    <xf numFmtId="0" fontId="2" fillId="0" borderId="75" xfId="0" applyNumberFormat="1" applyFont="1" applyFill="1" applyBorder="1" applyAlignment="1" applyProtection="1">
      <alignment horizontal="center" vertical="center" wrapText="1"/>
      <protection hidden="1"/>
    </xf>
    <xf numFmtId="0" fontId="2" fillId="2" borderId="0" xfId="0" applyNumberFormat="1" applyFont="1" applyFill="1" applyAlignment="1" applyProtection="1">
      <protection hidden="1"/>
    </xf>
    <xf numFmtId="0" fontId="6" fillId="2" borderId="0" xfId="0" applyNumberFormat="1" applyFont="1" applyFill="1" applyBorder="1" applyAlignment="1" applyProtection="1">
      <alignment horizontal="left"/>
    </xf>
    <xf numFmtId="0" fontId="2" fillId="2" borderId="0" xfId="0" applyNumberFormat="1" applyFont="1" applyFill="1" applyBorder="1" applyAlignment="1" applyProtection="1">
      <alignment horizontal="left"/>
    </xf>
    <xf numFmtId="0" fontId="2" fillId="0" borderId="77" xfId="0" applyNumberFormat="1" applyFont="1" applyFill="1" applyBorder="1" applyAlignment="1" applyProtection="1">
      <alignment horizontal="center" vertical="center" wrapText="1"/>
    </xf>
    <xf numFmtId="3" fontId="2" fillId="4" borderId="106" xfId="0" applyNumberFormat="1" applyFont="1" applyFill="1" applyBorder="1" applyAlignment="1" applyProtection="1">
      <protection locked="0"/>
    </xf>
    <xf numFmtId="3" fontId="2" fillId="3" borderId="35" xfId="0" applyNumberFormat="1" applyFont="1" applyFill="1" applyBorder="1" applyAlignment="1" applyProtection="1">
      <protection locked="0"/>
    </xf>
    <xf numFmtId="3" fontId="2" fillId="3" borderId="44" xfId="0" applyNumberFormat="1" applyFont="1" applyFill="1" applyBorder="1" applyAlignment="1" applyProtection="1">
      <protection locked="0"/>
    </xf>
    <xf numFmtId="3" fontId="2" fillId="3" borderId="39" xfId="0" applyNumberFormat="1" applyFont="1" applyFill="1" applyBorder="1" applyAlignment="1" applyProtection="1">
      <protection locked="0"/>
    </xf>
    <xf numFmtId="3" fontId="2" fillId="3" borderId="40" xfId="0" applyNumberFormat="1" applyFont="1" applyFill="1" applyBorder="1" applyAlignment="1" applyProtection="1">
      <protection locked="0"/>
    </xf>
    <xf numFmtId="3" fontId="2" fillId="0" borderId="107" xfId="0" applyNumberFormat="1" applyFont="1" applyFill="1" applyBorder="1" applyAlignment="1" applyProtection="1"/>
    <xf numFmtId="0" fontId="8" fillId="2" borderId="0" xfId="0" applyNumberFormat="1" applyFont="1" applyFill="1" applyAlignment="1" applyProtection="1"/>
    <xf numFmtId="0" fontId="1" fillId="2" borderId="0" xfId="0" applyNumberFormat="1" applyFont="1" applyFill="1" applyAlignment="1" applyProtection="1"/>
    <xf numFmtId="0" fontId="3" fillId="2" borderId="0" xfId="0" applyNumberFormat="1" applyFont="1" applyFill="1" applyBorder="1" applyAlignment="1" applyProtection="1"/>
    <xf numFmtId="0" fontId="11" fillId="0" borderId="0" xfId="0" applyFont="1"/>
    <xf numFmtId="0" fontId="12" fillId="2" borderId="0" xfId="0" applyNumberFormat="1" applyFont="1" applyFill="1" applyAlignment="1" applyProtection="1"/>
    <xf numFmtId="49" fontId="2" fillId="0" borderId="26" xfId="0" applyNumberFormat="1" applyFont="1" applyFill="1" applyBorder="1" applyAlignment="1" applyProtection="1">
      <alignment horizontal="center" vertical="center" wrapText="1"/>
    </xf>
    <xf numFmtId="0" fontId="2" fillId="0" borderId="113" xfId="0" applyNumberFormat="1" applyFont="1" applyFill="1" applyBorder="1" applyAlignment="1" applyProtection="1">
      <alignment horizontal="center" vertical="center" wrapText="1"/>
    </xf>
    <xf numFmtId="0" fontId="2" fillId="0" borderId="107" xfId="0" applyNumberFormat="1" applyFont="1" applyFill="1" applyBorder="1" applyAlignment="1" applyProtection="1">
      <alignment horizontal="center" vertical="center" wrapText="1"/>
    </xf>
    <xf numFmtId="3" fontId="2" fillId="4" borderId="33" xfId="0" applyNumberFormat="1" applyFont="1" applyFill="1" applyBorder="1" applyAlignment="1" applyProtection="1">
      <protection locked="0"/>
    </xf>
    <xf numFmtId="3" fontId="2" fillId="4" borderId="114" xfId="0" applyNumberFormat="1" applyFont="1" applyFill="1" applyBorder="1" applyAlignment="1" applyProtection="1">
      <protection locked="0"/>
    </xf>
    <xf numFmtId="3" fontId="2" fillId="4" borderId="57" xfId="0" applyNumberFormat="1" applyFont="1" applyFill="1" applyBorder="1" applyAlignment="1" applyProtection="1">
      <protection locked="0"/>
    </xf>
    <xf numFmtId="0" fontId="2" fillId="0" borderId="41" xfId="0" applyNumberFormat="1" applyFont="1" applyFill="1" applyBorder="1" applyAlignment="1" applyProtection="1">
      <alignment vertical="center" wrapText="1"/>
    </xf>
    <xf numFmtId="3" fontId="2" fillId="4" borderId="115" xfId="0" applyNumberFormat="1" applyFont="1" applyFill="1" applyBorder="1" applyAlignment="1" applyProtection="1">
      <protection locked="0"/>
    </xf>
    <xf numFmtId="3" fontId="2" fillId="4" borderId="11" xfId="0" applyNumberFormat="1" applyFont="1" applyFill="1" applyBorder="1" applyAlignment="1" applyProtection="1">
      <protection locked="0"/>
    </xf>
    <xf numFmtId="3" fontId="2" fillId="4" borderId="19" xfId="0" applyNumberFormat="1" applyFont="1" applyFill="1" applyBorder="1" applyAlignment="1" applyProtection="1">
      <protection locked="0"/>
    </xf>
    <xf numFmtId="3" fontId="2" fillId="4" borderId="0" xfId="0" applyNumberFormat="1" applyFont="1" applyFill="1" applyBorder="1" applyAlignment="1" applyProtection="1">
      <protection locked="0"/>
    </xf>
    <xf numFmtId="3" fontId="2" fillId="0" borderId="113" xfId="0" applyNumberFormat="1" applyFont="1" applyFill="1" applyBorder="1" applyAlignment="1" applyProtection="1"/>
    <xf numFmtId="3" fontId="2" fillId="0" borderId="83" xfId="0" applyNumberFormat="1" applyFont="1" applyFill="1" applyBorder="1" applyAlignment="1" applyProtection="1"/>
    <xf numFmtId="0" fontId="2" fillId="0" borderId="11" xfId="0" applyNumberFormat="1" applyFont="1" applyFill="1" applyBorder="1" applyAlignment="1" applyProtection="1"/>
    <xf numFmtId="3" fontId="2" fillId="0" borderId="0" xfId="0" applyNumberFormat="1" applyFont="1" applyFill="1" applyBorder="1" applyAlignment="1" applyProtection="1"/>
    <xf numFmtId="3" fontId="13" fillId="0" borderId="0" xfId="0" applyNumberFormat="1" applyFont="1" applyFill="1" applyBorder="1" applyAlignment="1" applyProtection="1"/>
    <xf numFmtId="0" fontId="6" fillId="0" borderId="0" xfId="0" applyFont="1" applyFill="1" applyBorder="1" applyAlignment="1" applyProtection="1"/>
    <xf numFmtId="0" fontId="2" fillId="0" borderId="0" xfId="0" applyFont="1" applyFill="1" applyBorder="1" applyAlignment="1" applyProtection="1">
      <alignment horizontal="left" vertical="center" wrapText="1"/>
    </xf>
    <xf numFmtId="3" fontId="2" fillId="0" borderId="0" xfId="0" applyNumberFormat="1" applyFont="1" applyFill="1" applyBorder="1" applyAlignment="1" applyProtection="1">
      <protection locked="0"/>
    </xf>
    <xf numFmtId="0" fontId="2" fillId="0" borderId="0" xfId="0" applyNumberFormat="1" applyFont="1" applyFill="1" applyAlignment="1" applyProtection="1">
      <protection hidden="1"/>
    </xf>
    <xf numFmtId="0" fontId="2" fillId="8" borderId="0" xfId="0" applyNumberFormat="1" applyFont="1" applyFill="1" applyAlignment="1" applyProtection="1"/>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5" fillId="0" borderId="0" xfId="0" applyFont="1"/>
    <xf numFmtId="0" fontId="0" fillId="0" borderId="0" xfId="0" applyAlignment="1">
      <alignment horizontal="center" vertical="center" wrapText="1"/>
    </xf>
    <xf numFmtId="0" fontId="0" fillId="0" borderId="0" xfId="0" applyAlignment="1">
      <alignment horizontal="left" vertical="center" wrapText="1"/>
    </xf>
    <xf numFmtId="164" fontId="0" fillId="0" borderId="0" xfId="1" applyNumberFormat="1" applyFont="1" applyAlignment="1">
      <alignment horizontal="center" vertical="center" wrapText="1"/>
    </xf>
    <xf numFmtId="0" fontId="0" fillId="0" borderId="116" xfId="0" applyBorder="1" applyAlignment="1">
      <alignment horizontal="left" vertical="center" wrapText="1"/>
    </xf>
    <xf numFmtId="0" fontId="0" fillId="0" borderId="116" xfId="0" applyBorder="1" applyAlignment="1">
      <alignment horizontal="center" vertical="center" wrapText="1"/>
    </xf>
    <xf numFmtId="164" fontId="0" fillId="0" borderId="116" xfId="1" applyNumberFormat="1" applyFont="1" applyBorder="1" applyAlignment="1">
      <alignment horizontal="center" vertical="center" wrapText="1"/>
    </xf>
    <xf numFmtId="0" fontId="16" fillId="0" borderId="0" xfId="0" applyFont="1" applyBorder="1" applyAlignment="1">
      <alignment horizontal="center" vertical="center" wrapText="1"/>
    </xf>
    <xf numFmtId="0" fontId="0" fillId="0" borderId="0" xfId="0" applyBorder="1" applyAlignment="1">
      <alignment horizontal="center" vertical="center" wrapText="1"/>
    </xf>
    <xf numFmtId="9" fontId="0" fillId="0" borderId="116" xfId="2" applyFont="1" applyBorder="1" applyAlignment="1">
      <alignment horizontal="center" vertical="center" wrapText="1"/>
    </xf>
    <xf numFmtId="43" fontId="0" fillId="0" borderId="116" xfId="1" applyFont="1" applyBorder="1" applyAlignment="1">
      <alignment horizontal="center" vertical="center" wrapText="1"/>
    </xf>
    <xf numFmtId="0" fontId="15" fillId="0" borderId="0" xfId="0" applyFont="1" applyBorder="1" applyAlignment="1">
      <alignment horizontal="center" vertical="center" wrapText="1"/>
    </xf>
    <xf numFmtId="0" fontId="15" fillId="0" borderId="116" xfId="0" applyFont="1" applyBorder="1" applyAlignment="1">
      <alignment horizontal="center" vertical="center" wrapText="1"/>
    </xf>
    <xf numFmtId="9" fontId="15" fillId="0" borderId="116" xfId="2" applyFont="1" applyBorder="1" applyAlignment="1">
      <alignment horizontal="center" vertical="center" wrapText="1"/>
    </xf>
    <xf numFmtId="3" fontId="2" fillId="4" borderId="88" xfId="0" applyNumberFormat="1" applyFont="1" applyFill="1" applyBorder="1" applyAlignment="1" applyProtection="1">
      <protection locked="0"/>
    </xf>
    <xf numFmtId="0" fontId="2" fillId="0" borderId="41" xfId="0" applyNumberFormat="1" applyFont="1" applyFill="1" applyBorder="1" applyAlignment="1" applyProtection="1">
      <alignment horizontal="left" vertical="center" wrapText="1"/>
      <protection hidden="1"/>
    </xf>
    <xf numFmtId="0" fontId="2" fillId="0" borderId="59" xfId="0" applyNumberFormat="1" applyFont="1" applyFill="1" applyBorder="1" applyAlignment="1" applyProtection="1">
      <alignment horizontal="left" vertical="center" wrapText="1"/>
      <protection hidden="1"/>
    </xf>
    <xf numFmtId="0" fontId="2" fillId="0" borderId="70" xfId="0" applyNumberFormat="1" applyFont="1" applyFill="1" applyBorder="1" applyAlignment="1" applyProtection="1">
      <alignment horizontal="left" vertical="center" wrapText="1"/>
      <protection hidden="1"/>
    </xf>
    <xf numFmtId="0" fontId="2" fillId="0" borderId="90" xfId="0" applyNumberFormat="1" applyFont="1" applyFill="1" applyBorder="1" applyAlignment="1" applyProtection="1">
      <alignment horizontal="left" vertical="center" wrapText="1"/>
      <protection hidden="1"/>
    </xf>
    <xf numFmtId="3" fontId="2" fillId="0" borderId="35" xfId="0" applyNumberFormat="1" applyFont="1" applyFill="1" applyBorder="1" applyAlignment="1" applyProtection="1">
      <protection locked="0"/>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1" fillId="2" borderId="0" xfId="0" applyNumberFormat="1" applyFont="1" applyFill="1" applyBorder="1" applyAlignment="1" applyProtection="1">
      <alignment horizontal="left" wrapText="1"/>
    </xf>
    <xf numFmtId="0" fontId="1" fillId="2" borderId="0" xfId="0" applyNumberFormat="1" applyFont="1" applyFill="1" applyBorder="1" applyAlignment="1" applyProtection="1">
      <alignment wrapText="1"/>
    </xf>
    <xf numFmtId="0" fontId="2" fillId="0" borderId="2" xfId="0" applyNumberFormat="1" applyFont="1" applyFill="1" applyBorder="1" applyAlignment="1" applyProtection="1">
      <alignment horizontal="center" vertical="center"/>
    </xf>
    <xf numFmtId="0" fontId="2" fillId="0" borderId="1"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vertical="center" wrapText="1"/>
      <protection hidden="1"/>
    </xf>
    <xf numFmtId="0" fontId="2" fillId="0" borderId="59" xfId="0" applyNumberFormat="1" applyFont="1" applyFill="1" applyBorder="1" applyAlignment="1" applyProtection="1">
      <alignment horizontal="left" vertical="center" wrapText="1"/>
      <protection hidden="1"/>
    </xf>
    <xf numFmtId="0" fontId="2" fillId="0" borderId="70" xfId="0" applyNumberFormat="1" applyFont="1" applyFill="1" applyBorder="1" applyAlignment="1" applyProtection="1">
      <alignment horizontal="left" vertical="center" wrapText="1"/>
      <protection hidden="1"/>
    </xf>
    <xf numFmtId="0" fontId="2" fillId="0" borderId="90" xfId="0" applyNumberFormat="1" applyFont="1" applyFill="1" applyBorder="1" applyAlignment="1" applyProtection="1">
      <alignment horizontal="left" vertical="center" wrapText="1"/>
      <protection hidden="1"/>
    </xf>
    <xf numFmtId="0" fontId="1" fillId="2" borderId="0" xfId="0" applyNumberFormat="1" applyFont="1" applyFill="1" applyBorder="1" applyAlignment="1" applyProtection="1">
      <alignment horizontal="left" wrapText="1"/>
    </xf>
    <xf numFmtId="0" fontId="4" fillId="2" borderId="0" xfId="0" applyNumberFormat="1" applyFont="1" applyFill="1" applyBorder="1" applyAlignment="1" applyProtection="1">
      <alignment horizontal="center" vertical="center"/>
    </xf>
    <xf numFmtId="0" fontId="5" fillId="2" borderId="0" xfId="0" applyNumberFormat="1" applyFont="1" applyFill="1" applyBorder="1" applyAlignment="1" applyProtection="1">
      <alignment horizontal="center" vertical="center"/>
    </xf>
    <xf numFmtId="0" fontId="1" fillId="2" borderId="0" xfId="0" applyNumberFormat="1" applyFont="1" applyFill="1" applyBorder="1" applyAlignment="1" applyProtection="1">
      <alignment wrapText="1"/>
    </xf>
    <xf numFmtId="0" fontId="2" fillId="0" borderId="1" xfId="0" applyNumberFormat="1" applyFont="1" applyFill="1" applyBorder="1" applyAlignment="1" applyProtection="1">
      <alignment horizontal="center" vertical="center" wrapText="1"/>
    </xf>
    <xf numFmtId="0" fontId="2" fillId="0" borderId="11" xfId="0" applyNumberFormat="1" applyFont="1" applyFill="1" applyBorder="1" applyAlignment="1" applyProtection="1">
      <alignment horizontal="center" vertical="center" wrapText="1"/>
    </xf>
    <xf numFmtId="0" fontId="2" fillId="0" borderId="21" xfId="0" applyNumberFormat="1" applyFont="1" applyFill="1" applyBorder="1" applyAlignment="1" applyProtection="1">
      <alignment horizontal="center" vertical="center" wrapText="1"/>
    </xf>
    <xf numFmtId="0" fontId="1" fillId="0" borderId="2" xfId="0" applyNumberFormat="1" applyFont="1" applyFill="1" applyBorder="1" applyAlignment="1" applyProtection="1">
      <alignment horizontal="center" vertical="center" wrapText="1"/>
    </xf>
    <xf numFmtId="0" fontId="1" fillId="0" borderId="3" xfId="0" applyNumberFormat="1" applyFont="1" applyFill="1" applyBorder="1" applyAlignment="1" applyProtection="1">
      <alignment horizontal="center" vertical="center" wrapText="1"/>
    </xf>
    <xf numFmtId="0" fontId="1"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23" xfId="0" applyNumberFormat="1" applyFont="1" applyFill="1" applyBorder="1" applyAlignment="1" applyProtection="1">
      <alignment horizontal="center" vertical="center" wrapText="1"/>
    </xf>
    <xf numFmtId="0" fontId="2" fillId="0" borderId="5" xfId="0" applyFont="1" applyBorder="1" applyAlignment="1" applyProtection="1">
      <alignment horizontal="center" vertical="center" wrapText="1"/>
    </xf>
    <xf numFmtId="0" fontId="2" fillId="0" borderId="14" xfId="0" applyFont="1" applyBorder="1" applyAlignment="1" applyProtection="1">
      <alignment horizontal="center" vertical="center" wrapText="1"/>
    </xf>
    <xf numFmtId="0" fontId="2" fillId="0" borderId="23" xfId="0" applyFont="1" applyBorder="1" applyAlignment="1" applyProtection="1">
      <alignment horizontal="center" vertical="center" wrapText="1"/>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3" borderId="10" xfId="0" applyNumberFormat="1" applyFont="1" applyFill="1" applyBorder="1" applyAlignment="1" applyProtection="1">
      <alignment horizontal="center" vertical="center" wrapText="1"/>
    </xf>
    <xf numFmtId="0" fontId="2" fillId="3" borderId="19" xfId="0" applyNumberFormat="1" applyFont="1" applyFill="1" applyBorder="1" applyAlignment="1" applyProtection="1">
      <alignment horizontal="center" vertical="center" wrapText="1"/>
    </xf>
    <xf numFmtId="0" fontId="2" fillId="3" borderId="32"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20"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22"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21" xfId="0" applyNumberFormat="1" applyFont="1" applyFill="1" applyBorder="1" applyAlignment="1" applyProtection="1">
      <alignment horizontal="center" vertical="center"/>
    </xf>
    <xf numFmtId="0" fontId="2" fillId="0" borderId="23"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xf>
    <xf numFmtId="0" fontId="2" fillId="0" borderId="4"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28"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center" vertical="center" wrapText="1"/>
    </xf>
    <xf numFmtId="0" fontId="2" fillId="0" borderId="29" xfId="0" applyNumberFormat="1" applyFont="1" applyFill="1" applyBorder="1" applyAlignment="1" applyProtection="1">
      <alignment horizontal="center" vertical="center" wrapText="1"/>
    </xf>
    <xf numFmtId="0" fontId="2" fillId="0" borderId="83"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7"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center" vertical="center" wrapText="1"/>
    </xf>
    <xf numFmtId="0" fontId="2" fillId="3" borderId="9" xfId="0" applyNumberFormat="1" applyFont="1" applyFill="1" applyBorder="1" applyAlignment="1" applyProtection="1">
      <alignment horizontal="center" vertical="center" wrapText="1"/>
    </xf>
    <xf numFmtId="0" fontId="2" fillId="3" borderId="18" xfId="0" applyNumberFormat="1" applyFont="1" applyFill="1" applyBorder="1" applyAlignment="1" applyProtection="1">
      <alignment horizontal="center" vertical="center" wrapText="1"/>
    </xf>
    <xf numFmtId="0" fontId="2" fillId="3" borderId="31"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xf>
    <xf numFmtId="0" fontId="2" fillId="0" borderId="59" xfId="0" applyNumberFormat="1" applyFont="1" applyFill="1" applyBorder="1" applyAlignment="1" applyProtection="1">
      <alignment horizontal="left"/>
    </xf>
    <xf numFmtId="0" fontId="2" fillId="0" borderId="12" xfId="0" applyNumberFormat="1" applyFont="1" applyFill="1" applyBorder="1" applyAlignment="1" applyProtection="1">
      <alignment horizontal="center" vertical="center"/>
    </xf>
    <xf numFmtId="0" fontId="2" fillId="0" borderId="24" xfId="0" applyNumberFormat="1" applyFont="1" applyFill="1" applyBorder="1" applyAlignment="1" applyProtection="1">
      <alignment horizontal="center" vertical="center"/>
    </xf>
    <xf numFmtId="0" fontId="2" fillId="0" borderId="75" xfId="0" applyNumberFormat="1" applyFont="1" applyFill="1" applyBorder="1" applyAlignment="1" applyProtection="1">
      <alignment horizontal="center" vertical="center" wrapText="1"/>
    </xf>
    <xf numFmtId="0" fontId="2" fillId="0" borderId="84" xfId="0" applyNumberFormat="1" applyFont="1" applyFill="1" applyBorder="1" applyAlignment="1" applyProtection="1">
      <alignment horizontal="left" vertical="center"/>
    </xf>
    <xf numFmtId="0" fontId="2" fillId="0" borderId="85" xfId="0" applyNumberFormat="1" applyFont="1" applyFill="1" applyBorder="1" applyAlignment="1" applyProtection="1">
      <alignment horizontal="left" vertical="center"/>
    </xf>
    <xf numFmtId="0" fontId="2" fillId="0" borderId="88"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vertical="center"/>
    </xf>
    <xf numFmtId="0" fontId="2" fillId="0" borderId="59" xfId="0" applyNumberFormat="1" applyFont="1" applyFill="1" applyBorder="1" applyAlignment="1" applyProtection="1">
      <alignment horizontal="left" vertical="center"/>
    </xf>
    <xf numFmtId="0" fontId="2" fillId="0" borderId="41" xfId="0" applyNumberFormat="1" applyFont="1" applyFill="1" applyBorder="1" applyAlignment="1" applyProtection="1">
      <alignment horizontal="left" vertical="center" shrinkToFit="1"/>
    </xf>
    <xf numFmtId="0" fontId="2" fillId="0" borderId="59" xfId="0" applyNumberFormat="1" applyFont="1" applyFill="1" applyBorder="1" applyAlignment="1" applyProtection="1">
      <alignment horizontal="left" vertical="center" shrinkToFit="1"/>
    </xf>
    <xf numFmtId="0" fontId="2" fillId="0" borderId="70" xfId="0" applyNumberFormat="1" applyFont="1" applyFill="1" applyBorder="1" applyAlignment="1" applyProtection="1">
      <alignment horizontal="left" vertical="center"/>
    </xf>
    <xf numFmtId="0" fontId="2" fillId="0" borderId="90" xfId="0" applyNumberFormat="1" applyFont="1" applyFill="1" applyBorder="1" applyAlignment="1" applyProtection="1">
      <alignment horizontal="left" vertical="center"/>
    </xf>
    <xf numFmtId="0" fontId="2" fillId="0" borderId="2" xfId="0" applyNumberFormat="1" applyFont="1" applyFill="1" applyBorder="1" applyAlignment="1" applyProtection="1">
      <alignment horizontal="left" vertical="center" wrapText="1"/>
    </xf>
    <xf numFmtId="0" fontId="2" fillId="0" borderId="4" xfId="0" applyNumberFormat="1" applyFont="1" applyFill="1" applyBorder="1" applyAlignment="1" applyProtection="1">
      <alignment horizontal="left" vertical="center" wrapText="1"/>
    </xf>
    <xf numFmtId="0" fontId="2" fillId="0" borderId="89" xfId="0" applyNumberFormat="1" applyFont="1" applyFill="1" applyBorder="1" applyAlignment="1" applyProtection="1">
      <alignment horizontal="left" vertical="center" wrapText="1"/>
      <protection hidden="1"/>
    </xf>
    <xf numFmtId="0" fontId="2" fillId="0" borderId="86" xfId="0" applyNumberFormat="1" applyFont="1" applyFill="1" applyBorder="1" applyAlignment="1" applyProtection="1">
      <alignment horizontal="center" vertical="center" wrapText="1"/>
    </xf>
    <xf numFmtId="0" fontId="2" fillId="0" borderId="91" xfId="0" applyNumberFormat="1" applyFont="1" applyFill="1" applyBorder="1" applyAlignment="1" applyProtection="1">
      <alignment horizontal="center" vertical="center" wrapText="1"/>
    </xf>
    <xf numFmtId="0" fontId="2" fillId="0" borderId="86" xfId="0" applyNumberFormat="1" applyFont="1" applyFill="1" applyBorder="1" applyAlignment="1" applyProtection="1">
      <alignment horizontal="center" vertical="center"/>
    </xf>
    <xf numFmtId="0" fontId="2" fillId="0" borderId="89" xfId="0" applyNumberFormat="1" applyFont="1" applyFill="1" applyBorder="1" applyAlignment="1" applyProtection="1">
      <alignment horizontal="center" vertical="center"/>
    </xf>
    <xf numFmtId="0" fontId="2" fillId="0" borderId="91"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0" fontId="2" fillId="0" borderId="4" xfId="0" applyNumberFormat="1" applyFont="1" applyFill="1" applyBorder="1" applyAlignment="1" applyProtection="1">
      <alignment horizontal="center" vertical="center" wrapText="1"/>
      <protection hidden="1"/>
    </xf>
    <xf numFmtId="0" fontId="2" fillId="0" borderId="86" xfId="0" applyNumberFormat="1" applyFont="1" applyFill="1" applyBorder="1" applyAlignment="1" applyProtection="1">
      <alignment horizontal="left" vertical="center" wrapText="1"/>
      <protection hidden="1"/>
    </xf>
    <xf numFmtId="0" fontId="2" fillId="0" borderId="91" xfId="0" applyNumberFormat="1" applyFont="1" applyFill="1" applyBorder="1" applyAlignment="1" applyProtection="1">
      <alignment horizontal="left" vertical="center" wrapText="1"/>
      <protection hidden="1"/>
    </xf>
    <xf numFmtId="0" fontId="2" fillId="0" borderId="102"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04" xfId="0" applyNumberFormat="1" applyFont="1" applyFill="1" applyBorder="1" applyAlignment="1" applyProtection="1">
      <alignment horizontal="center" vertical="center" wrapText="1"/>
    </xf>
    <xf numFmtId="0" fontId="2" fillId="0" borderId="65" xfId="0" applyNumberFormat="1" applyFont="1" applyFill="1" applyBorder="1" applyAlignment="1" applyProtection="1">
      <alignment horizontal="center" vertical="center" wrapText="1"/>
    </xf>
    <xf numFmtId="0" fontId="2" fillId="0" borderId="95" xfId="0" applyNumberFormat="1" applyFont="1" applyFill="1" applyBorder="1" applyAlignment="1" applyProtection="1">
      <alignment horizontal="center" vertical="center" wrapText="1"/>
    </xf>
    <xf numFmtId="0" fontId="2" fillId="0" borderId="101" xfId="0" applyNumberFormat="1" applyFont="1" applyFill="1" applyBorder="1" applyAlignment="1" applyProtection="1">
      <alignment horizontal="center" vertical="center" wrapText="1"/>
    </xf>
    <xf numFmtId="0" fontId="2" fillId="0" borderId="66" xfId="0" applyNumberFormat="1" applyFont="1" applyFill="1" applyBorder="1" applyAlignment="1" applyProtection="1">
      <alignment horizontal="center" vertical="center" wrapText="1"/>
    </xf>
    <xf numFmtId="0" fontId="2" fillId="0" borderId="105" xfId="0" applyNumberFormat="1" applyFont="1" applyFill="1" applyBorder="1" applyAlignment="1" applyProtection="1">
      <alignment horizontal="center" vertical="center" wrapText="1"/>
    </xf>
    <xf numFmtId="0" fontId="2" fillId="0" borderId="103"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xf>
    <xf numFmtId="0" fontId="2" fillId="0" borderId="108" xfId="0" applyNumberFormat="1" applyFont="1" applyFill="1" applyBorder="1" applyAlignment="1" applyProtection="1">
      <alignment horizontal="center" vertical="center" wrapText="1"/>
    </xf>
    <xf numFmtId="0" fontId="2" fillId="0" borderId="110" xfId="0" applyNumberFormat="1" applyFont="1" applyFill="1" applyBorder="1" applyAlignment="1" applyProtection="1">
      <alignment horizontal="center" vertical="center" wrapText="1"/>
    </xf>
    <xf numFmtId="0" fontId="2" fillId="0" borderId="111" xfId="0" applyNumberFormat="1" applyFont="1" applyFill="1" applyBorder="1" applyAlignment="1" applyProtection="1">
      <alignment horizontal="center" vertical="center" wrapText="1"/>
    </xf>
    <xf numFmtId="0" fontId="2" fillId="0" borderId="109"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112" xfId="0" applyNumberFormat="1"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horizontal="center" vertical="center" wrapText="1"/>
    </xf>
    <xf numFmtId="0" fontId="2" fillId="0" borderId="0" xfId="0" applyNumberFormat="1" applyFont="1" applyFill="1" applyBorder="1" applyAlignment="1" applyProtection="1">
      <alignment horizontal="center" vertical="center" wrapText="1"/>
    </xf>
    <xf numFmtId="0" fontId="16" fillId="0" borderId="116" xfId="0" applyFont="1" applyBorder="1" applyAlignment="1">
      <alignment horizontal="center" vertical="center" wrapText="1"/>
    </xf>
    <xf numFmtId="0" fontId="0" fillId="0" borderId="116" xfId="0" applyBorder="1" applyAlignment="1">
      <alignment horizontal="center" vertical="center" wrapText="1"/>
    </xf>
    <xf numFmtId="0" fontId="0" fillId="0" borderId="117" xfId="0" applyBorder="1" applyAlignment="1">
      <alignment horizontal="center" vertical="center" wrapText="1"/>
    </xf>
    <xf numFmtId="0" fontId="0" fillId="0" borderId="118" xfId="0" applyBorder="1" applyAlignment="1">
      <alignment horizontal="center" vertical="center" wrapText="1"/>
    </xf>
    <xf numFmtId="0" fontId="1" fillId="2" borderId="119" xfId="0" applyNumberFormat="1" applyFont="1" applyFill="1" applyBorder="1" applyAlignment="1" applyProtection="1">
      <alignment horizontal="left" wrapText="1"/>
    </xf>
    <xf numFmtId="0" fontId="1" fillId="2" borderId="119" xfId="0" applyNumberFormat="1" applyFont="1" applyFill="1" applyBorder="1" applyAlignment="1" applyProtection="1">
      <alignment wrapText="1"/>
    </xf>
    <xf numFmtId="0" fontId="2" fillId="0" borderId="12" xfId="0" applyFont="1" applyBorder="1" applyAlignment="1" applyProtection="1">
      <alignment horizontal="center" vertical="center" wrapText="1"/>
    </xf>
    <xf numFmtId="0" fontId="2" fillId="0" borderId="20" xfId="0" applyFont="1" applyBorder="1" applyAlignment="1" applyProtection="1">
      <alignment horizontal="center" vertical="center" wrapText="1"/>
    </xf>
    <xf numFmtId="0" fontId="2" fillId="0" borderId="24" xfId="0" applyFont="1" applyBorder="1" applyAlignment="1" applyProtection="1">
      <alignment horizontal="center" vertical="center" wrapText="1"/>
    </xf>
    <xf numFmtId="0" fontId="2" fillId="0" borderId="121" xfId="0" applyNumberFormat="1" applyFont="1" applyFill="1" applyBorder="1" applyAlignment="1" applyProtection="1">
      <alignment horizontal="center" vertical="center" wrapText="1"/>
    </xf>
    <xf numFmtId="0" fontId="2" fillId="0" borderId="120" xfId="0" applyNumberFormat="1" applyFont="1" applyFill="1" applyBorder="1" applyAlignment="1" applyProtection="1">
      <alignment horizontal="center" vertical="center" wrapText="1"/>
    </xf>
    <xf numFmtId="0" fontId="2" fillId="0" borderId="41" xfId="0" applyNumberFormat="1" applyFont="1" applyFill="1" applyBorder="1" applyAlignment="1" applyProtection="1">
      <alignment horizontal="left" vertical="center" wrapText="1"/>
      <protection hidden="1"/>
    </xf>
    <xf numFmtId="0" fontId="2" fillId="0" borderId="59" xfId="0" applyNumberFormat="1" applyFont="1" applyFill="1" applyBorder="1" applyAlignment="1" applyProtection="1">
      <alignment horizontal="left" vertical="center" wrapText="1"/>
      <protection hidden="1"/>
    </xf>
    <xf numFmtId="0" fontId="2" fillId="0" borderId="20" xfId="0" applyNumberFormat="1" applyFont="1" applyFill="1" applyBorder="1" applyAlignment="1" applyProtection="1">
      <alignment horizontal="center" vertical="center"/>
    </xf>
    <xf numFmtId="0" fontId="2" fillId="0" borderId="84" xfId="0" applyNumberFormat="1" applyFont="1" applyFill="1" applyBorder="1" applyAlignment="1" applyProtection="1">
      <alignment horizontal="left" vertical="center" wrapText="1"/>
      <protection hidden="1"/>
    </xf>
    <xf numFmtId="0" fontId="2" fillId="0" borderId="85" xfId="0" applyNumberFormat="1" applyFont="1" applyFill="1" applyBorder="1" applyAlignment="1" applyProtection="1">
      <alignment horizontal="left" vertical="center" wrapText="1"/>
      <protection hidden="1"/>
    </xf>
    <xf numFmtId="0" fontId="2" fillId="0" borderId="70" xfId="0" applyNumberFormat="1" applyFont="1" applyFill="1" applyBorder="1" applyAlignment="1" applyProtection="1">
      <alignment horizontal="left" vertical="center" wrapText="1"/>
      <protection hidden="1"/>
    </xf>
    <xf numFmtId="0" fontId="2" fillId="0" borderId="90" xfId="0" applyNumberFormat="1" applyFont="1" applyFill="1" applyBorder="1" applyAlignment="1" applyProtection="1">
      <alignment horizontal="left" vertical="center" wrapText="1"/>
      <protection hidden="1"/>
    </xf>
    <xf numFmtId="0" fontId="2" fillId="0" borderId="122"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xf>
  </cellXfs>
  <cellStyles count="3">
    <cellStyle name="Millares" xfId="1" builtinId="3"/>
    <cellStyle name="Normal" xfId="0" builtinId="0"/>
    <cellStyle name="Porcentaje" xfId="2" builtinId="5"/>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externalLink" Target="externalLinks/externalLink13.xml"/><Relationship Id="rId30"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4"/>
    </mc:Choice>
    <mc:Fallback>
      <c:style val="4"/>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 - 2016</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2"/>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Pertinencia!$P$4:$P$49</c15:sqref>
                  </c15:fullRef>
                </c:ext>
              </c:extLst>
              <c:f>(Pertinencia!$P$4:$P$8,Pertinencia!$P$10,Pertinencia!$P$14,Pertinencia!$P$18,Pertinencia!$P$22,Pertinencia!$P$24,Pertinencia!$P$26:$P$27,Pertinencia!$P$30,Pertinencia!$P$38:$P$41,Pertinencia!$P$43,Pertinencia!$P$45,Pertinencia!$P$47:$P$48)</c:f>
              <c:numCache>
                <c:formatCode>0%</c:formatCode>
                <c:ptCount val="21"/>
                <c:pt idx="0">
                  <c:v>0.65445859872611467</c:v>
                </c:pt>
                <c:pt idx="1">
                  <c:v>0.73007438894792775</c:v>
                </c:pt>
                <c:pt idx="2">
                  <c:v>0</c:v>
                </c:pt>
                <c:pt idx="3">
                  <c:v>0</c:v>
                </c:pt>
                <c:pt idx="4">
                  <c:v>0.83763837638376382</c:v>
                </c:pt>
                <c:pt idx="5">
                  <c:v>0.8666666666666667</c:v>
                </c:pt>
                <c:pt idx="6">
                  <c:v>0.42307692307692307</c:v>
                </c:pt>
                <c:pt idx="7">
                  <c:v>0.8</c:v>
                </c:pt>
                <c:pt idx="8">
                  <c:v>0.61280487804878048</c:v>
                </c:pt>
                <c:pt idx="9">
                  <c:v>0.50877192982456143</c:v>
                </c:pt>
                <c:pt idx="10">
                  <c:v>0.73270440251572322</c:v>
                </c:pt>
                <c:pt idx="11">
                  <c:v>0.74180865006553076</c:v>
                </c:pt>
                <c:pt idx="12">
                  <c:v>2.9411764705882353E-2</c:v>
                </c:pt>
                <c:pt idx="13">
                  <c:v>0</c:v>
                </c:pt>
                <c:pt idx="14">
                  <c:v>0.18126888217522658</c:v>
                </c:pt>
                <c:pt idx="15">
                  <c:v>0.42268041237113402</c:v>
                </c:pt>
                <c:pt idx="16">
                  <c:v>0.51515151515151514</c:v>
                </c:pt>
                <c:pt idx="17">
                  <c:v>0.9214536928487691</c:v>
                </c:pt>
                <c:pt idx="18">
                  <c:v>0.80377358490566042</c:v>
                </c:pt>
                <c:pt idx="19">
                  <c:v>0.79625779625779625</c:v>
                </c:pt>
                <c:pt idx="20">
                  <c:v>0.96986301369863015</c:v>
                </c:pt>
              </c:numCache>
            </c:numRef>
          </c:val>
          <c:smooth val="0"/>
        </c:ser>
        <c:dLbls>
          <c:dLblPos val="ctr"/>
          <c:showLegendKey val="0"/>
          <c:showVal val="1"/>
          <c:showCatName val="0"/>
          <c:showSerName val="0"/>
          <c:showPercent val="0"/>
          <c:showBubbleSize val="0"/>
        </c:dLbls>
        <c:smooth val="0"/>
        <c:axId val="5058848"/>
        <c:axId val="5059408"/>
      </c:lineChart>
      <c:catAx>
        <c:axId val="505884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059408"/>
        <c:crosses val="autoZero"/>
        <c:auto val="1"/>
        <c:lblAlgn val="ctr"/>
        <c:lblOffset val="100"/>
        <c:noMultiLvlLbl val="0"/>
      </c:catAx>
      <c:valAx>
        <c:axId val="505940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50588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Ii - 2016</a:t>
            </a:r>
          </a:p>
        </c:rich>
      </c:tx>
      <c:layout/>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1"/>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Pertinencia!$X$4:$X$49</c15:sqref>
                  </c15:fullRef>
                </c:ext>
              </c:extLst>
              <c:f>(Pertinencia!$X$4:$X$8,Pertinencia!$X$10,Pertinencia!$X$14,Pertinencia!$X$18,Pertinencia!$X$22,Pertinencia!$X$24,Pertinencia!$X$26:$X$27,Pertinencia!$X$30,Pertinencia!$X$38:$X$41,Pertinencia!$X$43,Pertinencia!$X$45,Pertinencia!$X$47:$X$48)</c:f>
              <c:numCache>
                <c:formatCode>0%</c:formatCode>
                <c:ptCount val="21"/>
                <c:pt idx="0">
                  <c:v>0.83636363636363631</c:v>
                </c:pt>
                <c:pt idx="1">
                  <c:v>0.74269005847953218</c:v>
                </c:pt>
                <c:pt idx="2">
                  <c:v>0</c:v>
                </c:pt>
                <c:pt idx="3">
                  <c:v>0.6607142857142857</c:v>
                </c:pt>
                <c:pt idx="4">
                  <c:v>0.78260869565217395</c:v>
                </c:pt>
                <c:pt idx="5">
                  <c:v>0.78191489361702127</c:v>
                </c:pt>
                <c:pt idx="6">
                  <c:v>0.51282051282051277</c:v>
                </c:pt>
                <c:pt idx="7">
                  <c:v>0.66666666666666663</c:v>
                </c:pt>
                <c:pt idx="8">
                  <c:v>0.48007246376811596</c:v>
                </c:pt>
                <c:pt idx="9">
                  <c:v>0.50813008130081305</c:v>
                </c:pt>
                <c:pt idx="10">
                  <c:v>0.69190600522193213</c:v>
                </c:pt>
                <c:pt idx="11">
                  <c:v>0.79716563330380863</c:v>
                </c:pt>
                <c:pt idx="12">
                  <c:v>5.9071729957805907E-2</c:v>
                </c:pt>
                <c:pt idx="13">
                  <c:v>0</c:v>
                </c:pt>
                <c:pt idx="14">
                  <c:v>0.11594202898550725</c:v>
                </c:pt>
                <c:pt idx="15">
                  <c:v>0.31785714285714284</c:v>
                </c:pt>
                <c:pt idx="16">
                  <c:v>9.3023255813953487E-2</c:v>
                </c:pt>
                <c:pt idx="17">
                  <c:v>0.91157205240174677</c:v>
                </c:pt>
                <c:pt idx="18">
                  <c:v>0.82804232804232802</c:v>
                </c:pt>
                <c:pt idx="19">
                  <c:v>0.89050387596899228</c:v>
                </c:pt>
                <c:pt idx="20">
                  <c:v>0.97002724795640327</c:v>
                </c:pt>
              </c:numCache>
            </c:numRef>
          </c:val>
          <c:smooth val="0"/>
        </c:ser>
        <c:dLbls>
          <c:dLblPos val="ctr"/>
          <c:showLegendKey val="0"/>
          <c:showVal val="1"/>
          <c:showCatName val="0"/>
          <c:showSerName val="0"/>
          <c:showPercent val="0"/>
          <c:showBubbleSize val="0"/>
        </c:dLbls>
        <c:smooth val="0"/>
        <c:axId val="209081632"/>
        <c:axId val="209082192"/>
      </c:lineChart>
      <c:catAx>
        <c:axId val="209081632"/>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082192"/>
        <c:crosses val="autoZero"/>
        <c:auto val="1"/>
        <c:lblAlgn val="ctr"/>
        <c:lblOffset val="100"/>
        <c:noMultiLvlLbl val="0"/>
      </c:catAx>
      <c:valAx>
        <c:axId val="209082192"/>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0816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IIi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3"/>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Pertinencia!$AF$4:$AF$49</c15:sqref>
                  </c15:fullRef>
                </c:ext>
              </c:extLst>
              <c:f>(Pertinencia!$AF$4:$AF$8,Pertinencia!$AF$10,Pertinencia!$AF$14,Pertinencia!$AF$18,Pertinencia!$AF$22,Pertinencia!$AF$24,Pertinencia!$AF$26:$AF$27,Pertinencia!$AF$30,Pertinencia!$AF$38:$AF$41,Pertinencia!$AF$43,Pertinencia!$AF$45,Pertinencia!$AF$47:$AF$48)</c:f>
              <c:numCache>
                <c:formatCode>0%</c:formatCode>
                <c:ptCount val="21"/>
                <c:pt idx="0">
                  <c:v>0.888421052631579</c:v>
                </c:pt>
                <c:pt idx="1">
                  <c:v>0.6828528072837633</c:v>
                </c:pt>
                <c:pt idx="2">
                  <c:v>0</c:v>
                </c:pt>
                <c:pt idx="3">
                  <c:v>0.74909747292418771</c:v>
                </c:pt>
                <c:pt idx="4">
                  <c:v>0.65982404692082108</c:v>
                </c:pt>
                <c:pt idx="5">
                  <c:v>0.79051383399209485</c:v>
                </c:pt>
                <c:pt idx="6">
                  <c:v>0.38805970149253732</c:v>
                </c:pt>
                <c:pt idx="7">
                  <c:v>0.50684931506849318</c:v>
                </c:pt>
                <c:pt idx="8">
                  <c:v>0.48484848484848486</c:v>
                </c:pt>
                <c:pt idx="9">
                  <c:v>0.54891304347826086</c:v>
                </c:pt>
                <c:pt idx="10">
                  <c:v>0.90853658536585369</c:v>
                </c:pt>
                <c:pt idx="11">
                  <c:v>0.6815968841285297</c:v>
                </c:pt>
                <c:pt idx="12">
                  <c:v>3.5971223021582736E-3</c:v>
                </c:pt>
                <c:pt idx="13">
                  <c:v>0</c:v>
                </c:pt>
                <c:pt idx="14">
                  <c:v>0.18615751789976134</c:v>
                </c:pt>
                <c:pt idx="15">
                  <c:v>0.33965517241379312</c:v>
                </c:pt>
                <c:pt idx="16">
                  <c:v>0.1206896551724138</c:v>
                </c:pt>
                <c:pt idx="17">
                  <c:v>0.81003861003861</c:v>
                </c:pt>
                <c:pt idx="18">
                  <c:v>0.92023633677991135</c:v>
                </c:pt>
                <c:pt idx="19">
                  <c:v>0.93345008756567427</c:v>
                </c:pt>
                <c:pt idx="20">
                  <c:v>0.9639344262295082</c:v>
                </c:pt>
              </c:numCache>
            </c:numRef>
          </c:val>
          <c:smooth val="0"/>
        </c:ser>
        <c:dLbls>
          <c:dLblPos val="ctr"/>
          <c:showLegendKey val="0"/>
          <c:showVal val="1"/>
          <c:showCatName val="0"/>
          <c:showSerName val="0"/>
          <c:showPercent val="0"/>
          <c:showBubbleSize val="0"/>
        </c:dLbls>
        <c:smooth val="0"/>
        <c:axId val="209532048"/>
        <c:axId val="209532608"/>
      </c:lineChart>
      <c:catAx>
        <c:axId val="20953204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532608"/>
        <c:crosses val="autoZero"/>
        <c:auto val="1"/>
        <c:lblAlgn val="ctr"/>
        <c:lblOffset val="100"/>
        <c:noMultiLvlLbl val="0"/>
      </c:catAx>
      <c:valAx>
        <c:axId val="20953260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5320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r>
              <a:rPr lang="es-CL"/>
              <a:t>Pertiencia segun protocolo trimestre iV - 2016</a:t>
            </a:r>
          </a:p>
        </c:rich>
      </c:tx>
      <c:overlay val="0"/>
      <c:spPr>
        <a:noFill/>
        <a:ln>
          <a:noFill/>
        </a:ln>
        <a:effectLst/>
      </c:spPr>
      <c:txPr>
        <a:bodyPr rot="0" spcFirstLastPara="1" vertOverflow="ellipsis" vert="horz" wrap="square" anchor="ctr" anchorCtr="1"/>
        <a:lstStyle/>
        <a:p>
          <a:pP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spPr>
            <a:ln w="38100" cap="flat" cmpd="dbl" algn="ctr">
              <a:solidFill>
                <a:schemeClr val="accent4"/>
              </a:solidFill>
              <a:miter lim="800000"/>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Pertinencia!$AN$4:$AN$49</c15:sqref>
                  </c15:fullRef>
                </c:ext>
              </c:extLst>
              <c:f>(Pertinencia!$AN$4:$AN$8,Pertinencia!$AN$10,Pertinencia!$AN$14,Pertinencia!$AN$18,Pertinencia!$AN$22,Pertinencia!$AN$24,Pertinencia!$AN$26:$AN$27,Pertinencia!$AN$30,Pertinencia!$AN$38:$AN$41,Pertinencia!$AN$43,Pertinencia!$AN$45,Pertinencia!$AN$47:$AN$48)</c:f>
              <c:numCache>
                <c:formatCode>0%</c:formatCode>
                <c:ptCount val="21"/>
                <c:pt idx="0">
                  <c:v>0.92236024844720499</c:v>
                </c:pt>
                <c:pt idx="1">
                  <c:v>0.58795180722891571</c:v>
                </c:pt>
                <c:pt idx="2">
                  <c:v>0</c:v>
                </c:pt>
                <c:pt idx="3">
                  <c:v>0.79569892473118276</c:v>
                </c:pt>
                <c:pt idx="4">
                  <c:v>0.74914089347079038</c:v>
                </c:pt>
                <c:pt idx="5">
                  <c:v>0.81599999999999995</c:v>
                </c:pt>
                <c:pt idx="6">
                  <c:v>0.60784313725490191</c:v>
                </c:pt>
                <c:pt idx="7">
                  <c:v>0.6470588235294118</c:v>
                </c:pt>
                <c:pt idx="8">
                  <c:v>0.68246445497630337</c:v>
                </c:pt>
                <c:pt idx="9">
                  <c:v>0.38961038961038963</c:v>
                </c:pt>
                <c:pt idx="10">
                  <c:v>0.54782608695652169</c:v>
                </c:pt>
                <c:pt idx="11">
                  <c:v>0.68160919540229881</c:v>
                </c:pt>
                <c:pt idx="12">
                  <c:v>8.8495575221238937E-3</c:v>
                </c:pt>
                <c:pt idx="13">
                  <c:v>0</c:v>
                </c:pt>
                <c:pt idx="14">
                  <c:v>0.12741312741312741</c:v>
                </c:pt>
                <c:pt idx="15">
                  <c:v>0.30226700251889171</c:v>
                </c:pt>
                <c:pt idx="16">
                  <c:v>8.2417582417582416E-2</c:v>
                </c:pt>
                <c:pt idx="17">
                  <c:v>0.78810020876826725</c:v>
                </c:pt>
                <c:pt idx="18">
                  <c:v>0.91687041564792171</c:v>
                </c:pt>
                <c:pt idx="19">
                  <c:v>0.92322456813819576</c:v>
                </c:pt>
                <c:pt idx="20">
                  <c:v>0.91939546599496225</c:v>
                </c:pt>
              </c:numCache>
            </c:numRef>
          </c:val>
          <c:smooth val="0"/>
        </c:ser>
        <c:dLbls>
          <c:dLblPos val="ctr"/>
          <c:showLegendKey val="0"/>
          <c:showVal val="1"/>
          <c:showCatName val="0"/>
          <c:showSerName val="0"/>
          <c:showPercent val="0"/>
          <c:showBubbleSize val="0"/>
        </c:dLbls>
        <c:smooth val="0"/>
        <c:axId val="209535408"/>
        <c:axId val="209535968"/>
      </c:lineChart>
      <c:catAx>
        <c:axId val="209535408"/>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535968"/>
        <c:crosses val="autoZero"/>
        <c:auto val="1"/>
        <c:lblAlgn val="ctr"/>
        <c:lblOffset val="100"/>
        <c:noMultiLvlLbl val="0"/>
      </c:catAx>
      <c:valAx>
        <c:axId val="209535968"/>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095354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r>
              <a:rPr lang="es-CL"/>
              <a:t>% Pertiencia segun Protocolo de Derivación, año 2016</a:t>
            </a:r>
          </a:p>
        </c:rich>
      </c:tx>
      <c:layout/>
      <c:overlay val="0"/>
      <c:spPr>
        <a:noFill/>
        <a:ln>
          <a:noFill/>
        </a:ln>
        <a:effectLst/>
      </c:spPr>
      <c:txPr>
        <a:bodyPr rot="0" spcFirstLastPara="1" vertOverflow="ellipsis" vert="horz" wrap="square" anchor="ctr" anchorCtr="1"/>
        <a:lstStyle/>
        <a:p>
          <a:pPr>
            <a:defRPr sz="2000" b="0" i="0" u="none" strike="noStrike" kern="1200" cap="none" spc="0" normalizeH="0" baseline="0">
              <a:solidFill>
                <a:schemeClr val="tx1">
                  <a:lumMod val="65000"/>
                  <a:lumOff val="35000"/>
                </a:schemeClr>
              </a:solidFill>
              <a:latin typeface="+mj-lt"/>
              <a:ea typeface="+mj-ea"/>
              <a:cs typeface="+mj-cs"/>
            </a:defRPr>
          </a:pPr>
          <a:endParaRPr lang="es-CL"/>
        </a:p>
      </c:txPr>
    </c:title>
    <c:autoTitleDeleted val="0"/>
    <c:plotArea>
      <c:layout/>
      <c:lineChart>
        <c:grouping val="standard"/>
        <c:varyColors val="0"/>
        <c:ser>
          <c:idx val="0"/>
          <c:order val="0"/>
          <c:spPr>
            <a:ln w="38100"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L"/>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extLst>
                <c:ext xmlns:c15="http://schemas.microsoft.com/office/drawing/2012/chart" uri="{02D57815-91ED-43cb-92C2-25804820EDAC}">
                  <c15:fullRef>
                    <c15:sqref>Pertinencia!$J$4:$J$49</c15:sqref>
                  </c15:fullRef>
                </c:ext>
              </c:extLst>
              <c:f>(Pertinencia!$J$5,Pertinencia!$J$7:$J$8,Pertinencia!$J$10,Pertinencia!$J$18,Pertinencia!$J$22)</c:f>
              <c:strCache>
                <c:ptCount val="6"/>
                <c:pt idx="0">
                  <c:v>Medicina Interna</c:v>
                </c:pt>
                <c:pt idx="1">
                  <c:v>Broncopulmonar </c:v>
                </c:pt>
                <c:pt idx="2">
                  <c:v>Cardiología </c:v>
                </c:pt>
                <c:pt idx="3">
                  <c:v>Gastroenterología </c:v>
                </c:pt>
                <c:pt idx="4">
                  <c:v>Inf. Transmisión Sexual (excluye VIH/SIDA)</c:v>
                </c:pt>
                <c:pt idx="5">
                  <c:v>Neurología </c:v>
                </c:pt>
              </c:strCache>
            </c:strRef>
          </c:cat>
          <c:val>
            <c:numRef>
              <c:extLst>
                <c:ext xmlns:c15="http://schemas.microsoft.com/office/drawing/2012/chart" uri="{02D57815-91ED-43cb-92C2-25804820EDAC}">
                  <c15:fullRef>
                    <c15:sqref>Pertinencia!$H$4:$H$49</c15:sqref>
                  </c15:fullRef>
                </c:ext>
              </c:extLst>
              <c:f>(Pertinencia!$H$5,Pertinencia!$H$7:$H$8,Pertinencia!$H$10,Pertinencia!$H$18,Pertinencia!$H$22)</c:f>
              <c:numCache>
                <c:formatCode>0%</c:formatCode>
                <c:ptCount val="6"/>
                <c:pt idx="0">
                  <c:v>0.69313482216708022</c:v>
                </c:pt>
                <c:pt idx="1">
                  <c:v>0.73233908948194659</c:v>
                </c:pt>
                <c:pt idx="2">
                  <c:v>0.7537372147915028</c:v>
                </c:pt>
                <c:pt idx="3">
                  <c:v>0.81454248366013071</c:v>
                </c:pt>
                <c:pt idx="4">
                  <c:v>0.61904761904761907</c:v>
                </c:pt>
                <c:pt idx="5">
                  <c:v>0.54847071021254534</c:v>
                </c:pt>
              </c:numCache>
            </c:numRef>
          </c:val>
          <c:smooth val="0"/>
        </c:ser>
        <c:dLbls>
          <c:dLblPos val="ctr"/>
          <c:showLegendKey val="0"/>
          <c:showVal val="1"/>
          <c:showCatName val="0"/>
          <c:showSerName val="0"/>
          <c:showPercent val="0"/>
          <c:showBubbleSize val="0"/>
        </c:dLbls>
        <c:smooth val="0"/>
        <c:axId val="210447040"/>
        <c:axId val="210447600"/>
      </c:lineChart>
      <c:catAx>
        <c:axId val="21044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s-CL"/>
          </a:p>
        </c:txPr>
        <c:crossAx val="210447600"/>
        <c:crosses val="autoZero"/>
        <c:auto val="1"/>
        <c:lblAlgn val="ctr"/>
        <c:lblOffset val="100"/>
        <c:noMultiLvlLbl val="0"/>
      </c:catAx>
      <c:valAx>
        <c:axId val="210447600"/>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104470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rot="0" spcFirstLastPara="1" vertOverflow="ellipsis" vert="horz" wrap="square" anchor="ctr" anchorCtr="1"/>
          <a:lstStyle/>
          <a:p>
            <a:pPr algn="ctr">
              <a:defRPr sz="1800" b="1" i="0" u="none" strike="noStrike" kern="1200" cap="all" spc="150" baseline="0">
                <a:solidFill>
                  <a:schemeClr val="tx1">
                    <a:lumMod val="50000"/>
                    <a:lumOff val="50000"/>
                  </a:schemeClr>
                </a:solidFill>
                <a:latin typeface="+mn-lt"/>
                <a:ea typeface="+mn-ea"/>
                <a:cs typeface="+mn-cs"/>
              </a:defRPr>
            </a:pPr>
            <a:r>
              <a:rPr lang="es-CL"/>
              <a:t>evolución trimestral</a:t>
            </a:r>
          </a:p>
          <a:p>
            <a:pPr algn="ctr">
              <a:defRPr/>
            </a:pPr>
            <a:r>
              <a:rPr lang="es-CL"/>
              <a:t> Pertiencia segun protocolo,</a:t>
            </a:r>
            <a:r>
              <a:rPr lang="es-CL" baseline="0"/>
              <a:t> año </a:t>
            </a:r>
            <a:r>
              <a:rPr lang="es-CL"/>
              <a:t>2016</a:t>
            </a:r>
          </a:p>
          <a:p>
            <a:pPr algn="ctr">
              <a:defRPr/>
            </a:pPr>
            <a:endParaRPr lang="es-CL"/>
          </a:p>
        </c:rich>
      </c:tx>
      <c:layout/>
      <c:overlay val="0"/>
      <c:spPr>
        <a:noFill/>
        <a:ln>
          <a:noFill/>
        </a:ln>
        <a:effectLst/>
      </c:spPr>
      <c:txPr>
        <a:bodyPr rot="0" spcFirstLastPara="1" vertOverflow="ellipsis" vert="horz" wrap="square" anchor="ctr" anchorCtr="1"/>
        <a:lstStyle/>
        <a:p>
          <a:pPr algn="ctr">
            <a:defRPr sz="1800" b="1" i="0" u="none" strike="noStrike" kern="1200" cap="all" spc="150" baseline="0">
              <a:solidFill>
                <a:schemeClr val="tx1">
                  <a:lumMod val="50000"/>
                  <a:lumOff val="50000"/>
                </a:schemeClr>
              </a:solidFill>
              <a:latin typeface="+mn-lt"/>
              <a:ea typeface="+mn-ea"/>
              <a:cs typeface="+mn-cs"/>
            </a:defRPr>
          </a:pPr>
          <a:endParaRPr lang="es-CL"/>
        </a:p>
      </c:txPr>
    </c:title>
    <c:autoTitleDeleted val="0"/>
    <c:plotArea>
      <c:layout/>
      <c:lineChart>
        <c:grouping val="standard"/>
        <c:varyColors val="0"/>
        <c:ser>
          <c:idx val="0"/>
          <c:order val="0"/>
          <c:tx>
            <c:v>Trimestre I</c:v>
          </c:tx>
          <c:spPr>
            <a:ln w="38100" cap="flat" cmpd="dbl" algn="ctr">
              <a:solidFill>
                <a:schemeClr val="accent4">
                  <a:lumMod val="60000"/>
                  <a:lumOff val="40000"/>
                </a:schemeClr>
              </a:solidFill>
              <a:miter lim="800000"/>
            </a:ln>
            <a:effectLst/>
          </c:spPr>
          <c:marker>
            <c:symbol val="none"/>
          </c:marker>
          <c:cat>
            <c:strRef>
              <c:extLst>
                <c:ext xmlns:c15="http://schemas.microsoft.com/office/drawing/2012/chart" uri="{02D57815-91ED-43cb-92C2-25804820EDAC}">
                  <c15:fullRef>
                    <c15:sqref>Pertinencia!$J$4:$J$49</c15:sqref>
                  </c15:fullRef>
                </c:ext>
              </c:extLst>
              <c:f>(Pertinencia!$J$4:$J$8,Pertinencia!$J$10,Pertinencia!$J$14,Pertinencia!$J$18,Pertinencia!$J$22,Pertinencia!$J$24,Pertinencia!$J$26:$J$27,Pertinencia!$J$30,Pertinencia!$J$38:$J$41,Pertinencia!$J$43,Pertinencia!$J$45,Pertinencia!$J$47:$J$48)</c:f>
              <c:strCache>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strCache>
            </c:strRef>
          </c:cat>
          <c:val>
            <c:numRef>
              <c:extLst>
                <c:ext xmlns:c15="http://schemas.microsoft.com/office/drawing/2012/chart" uri="{02D57815-91ED-43cb-92C2-25804820EDAC}">
                  <c15:fullRef>
                    <c15:sqref>Pertinencia!$P$4:$P$49</c15:sqref>
                  </c15:fullRef>
                </c:ext>
              </c:extLst>
              <c:f>(Pertinencia!$P$4:$P$8,Pertinencia!$P$10,Pertinencia!$P$14,Pertinencia!$P$18,Pertinencia!$P$22,Pertinencia!$P$24,Pertinencia!$P$26:$P$27,Pertinencia!$P$30,Pertinencia!$P$38:$P$41,Pertinencia!$P$43,Pertinencia!$P$45,Pertinencia!$P$47:$P$48)</c:f>
              <c:numCache>
                <c:formatCode>0%</c:formatCode>
                <c:ptCount val="21"/>
                <c:pt idx="0">
                  <c:v>0.65445859872611467</c:v>
                </c:pt>
                <c:pt idx="1">
                  <c:v>0.73007438894792775</c:v>
                </c:pt>
                <c:pt idx="2">
                  <c:v>0</c:v>
                </c:pt>
                <c:pt idx="3">
                  <c:v>0</c:v>
                </c:pt>
                <c:pt idx="4">
                  <c:v>0.83763837638376382</c:v>
                </c:pt>
                <c:pt idx="5">
                  <c:v>0.8666666666666667</c:v>
                </c:pt>
                <c:pt idx="6">
                  <c:v>0.42307692307692307</c:v>
                </c:pt>
                <c:pt idx="7">
                  <c:v>0.8</c:v>
                </c:pt>
                <c:pt idx="8">
                  <c:v>0.61280487804878048</c:v>
                </c:pt>
                <c:pt idx="9">
                  <c:v>0.50877192982456143</c:v>
                </c:pt>
                <c:pt idx="10">
                  <c:v>0.73270440251572322</c:v>
                </c:pt>
                <c:pt idx="11">
                  <c:v>0.74180865006553076</c:v>
                </c:pt>
                <c:pt idx="12">
                  <c:v>2.9411764705882353E-2</c:v>
                </c:pt>
                <c:pt idx="13">
                  <c:v>0</c:v>
                </c:pt>
                <c:pt idx="14">
                  <c:v>0.18126888217522658</c:v>
                </c:pt>
                <c:pt idx="15">
                  <c:v>0.42268041237113402</c:v>
                </c:pt>
                <c:pt idx="16">
                  <c:v>0.51515151515151514</c:v>
                </c:pt>
                <c:pt idx="17">
                  <c:v>0.9214536928487691</c:v>
                </c:pt>
                <c:pt idx="18">
                  <c:v>0.80377358490566042</c:v>
                </c:pt>
                <c:pt idx="19">
                  <c:v>0.79625779625779625</c:v>
                </c:pt>
                <c:pt idx="20">
                  <c:v>0.96986301369863015</c:v>
                </c:pt>
              </c:numCache>
            </c:numRef>
          </c:val>
          <c:smooth val="0"/>
        </c:ser>
        <c:ser>
          <c:idx val="1"/>
          <c:order val="1"/>
          <c:tx>
            <c:v>Trimestre II</c:v>
          </c:tx>
          <c:spPr>
            <a:ln w="38100" cap="flat" cmpd="dbl" algn="ctr">
              <a:solidFill>
                <a:schemeClr val="accent3">
                  <a:lumMod val="75000"/>
                </a:schemeClr>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Pertinencia!$X$4:$X$49</c15:sqref>
                  </c15:fullRef>
                </c:ext>
              </c:extLst>
              <c:f>(Pertinencia!$X$4:$X$8,Pertinencia!$X$10,Pertinencia!$X$14,Pertinencia!$X$18,Pertinencia!$X$22,Pertinencia!$X$24,Pertinencia!$X$26:$X$27,Pertinencia!$X$30,Pertinencia!$X$38:$X$41,Pertinencia!$X$43,Pertinencia!$X$45,Pertinencia!$X$47:$X$48)</c:f>
              <c:numCache>
                <c:formatCode>0%</c:formatCode>
                <c:ptCount val="21"/>
                <c:pt idx="0">
                  <c:v>0.83636363636363631</c:v>
                </c:pt>
                <c:pt idx="1">
                  <c:v>0.74269005847953218</c:v>
                </c:pt>
                <c:pt idx="2">
                  <c:v>0</c:v>
                </c:pt>
                <c:pt idx="3">
                  <c:v>0.6607142857142857</c:v>
                </c:pt>
                <c:pt idx="4">
                  <c:v>0.78260869565217395</c:v>
                </c:pt>
                <c:pt idx="5">
                  <c:v>0.78191489361702127</c:v>
                </c:pt>
                <c:pt idx="6">
                  <c:v>0.51282051282051277</c:v>
                </c:pt>
                <c:pt idx="7">
                  <c:v>0.66666666666666663</c:v>
                </c:pt>
                <c:pt idx="8">
                  <c:v>0.48007246376811596</c:v>
                </c:pt>
                <c:pt idx="9">
                  <c:v>0.50813008130081305</c:v>
                </c:pt>
                <c:pt idx="10">
                  <c:v>0.69190600522193213</c:v>
                </c:pt>
                <c:pt idx="11">
                  <c:v>0.79716563330380863</c:v>
                </c:pt>
                <c:pt idx="12">
                  <c:v>5.9071729957805907E-2</c:v>
                </c:pt>
                <c:pt idx="13">
                  <c:v>0</c:v>
                </c:pt>
                <c:pt idx="14">
                  <c:v>0.11594202898550725</c:v>
                </c:pt>
                <c:pt idx="15">
                  <c:v>0.31785714285714284</c:v>
                </c:pt>
                <c:pt idx="16">
                  <c:v>9.3023255813953487E-2</c:v>
                </c:pt>
                <c:pt idx="17">
                  <c:v>0.91157205240174677</c:v>
                </c:pt>
                <c:pt idx="18">
                  <c:v>0.82804232804232802</c:v>
                </c:pt>
                <c:pt idx="19">
                  <c:v>0.89050387596899228</c:v>
                </c:pt>
                <c:pt idx="20">
                  <c:v>0.97002724795640327</c:v>
                </c:pt>
              </c:numCache>
            </c:numRef>
          </c:val>
          <c:smooth val="0"/>
        </c:ser>
        <c:ser>
          <c:idx val="2"/>
          <c:order val="2"/>
          <c:tx>
            <c:v>Trimestre III</c:v>
          </c:tx>
          <c:spPr>
            <a:ln w="38100" cap="flat" cmpd="dbl" algn="ctr">
              <a:solidFill>
                <a:schemeClr val="tx2"/>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Pertinencia!$AF$4:$AF$49</c15:sqref>
                  </c15:fullRef>
                </c:ext>
              </c:extLst>
              <c:f>(Pertinencia!$AF$4:$AF$8,Pertinencia!$AF$10,Pertinencia!$AF$14,Pertinencia!$AF$18,Pertinencia!$AF$22,Pertinencia!$AF$24,Pertinencia!$AF$26:$AF$27,Pertinencia!$AF$30,Pertinencia!$AF$38:$AF$41,Pertinencia!$AF$43,Pertinencia!$AF$45,Pertinencia!$AF$47:$AF$48)</c:f>
              <c:numCache>
                <c:formatCode>0%</c:formatCode>
                <c:ptCount val="21"/>
                <c:pt idx="0">
                  <c:v>0.888421052631579</c:v>
                </c:pt>
                <c:pt idx="1">
                  <c:v>0.6828528072837633</c:v>
                </c:pt>
                <c:pt idx="2">
                  <c:v>0</c:v>
                </c:pt>
                <c:pt idx="3">
                  <c:v>0.74909747292418771</c:v>
                </c:pt>
                <c:pt idx="4">
                  <c:v>0.65982404692082108</c:v>
                </c:pt>
                <c:pt idx="5">
                  <c:v>0.79051383399209485</c:v>
                </c:pt>
                <c:pt idx="6">
                  <c:v>0.38805970149253732</c:v>
                </c:pt>
                <c:pt idx="7">
                  <c:v>0.50684931506849318</c:v>
                </c:pt>
                <c:pt idx="8">
                  <c:v>0.48484848484848486</c:v>
                </c:pt>
                <c:pt idx="9">
                  <c:v>0.54891304347826086</c:v>
                </c:pt>
                <c:pt idx="10">
                  <c:v>0.90853658536585369</c:v>
                </c:pt>
                <c:pt idx="11">
                  <c:v>0.6815968841285297</c:v>
                </c:pt>
                <c:pt idx="12">
                  <c:v>3.5971223021582736E-3</c:v>
                </c:pt>
                <c:pt idx="13">
                  <c:v>0</c:v>
                </c:pt>
                <c:pt idx="14">
                  <c:v>0.18615751789976134</c:v>
                </c:pt>
                <c:pt idx="15">
                  <c:v>0.33965517241379312</c:v>
                </c:pt>
                <c:pt idx="16">
                  <c:v>0.1206896551724138</c:v>
                </c:pt>
                <c:pt idx="17">
                  <c:v>0.81003861003861</c:v>
                </c:pt>
                <c:pt idx="18">
                  <c:v>0.92023633677991135</c:v>
                </c:pt>
                <c:pt idx="19">
                  <c:v>0.93345008756567427</c:v>
                </c:pt>
                <c:pt idx="20">
                  <c:v>0.9639344262295082</c:v>
                </c:pt>
              </c:numCache>
            </c:numRef>
          </c:val>
          <c:smooth val="0"/>
        </c:ser>
        <c:ser>
          <c:idx val="3"/>
          <c:order val="3"/>
          <c:tx>
            <c:v>Trimestre IV</c:v>
          </c:tx>
          <c:spPr>
            <a:ln w="38100" cap="flat" cmpd="dbl" algn="ctr">
              <a:solidFill>
                <a:schemeClr val="accent2"/>
              </a:solidFill>
              <a:miter lim="800000"/>
            </a:ln>
            <a:effectLst/>
          </c:spPr>
          <c:marker>
            <c:symbol val="none"/>
          </c:marker>
          <c:cat>
            <c:strLit>
              <c:ptCount val="21"/>
              <c:pt idx="0">
                <c:v>Pediatría</c:v>
              </c:pt>
              <c:pt idx="1">
                <c:v>Medicina Interna</c:v>
              </c:pt>
              <c:pt idx="2">
                <c:v>Neonatología</c:v>
              </c:pt>
              <c:pt idx="3">
                <c:v>Broncopulmonar </c:v>
              </c:pt>
              <c:pt idx="4">
                <c:v>Cardiología </c:v>
              </c:pt>
              <c:pt idx="5">
                <c:v>Gastroenterología </c:v>
              </c:pt>
              <c:pt idx="6">
                <c:v>Nefrología </c:v>
              </c:pt>
              <c:pt idx="7">
                <c:v>Inf. Transmisión Sexual (excluye VIH/SIDA)</c:v>
              </c:pt>
              <c:pt idx="8">
                <c:v>Neurología </c:v>
              </c:pt>
              <c:pt idx="9">
                <c:v>Psiquiatría </c:v>
              </c:pt>
              <c:pt idx="10">
                <c:v>Cirugía Infantil</c:v>
              </c:pt>
              <c:pt idx="11">
                <c:v>Cirugía Adulto</c:v>
              </c:pt>
              <c:pt idx="12">
                <c:v>Cirugía de Mamas con Patología Mamaria</c:v>
              </c:pt>
              <c:pt idx="13">
                <c:v>Anestesiología </c:v>
              </c:pt>
              <c:pt idx="14">
                <c:v>Obstetricia </c:v>
              </c:pt>
              <c:pt idx="15">
                <c:v>Ginecología (excluye Patología Cervical e Infertilidad)</c:v>
              </c:pt>
              <c:pt idx="16">
                <c:v>Ginecología  Patología Cervical</c:v>
              </c:pt>
              <c:pt idx="17">
                <c:v>Oftalmología (excluye UAPO)</c:v>
              </c:pt>
              <c:pt idx="18">
                <c:v>Otorrinolaringología</c:v>
              </c:pt>
              <c:pt idx="19">
                <c:v>Traumatología </c:v>
              </c:pt>
              <c:pt idx="20">
                <c:v>Urología </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Pertinencia!$AN$4:$AN$49</c15:sqref>
                  </c15:fullRef>
                </c:ext>
              </c:extLst>
              <c:f>(Pertinencia!$AN$4:$AN$8,Pertinencia!$AN$10,Pertinencia!$AN$14,Pertinencia!$AN$18,Pertinencia!$AN$22,Pertinencia!$AN$24,Pertinencia!$AN$26:$AN$27,Pertinencia!$AN$30,Pertinencia!$AN$38:$AN$41,Pertinencia!$AN$43,Pertinencia!$AN$45,Pertinencia!$AN$47:$AN$48)</c:f>
              <c:numCache>
                <c:formatCode>0%</c:formatCode>
                <c:ptCount val="21"/>
                <c:pt idx="0">
                  <c:v>0.92236024844720499</c:v>
                </c:pt>
                <c:pt idx="1">
                  <c:v>0.58795180722891571</c:v>
                </c:pt>
                <c:pt idx="2">
                  <c:v>0</c:v>
                </c:pt>
                <c:pt idx="3">
                  <c:v>0.79569892473118276</c:v>
                </c:pt>
                <c:pt idx="4">
                  <c:v>0.74914089347079038</c:v>
                </c:pt>
                <c:pt idx="5">
                  <c:v>0.81599999999999995</c:v>
                </c:pt>
                <c:pt idx="6">
                  <c:v>0.60784313725490191</c:v>
                </c:pt>
                <c:pt idx="7">
                  <c:v>0.6470588235294118</c:v>
                </c:pt>
                <c:pt idx="8">
                  <c:v>0.68246445497630337</c:v>
                </c:pt>
                <c:pt idx="9">
                  <c:v>0.38961038961038963</c:v>
                </c:pt>
                <c:pt idx="10">
                  <c:v>0.54782608695652169</c:v>
                </c:pt>
                <c:pt idx="11">
                  <c:v>0.68160919540229881</c:v>
                </c:pt>
                <c:pt idx="12">
                  <c:v>8.8495575221238937E-3</c:v>
                </c:pt>
                <c:pt idx="13">
                  <c:v>0</c:v>
                </c:pt>
                <c:pt idx="14">
                  <c:v>0.12741312741312741</c:v>
                </c:pt>
                <c:pt idx="15">
                  <c:v>0.30226700251889171</c:v>
                </c:pt>
                <c:pt idx="16">
                  <c:v>8.2417582417582416E-2</c:v>
                </c:pt>
                <c:pt idx="17">
                  <c:v>0.78810020876826725</c:v>
                </c:pt>
                <c:pt idx="18">
                  <c:v>0.91687041564792171</c:v>
                </c:pt>
                <c:pt idx="19">
                  <c:v>0.92322456813819576</c:v>
                </c:pt>
                <c:pt idx="20">
                  <c:v>0.91939546599496225</c:v>
                </c:pt>
              </c:numCache>
            </c:numRef>
          </c:val>
          <c:smooth val="0"/>
        </c:ser>
        <c:dLbls>
          <c:showLegendKey val="0"/>
          <c:showVal val="0"/>
          <c:showCatName val="0"/>
          <c:showSerName val="0"/>
          <c:showPercent val="0"/>
          <c:showBubbleSize val="0"/>
        </c:dLbls>
        <c:smooth val="0"/>
        <c:axId val="210452640"/>
        <c:axId val="210453200"/>
      </c:lineChart>
      <c:catAx>
        <c:axId val="210452640"/>
        <c:scaling>
          <c:orientation val="minMax"/>
        </c:scaling>
        <c:delete val="0"/>
        <c:axPos val="b"/>
        <c:majorGridlines>
          <c:spPr>
            <a:ln w="9525" cap="flat" cmpd="sng" algn="ctr">
              <a:solidFill>
                <a:schemeClr val="tx1">
                  <a:lumMod val="15000"/>
                  <a:lumOff val="85000"/>
                  <a:alpha val="32000"/>
                </a:schemeClr>
              </a:solidFill>
              <a:round/>
            </a:ln>
            <a:effectLst/>
          </c:spPr>
        </c:majorGridlines>
        <c:numFmt formatCode="General"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L"/>
          </a:p>
        </c:txPr>
        <c:crossAx val="210453200"/>
        <c:crosses val="autoZero"/>
        <c:auto val="1"/>
        <c:lblAlgn val="ctr"/>
        <c:lblOffset val="100"/>
        <c:noMultiLvlLbl val="0"/>
      </c:catAx>
      <c:valAx>
        <c:axId val="210453200"/>
        <c:scaling>
          <c:orientation val="minMax"/>
        </c:scaling>
        <c:delete val="0"/>
        <c:axPos val="l"/>
        <c:majorGridlines>
          <c:spPr>
            <a:ln w="9525" cap="flat" cmpd="sng" algn="ctr">
              <a:solidFill>
                <a:schemeClr val="tx1">
                  <a:lumMod val="15000"/>
                  <a:lumOff val="85000"/>
                  <a:alpha val="32000"/>
                </a:schemeClr>
              </a:solidFill>
              <a:round/>
            </a:ln>
            <a:effectLst/>
          </c:spPr>
        </c:majorGridlines>
        <c:numFmt formatCode="0%" sourceLinked="1"/>
        <c:majorTickMark val="none"/>
        <c:minorTickMark val="none"/>
        <c:tickLblPos val="nextTo"/>
        <c:spPr>
          <a:noFill/>
          <a:ln w="3175" cap="flat" cmpd="sng" algn="ctr">
            <a:solidFill>
              <a:schemeClr val="tx1">
                <a:lumMod val="15000"/>
                <a:lumOff val="85000"/>
              </a:schemeClr>
            </a:solidFill>
            <a:round/>
            <a:tailEnd type="none" w="med" len="lg"/>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L"/>
          </a:p>
        </c:txPr>
        <c:crossAx val="210452640"/>
        <c:crosses val="autoZero"/>
        <c:crossBetween val="between"/>
      </c:valAx>
      <c:spPr>
        <a:noFill/>
        <a:ln>
          <a:noFill/>
        </a:ln>
        <a:effectLst/>
      </c:spPr>
    </c:plotArea>
    <c:legend>
      <c:legendPos val="r"/>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es-CL"/>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withinLinear" id="15">
  <a:schemeClr val="accent2"/>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 id="16">
  <a:schemeClr val="accent3"/>
</cs:colorStyle>
</file>

<file path=xl/charts/colors4.xml><?xml version="1.0" encoding="utf-8"?>
<cs:colorStyle xmlns:cs="http://schemas.microsoft.com/office/drawing/2012/chartStyle" xmlns:a="http://schemas.openxmlformats.org/drawingml/2006/main" meth="withinLinear" id="17">
  <a:schemeClr val="accent4"/>
</cs:colorStyle>
</file>

<file path=xl/charts/colors5.xml><?xml version="1.0" encoding="utf-8"?>
<cs:colorStyle xmlns:cs="http://schemas.microsoft.com/office/drawing/2012/chartStyle" xmlns:a="http://schemas.openxmlformats.org/drawingml/2006/main" meth="withinLinear" id="18">
  <a:schemeClr val="accent5"/>
</cs:colorStyle>
</file>

<file path=xl/charts/colors6.xml><?xml version="1.0" encoding="utf-8"?>
<cs:colorStyle xmlns:cs="http://schemas.microsoft.com/office/drawing/2012/chartStyle" xmlns:a="http://schemas.openxmlformats.org/drawingml/2006/main" meth="withinLinear" id="17">
  <a:schemeClr val="accent4"/>
</cs:colorStyle>
</file>

<file path=xl/charts/style1.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3.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23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7">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38100" cap="flat" cmpd="dbl" algn="ctr">
        <a:solidFill>
          <a:schemeClr val="phClr"/>
        </a:solidFill>
        <a:miter lim="800000"/>
      </a:ln>
    </cs:spPr>
  </cs:dataPointLine>
  <cs:dataPointMarker>
    <cs:lnRef idx="0">
      <cs:styleClr val="auto"/>
    </cs:lnRef>
    <cs:fillRef idx="0">
      <cs:styleClr val="auto"/>
    </cs:fillRef>
    <cs:effectRef idx="0"/>
    <cs:fontRef idx="minor">
      <a:schemeClr val="tx1"/>
    </cs:fontRef>
    <cs:spPr>
      <a:solidFill>
        <a:schemeClr val="phClr"/>
      </a:solidFill>
      <a:ln w="9525" cap="flat" cmpd="sng" algn="ctr">
        <a:solidFill>
          <a:schemeClr val="lt1"/>
        </a:solidFill>
        <a:round/>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tx1"/>
    </cs:fontRef>
    <cs:spPr>
      <a:ln w="9525">
        <a:solidFill>
          <a:schemeClr val="tx1">
            <a:lumMod val="35000"/>
            <a:lumOff val="65000"/>
          </a:schemeClr>
        </a:solidFill>
      </a:ln>
    </cs:spPr>
  </cs:dropLine>
  <cs:errorBar>
    <cs:lnRef idx="0"/>
    <cs:fillRef idx="0"/>
    <cs:effectRef idx="0"/>
    <cs:fontRef idx="minor">
      <a:schemeClr val="tx1"/>
    </cs:fontRef>
    <cs:spPr>
      <a:ln w="9525">
        <a:solidFill>
          <a:schemeClr val="tx1">
            <a:lumMod val="65000"/>
            <a:lumOff val="35000"/>
          </a:schemeClr>
        </a:solidFill>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alpha val="32000"/>
          </a:schemeClr>
        </a:solidFill>
        <a:round/>
      </a:ln>
    </cs:spPr>
  </cs:gridlineMajor>
  <cs:gridlineMinor>
    <cs:lnRef idx="0"/>
    <cs:fillRef idx="0"/>
    <cs:effectRef idx="0"/>
    <cs:fontRef idx="minor">
      <a:schemeClr val="tx1"/>
    </cs:fontRef>
    <cs:spPr>
      <a:ln>
        <a:solidFill>
          <a:schemeClr val="tx1">
            <a:lumMod val="5000"/>
            <a:lumOff val="95000"/>
            <a:alpha val="32000"/>
          </a:schemeClr>
        </a:solidFill>
      </a:ln>
    </cs:spPr>
  </cs:gridlineMinor>
  <cs:hiLoLine>
    <cs:lnRef idx="0"/>
    <cs:fillRef idx="0"/>
    <cs:effectRef idx="0"/>
    <cs:fontRef idx="minor">
      <a:schemeClr val="tx1"/>
    </cs:fontRef>
    <cs:spPr>
      <a:ln w="9525">
        <a:solidFill>
          <a:schemeClr val="tx1"/>
        </a:solidFill>
      </a:ln>
    </cs:spPr>
  </cs:hiLoLine>
  <cs:leaderLine>
    <cs:lnRef idx="0"/>
    <cs:fillRef idx="0"/>
    <cs:effectRef idx="0"/>
    <cs:fontRef idx="minor">
      <a:schemeClr val="tx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cs:fontRef>
    <cs:spPr>
      <a:ln w="3175" cap="flat" cmpd="sng" algn="ctr">
        <a:solidFill>
          <a:schemeClr val="tx1">
            <a:lumMod val="15000"/>
            <a:lumOff val="85000"/>
          </a:schemeClr>
        </a:solidFill>
        <a:round/>
        <a:tailEnd type="none" w="med" len="lg"/>
      </a:ln>
    </cs:spPr>
    <cs:defRPr sz="900" kern="1200"/>
  </cs:seriesAxis>
  <cs:seriesLine>
    <cs:lnRef idx="0"/>
    <cs:fillRef idx="0"/>
    <cs:effectRef idx="0"/>
    <cs:fontRef idx="minor">
      <a:schemeClr val="tx1"/>
    </cs:fontRef>
    <cs:spPr>
      <a:ln w="9525">
        <a:solidFill>
          <a:schemeClr val="tx1">
            <a:lumMod val="35000"/>
            <a:lumOff val="65000"/>
          </a:schemeClr>
        </a:solidFill>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tx1"/>
    </cs:fontRef>
    <cs:spPr>
      <a:ln w="12700" cap="rnd"/>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3175" cap="flat" cmpd="sng" algn="ctr">
        <a:solidFill>
          <a:schemeClr val="tx1">
            <a:lumMod val="15000"/>
            <a:lumOff val="85000"/>
          </a:schemeClr>
        </a:solidFill>
        <a:round/>
        <a:tailEnd type="none" w="med" len="lg"/>
      </a:ln>
    </cs:spPr>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9</xdr:col>
      <xdr:colOff>1019175</xdr:colOff>
      <xdr:row>49</xdr:row>
      <xdr:rowOff>77561</xdr:rowOff>
    </xdr:from>
    <xdr:to>
      <xdr:col>16</xdr:col>
      <xdr:colOff>27214</xdr:colOff>
      <xdr:row>66</xdr:row>
      <xdr:rowOff>108857</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217714</xdr:colOff>
      <xdr:row>50</xdr:row>
      <xdr:rowOff>81642</xdr:rowOff>
    </xdr:from>
    <xdr:to>
      <xdr:col>23</xdr:col>
      <xdr:colOff>757918</xdr:colOff>
      <xdr:row>67</xdr:row>
      <xdr:rowOff>13607</xdr:rowOff>
    </xdr:to>
    <xdr:graphicFrame macro="">
      <xdr:nvGraphicFramePr>
        <xdr:cNvPr id="6" name="Gráfico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25</xdr:col>
      <xdr:colOff>95251</xdr:colOff>
      <xdr:row>49</xdr:row>
      <xdr:rowOff>180975</xdr:rowOff>
    </xdr:from>
    <xdr:to>
      <xdr:col>32</xdr:col>
      <xdr:colOff>1</xdr:colOff>
      <xdr:row>67</xdr:row>
      <xdr:rowOff>0</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33</xdr:col>
      <xdr:colOff>13607</xdr:colOff>
      <xdr:row>50</xdr:row>
      <xdr:rowOff>19050</xdr:rowOff>
    </xdr:from>
    <xdr:to>
      <xdr:col>39</xdr:col>
      <xdr:colOff>870857</xdr:colOff>
      <xdr:row>67</xdr:row>
      <xdr:rowOff>54429</xdr:rowOff>
    </xdr:to>
    <xdr:graphicFrame macro="">
      <xdr:nvGraphicFramePr>
        <xdr:cNvPr id="8" name="Gráfico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761999</xdr:colOff>
      <xdr:row>50</xdr:row>
      <xdr:rowOff>0</xdr:rowOff>
    </xdr:from>
    <xdr:to>
      <xdr:col>8</xdr:col>
      <xdr:colOff>231322</xdr:colOff>
      <xdr:row>65</xdr:row>
      <xdr:rowOff>122466</xdr:rowOff>
    </xdr:to>
    <xdr:graphicFrame macro="">
      <xdr:nvGraphicFramePr>
        <xdr:cNvPr id="9" name="Gráfico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435428</xdr:colOff>
      <xdr:row>68</xdr:row>
      <xdr:rowOff>0</xdr:rowOff>
    </xdr:from>
    <xdr:to>
      <xdr:col>9</xdr:col>
      <xdr:colOff>381001</xdr:colOff>
      <xdr:row>93</xdr:row>
      <xdr:rowOff>13608</xdr:rowOff>
    </xdr:to>
    <xdr:graphicFrame macro="">
      <xdr:nvGraphicFramePr>
        <xdr:cNvPr id="10" name="Gráfico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nunez\Desktop\2016\REM%202016\ENERO\116108A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minunez\Desktop\2016-12\GLORIA%20NILO\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minunez\Desktop\2016-12\GLORIA%20NILO\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minunez\Desktop\2016-12\GLORIA%20NILO\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minunez\Desktop\2016-12\GLORIA%20NILO\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minunez\Desktop\2016-12\GLORIA%20NILO\116108A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minunez\Desktop\2016-12\GLORIA%20NILO\116108A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inunez\Desktop\2016-12\GLORIA%20NILO\116108A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inunez\Desktop\2016-12\GLORIA%20NILO\116108A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minunez\Desktop\2016-12\GLORIA%20NILO\116108A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inunez\Desktop\2016-12\GLORIA%20NIL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minunez\Desktop\2016-12\GLORIA%20NIL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minunez\Desktop\2016-12\GLORIA%20NIL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7">
          <cell r="B7">
            <v>2016</v>
          </cell>
        </row>
      </sheetData>
      <sheetData sheetId="1">
        <row r="16">
          <cell r="C16">
            <v>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ENERO</v>
          </cell>
          <cell r="C6">
            <v>0</v>
          </cell>
          <cell r="D6">
            <v>1</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FEBRERO</v>
          </cell>
          <cell r="C6">
            <v>0</v>
          </cell>
          <cell r="D6">
            <v>2</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MARZO</v>
          </cell>
          <cell r="C6">
            <v>0</v>
          </cell>
          <cell r="D6">
            <v>3</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ABRIL</v>
          </cell>
          <cell r="C6">
            <v>0</v>
          </cell>
          <cell r="D6">
            <v>4</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MAYO</v>
          </cell>
          <cell r="C6">
            <v>0</v>
          </cell>
          <cell r="D6">
            <v>5</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JUNIO</v>
          </cell>
          <cell r="C6">
            <v>0</v>
          </cell>
          <cell r="D6">
            <v>6</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JULIO</v>
          </cell>
          <cell r="C6">
            <v>0</v>
          </cell>
          <cell r="D6">
            <v>7</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tabSelected="1" topLeftCell="K27" workbookViewId="0">
      <selection activeCell="AB62" sqref="AB62"/>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",[1]NOMBRE!B2," - ","( ",[1]NOMBRE!C2,[1]NOMBRE!D2,[1]NOMBRE!E2,[1]NOMBRE!F2,[1]NOMBRE!G2,"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",[1]NOMBRE!B3," - ","( ",[1]NOMBRE!C3,[1]NOMBRE!D3,[1]NOMBRE!E3,[1]NOMBRE!F3,[1]NOMBRE!G3,[1]NOMBRE!H3,"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02"/>
      <c r="AK6" s="202"/>
      <c r="AN6" s="201"/>
      <c r="AP6" s="326" t="s">
        <v>2</v>
      </c>
      <c r="AQ6" s="326"/>
      <c r="AR6" s="326" t="s">
        <v>3</v>
      </c>
      <c r="AS6" s="326"/>
      <c r="AU6" s="202"/>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02"/>
      <c r="AN7" s="201"/>
      <c r="AO7" s="202"/>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194" t="s">
        <v>49</v>
      </c>
      <c r="W11" s="18" t="s">
        <v>50</v>
      </c>
      <c r="X11" s="198" t="s">
        <v>51</v>
      </c>
      <c r="Y11" s="19" t="s">
        <v>52</v>
      </c>
      <c r="Z11" s="15" t="s">
        <v>53</v>
      </c>
      <c r="AA11" s="18" t="s">
        <v>54</v>
      </c>
      <c r="AB11" s="19" t="s">
        <v>51</v>
      </c>
      <c r="AC11" s="19" t="s">
        <v>52</v>
      </c>
      <c r="AD11" s="15" t="s">
        <v>53</v>
      </c>
      <c r="AE11" s="18" t="s">
        <v>54</v>
      </c>
      <c r="AF11" s="13" t="s">
        <v>55</v>
      </c>
      <c r="AG11" s="195"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4697</v>
      </c>
      <c r="C12" s="23">
        <f>+Enero!C12+Febrero!C12+'Marzo '!C12+'Abril '!C12+'Mayo '!C12+Junio!C12+Julio!C12+Agosto!C12+Septiembre!C12+'Octubre '!C12+Noviembre!C12+'Diciembre '!C12</f>
        <v>2132</v>
      </c>
      <c r="D12" s="23">
        <f>+Enero!D12+Febrero!D12+'Marzo '!D12+'Abril '!D12+'Mayo '!D12+Junio!D12+Julio!D12+Agosto!D12+Septiembre!D12+'Octubre '!D12+Noviembre!D12+'Diciembre '!D12</f>
        <v>1471</v>
      </c>
      <c r="E12" s="23">
        <f>+Enero!E12+Febrero!E12+'Marzo '!E12+'Abril '!E12+'Mayo '!E12+Junio!E12+Julio!E12+Agosto!E12+Septiembre!E12+'Octubre '!E12+Noviembre!E12+'Diciembre '!E12</f>
        <v>1001</v>
      </c>
      <c r="F12" s="23">
        <f>+Enero!F12+Febrero!F12+'Marzo '!F12+'Abril '!F12+'Mayo '!F12+Junio!F12+Julio!F12+Agosto!F12+Septiembre!F12+'Octubre '!F12+Noviembre!F12+'Diciembre '!F12</f>
        <v>93</v>
      </c>
      <c r="G12" s="23">
        <f>+Enero!G12+Febrero!G12+'Marzo '!G12+'Abril '!G12+'Mayo '!G12+Junio!G12+Julio!G12+Agosto!G12+Septiembre!G12+'Octubre '!G12+Noviembre!G12+'Diciembre '!G12</f>
        <v>0</v>
      </c>
      <c r="H12" s="23">
        <f>+Enero!H12+Febrero!H12+'Marzo '!H12+'Abril '!H12+'Mayo '!H12+Junio!H12+Julio!H12+Agosto!H12+Septiembre!H12+'Octubre '!H12+Noviembre!H12+'Diciembre '!H12</f>
        <v>0</v>
      </c>
      <c r="I12" s="23">
        <f>+Enero!I12+Febrero!I12+'Marzo '!I12+'Abril '!I12+'Mayo '!I12+Junio!I12+Julio!I12+Agosto!I12+Septiembre!I12+'Octubre '!I12+Noviembre!I12+'Diciembre '!I12</f>
        <v>0</v>
      </c>
      <c r="J12" s="23">
        <f>+Enero!J12+Febrero!J12+'Marzo '!J12+'Abril '!J12+'Mayo '!J12+Junio!J12+Julio!J12+Agosto!J12+Septiembre!J12+'Octubre '!J12+Noviembre!J12+'Diciembre '!J12</f>
        <v>0</v>
      </c>
      <c r="K12" s="23">
        <f>+Enero!K12+Febrero!K12+'Marzo '!K12+'Abril '!K12+'Mayo '!K12+Junio!K12+Julio!K12+Agosto!K12+Septiembre!K12+'Octubre '!K12+Noviembre!K12+'Diciembre '!K12</f>
        <v>0</v>
      </c>
      <c r="L12" s="23">
        <f>+Enero!L12+Febrero!L12+'Marzo '!L12+'Abril '!L12+'Mayo '!L12+Junio!L12+Julio!L12+Agosto!L12+Septiembre!L12+'Octubre '!L12+Noviembre!L12+'Diciembre '!L12</f>
        <v>0</v>
      </c>
      <c r="M12" s="23">
        <f>+Enero!M12+Febrero!M12+'Marzo '!M12+'Abril '!M12+'Mayo '!M12+Junio!M12+Julio!M12+Agosto!M12+Septiembre!M12+'Octubre '!M12+Noviembre!M12+'Diciembre '!M12</f>
        <v>0</v>
      </c>
      <c r="N12" s="23">
        <f>+Enero!N12+Febrero!N12+'Marzo '!N12+'Abril '!N12+'Mayo '!N12+Junio!N12+Julio!N12+Agosto!N12+Septiembre!N12+'Octubre '!N12+Noviembre!N12+'Diciembre '!N12</f>
        <v>0</v>
      </c>
      <c r="O12" s="23">
        <f>+Enero!O12+Febrero!O12+'Marzo '!O12+'Abril '!O12+'Mayo '!O12+Junio!O12+Julio!O12+Agosto!O12+Septiembre!O12+'Octubre '!O12+Noviembre!O12+'Diciembre '!O12</f>
        <v>0</v>
      </c>
      <c r="P12" s="23">
        <f>+Enero!P12+Febrero!P12+'Marzo '!P12+'Abril '!P12+'Mayo '!P12+Junio!P12+Julio!P12+Agosto!P12+Septiembre!P12+'Octubre '!P12+Noviembre!P12+'Diciembre '!P12</f>
        <v>0</v>
      </c>
      <c r="Q12" s="23">
        <f>+Enero!Q12+Febrero!Q12+'Marzo '!Q12+'Abril '!Q12+'Mayo '!Q12+Junio!Q12+Julio!Q12+Agosto!Q12+Septiembre!Q12+'Octubre '!Q12+Noviembre!Q12+'Diciembre '!Q12</f>
        <v>0</v>
      </c>
      <c r="R12" s="23">
        <f>+Enero!R12+Febrero!R12+'Marzo '!R12+'Abril '!R12+'Mayo '!R12+Junio!R12+Julio!R12+Agosto!R12+Septiembre!R12+'Octubre '!R12+Noviembre!R12+'Diciembre '!R12</f>
        <v>0</v>
      </c>
      <c r="S12" s="23">
        <f>+Enero!S12+Febrero!S12+'Marzo '!S12+'Abril '!S12+'Mayo '!S12+Junio!S12+Julio!S12+Agosto!S12+Septiembre!S12+'Octubre '!S12+Noviembre!S12+'Diciembre '!S12</f>
        <v>0</v>
      </c>
      <c r="T12" s="222">
        <f>+Enero!T12+Febrero!T12+'Marzo '!T12+'Abril '!T12+'Mayo '!T12+Junio!T12+Julio!T12+Agosto!T12+Septiembre!T12+'Octubre '!T12+Noviembre!T12+'Diciembre '!T12</f>
        <v>4604</v>
      </c>
      <c r="U12" s="23">
        <f>+Enero!U12+Febrero!U12+'Marzo '!U12+'Abril '!U12+'Mayo '!U12+Junio!U12+Julio!U12+Agosto!U12+Septiembre!U12+'Octubre '!U12+Noviembre!U12+'Diciembre '!U12</f>
        <v>93</v>
      </c>
      <c r="V12" s="222">
        <f>+Enero!V12+Febrero!V12+'Marzo '!V12+'Abril '!V12+'Mayo '!V12+Junio!V12+Julio!V12+Agosto!V12+Septiembre!V12+'Octubre '!V12+Noviembre!V12+'Diciembre '!V12</f>
        <v>2382</v>
      </c>
      <c r="W12" s="23">
        <f>+Enero!W12+Febrero!W12+'Marzo '!W12+'Abril '!W12+'Mayo '!W12+Junio!W12+Julio!W12+Agosto!W12+Septiembre!W12+'Octubre '!W12+Noviembre!W12+'Diciembre '!W12</f>
        <v>2315</v>
      </c>
      <c r="X12" s="222">
        <f>+Enero!X12+Febrero!X12+'Marzo '!X12+'Abril '!X12+'Mayo '!X12+Junio!X12+Julio!X12+Agosto!X12+Septiembre!X12+'Octubre '!X12+Noviembre!X12+'Diciembre '!X12</f>
        <v>2018</v>
      </c>
      <c r="Y12" s="23">
        <f>+Enero!Y12+Febrero!Y12+'Marzo '!Y12+'Abril '!Y12+'Mayo '!Y12+Junio!Y12+Julio!Y12+Agosto!Y12+Septiembre!Y12+'Octubre '!Y12+Noviembre!Y12+'Diciembre '!Y12</f>
        <v>2017</v>
      </c>
      <c r="Z12" s="23">
        <f>+Enero!Z12+Febrero!Z12+'Marzo '!Z12+'Abril '!Z12+'Mayo '!Z12+Junio!Z12+Julio!Z12+Agosto!Z12+Septiembre!Z12+'Octubre '!Z12+Noviembre!Z12+'Diciembre '!Z12</f>
        <v>0</v>
      </c>
      <c r="AA12" s="23">
        <f>+Enero!AA12+Febrero!AA12+'Marzo '!AA12+'Abril '!AA12+'Mayo '!AA12+Junio!AA12+Julio!AA12+Agosto!AA12+Septiembre!AA12+'Octubre '!AA12+Noviembre!AA12+'Diciembre '!AA12</f>
        <v>1</v>
      </c>
      <c r="AB12" s="222">
        <f>+Enero!AB12+Febrero!AB12+'Marzo '!AB12+'Abril '!AB12+'Mayo '!AB12+Junio!AB12+Julio!AB12+Agosto!AB12+Septiembre!AB12+'Octubre '!AB12+Noviembre!AB12+'Diciembre '!AB12</f>
        <v>13</v>
      </c>
      <c r="AC12" s="23">
        <f>+Enero!AC12+Febrero!AC12+'Marzo '!AC12+'Abril '!AC12+'Mayo '!AC12+Junio!AC12+Julio!AC12+Agosto!AC12+Septiembre!AC12+'Octubre '!AC12+Noviembre!AC12+'Diciembre '!AC12</f>
        <v>13</v>
      </c>
      <c r="AD12" s="23">
        <f>+Enero!AD12+Febrero!AD12+'Marzo '!AD12+'Abril '!AD12+'Mayo '!AD12+Junio!AD12+Julio!AD12+Agosto!AD12+Septiembre!AD12+'Octubre '!AD12+Noviembre!AD12+'Diciembre '!AD12</f>
        <v>0</v>
      </c>
      <c r="AE12" s="23">
        <f>+Enero!AE12+Febrero!AE12+'Marzo '!AE12+'Abril '!AE12+'Mayo '!AE12+Junio!AE12+Julio!AE12+Agosto!AE12+Septiembre!AE12+'Octubre '!AE12+Noviembre!AE12+'Diciembre '!AE12</f>
        <v>0</v>
      </c>
      <c r="AF12" s="222">
        <f>+Enero!AF12+Febrero!AF12+'Marzo '!AF12+'Abril '!AF12+'Mayo '!AF12+Junio!AF12+Julio!AF12+Agosto!AF12+Septiembre!AF12+'Octubre '!AF12+Noviembre!AF12+'Diciembre '!AF12</f>
        <v>1636</v>
      </c>
      <c r="AG12" s="23">
        <f>+Enero!AG12+Febrero!AG12+'Marzo '!AG12+'Abril '!AG12+'Mayo '!AG12+Junio!AG12+Julio!AG12+Agosto!AG12+Septiembre!AG12+'Octubre '!AG12+Noviembre!AG12+'Diciembre '!AG12</f>
        <v>0</v>
      </c>
      <c r="AH12" s="222">
        <f>+Enero!AH12+Febrero!AH12+'Marzo '!AH12+'Abril '!AH12+'Mayo '!AH12+Junio!AH12+Julio!AH12+Agosto!AH12+Septiembre!AH12+'Octubre '!AH12+Noviembre!AH12+'Diciembre '!AH12</f>
        <v>576</v>
      </c>
      <c r="AI12" s="23">
        <f>+Enero!AI12+Febrero!AI12+'Marzo '!AI12+'Abril '!AI12+'Mayo '!AI12+Junio!AI12+Julio!AI12+Agosto!AI12+Septiembre!AI12+'Octubre '!AI12+Noviembre!AI12+'Diciembre '!AI12</f>
        <v>0</v>
      </c>
      <c r="AJ12" s="23">
        <f>+Enero!AJ12+Febrero!AJ12+'Marzo '!AJ12+'Abril '!AJ12+'Mayo '!AJ12+Junio!AJ12+Julio!AJ12+Agosto!AJ12+Septiembre!AJ12+'Octubre '!AJ12+Noviembre!AJ12+'Diciembre '!AJ12</f>
        <v>70</v>
      </c>
      <c r="AK12" s="222">
        <f>+Enero!AK12+Febrero!AK12+'Marzo '!AK12+'Abril '!AK12+'Mayo '!AK12+Junio!AK12+Julio!AK12+Agosto!AK12+Septiembre!AK12+'Octubre '!AK12+Noviembre!AK12+'Diciembre '!AK12</f>
        <v>81</v>
      </c>
      <c r="AL12" s="23">
        <f>+Enero!AL12+Febrero!AL12+'Marzo '!AL12+'Abril '!AL12+'Mayo '!AL12+Junio!AL12+Julio!AL12+Agosto!AL12+Septiembre!AL12+'Octubre '!AL12+Noviembre!AL12+'Diciembre '!AL12</f>
        <v>0</v>
      </c>
      <c r="AM12" s="222">
        <f>+Enero!AM12+Febrero!AM12+'Marzo '!AM12+'Abril '!AM12+'Mayo '!AM12+Junio!AM12+Julio!AM12+Agosto!AM12+Septiembre!AM12+'Octubre '!AM12+Noviembre!AM12+'Diciembre '!AM12</f>
        <v>366</v>
      </c>
      <c r="AN12" s="23">
        <f>+Enero!AN12+Febrero!AN12+'Marzo '!AN12+'Abril '!AN12+'Mayo '!AN12+Junio!AN12+Julio!AN12+Agosto!AN12+Septiembre!AN12+'Octubre '!AN12+Noviembre!AN12+'Diciembre '!AN12</f>
        <v>0</v>
      </c>
      <c r="AO12" s="23">
        <f>+Enero!AO12+Febrero!AO12+'Marzo '!AO12+'Abril '!AO12+'Mayo '!AO12+Junio!AO12+Julio!AO12+Agosto!AO12+Septiembre!AO12+'Octubre '!AO12+Noviembre!AO12+'Diciembre '!AO12</f>
        <v>0</v>
      </c>
      <c r="AP12" s="23">
        <f>+Enero!AP12+Febrero!AP12+'Marzo '!AP12+'Abril '!AP12+'Mayo '!AP12+Junio!AP12+Julio!AP12+Agosto!AP12+Septiembre!AP12+'Octubre '!AP12+Noviembre!AP12+'Diciembre '!AP12</f>
        <v>0</v>
      </c>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x14ac:dyDescent="0.15">
      <c r="A13" s="48" t="s">
        <v>58</v>
      </c>
      <c r="B13" s="22">
        <f>SUM(C13:S13)</f>
        <v>8457</v>
      </c>
      <c r="C13" s="23">
        <f>+Enero!C13+Febrero!C13+'Marzo '!C13+'Abril '!C13+'Mayo '!C13+Junio!C13+Julio!C13+Agosto!C13+Septiembre!C13+'Octubre '!C13+Noviembre!C13+'Diciembre '!C13</f>
        <v>0</v>
      </c>
      <c r="D13" s="23">
        <f>+Enero!D13+Febrero!D13+'Marzo '!D13+'Abril '!D13+'Mayo '!D13+Junio!D13+Julio!D13+Agosto!D13+Septiembre!D13+'Octubre '!D13+Noviembre!D13+'Diciembre '!D13</f>
        <v>0</v>
      </c>
      <c r="E13" s="23">
        <f>+Enero!E13+Febrero!E13+'Marzo '!E13+'Abril '!E13+'Mayo '!E13+Junio!E13+Julio!E13+Agosto!E13+Septiembre!E13+'Octubre '!E13+Noviembre!E13+'Diciembre '!E13</f>
        <v>0</v>
      </c>
      <c r="F13" s="23">
        <f>+Enero!F13+Febrero!F13+'Marzo '!F13+'Abril '!F13+'Mayo '!F13+Junio!F13+Julio!F13+Agosto!F13+Septiembre!F13+'Octubre '!F13+Noviembre!F13+'Diciembre '!F13</f>
        <v>100</v>
      </c>
      <c r="G13" s="23">
        <f>+Enero!G13+Febrero!G13+'Marzo '!G13+'Abril '!G13+'Mayo '!G13+Junio!G13+Julio!G13+Agosto!G13+Septiembre!G13+'Octubre '!G13+Noviembre!G13+'Diciembre '!G13</f>
        <v>273</v>
      </c>
      <c r="H13" s="23">
        <f>+Enero!H13+Febrero!H13+'Marzo '!H13+'Abril '!H13+'Mayo '!H13+Junio!H13+Julio!H13+Agosto!H13+Septiembre!H13+'Octubre '!H13+Noviembre!H13+'Diciembre '!H13</f>
        <v>455</v>
      </c>
      <c r="I13" s="23">
        <f>+Enero!I13+Febrero!I13+'Marzo '!I13+'Abril '!I13+'Mayo '!I13+Junio!I13+Julio!I13+Agosto!I13+Septiembre!I13+'Octubre '!I13+Noviembre!I13+'Diciembre '!I13</f>
        <v>408</v>
      </c>
      <c r="J13" s="23">
        <f>+Enero!J13+Febrero!J13+'Marzo '!J13+'Abril '!J13+'Mayo '!J13+Junio!J13+Julio!J13+Agosto!J13+Septiembre!J13+'Octubre '!J13+Noviembre!J13+'Diciembre '!J13</f>
        <v>343</v>
      </c>
      <c r="K13" s="23">
        <f>+Enero!K13+Febrero!K13+'Marzo '!K13+'Abril '!K13+'Mayo '!K13+Junio!K13+Julio!K13+Agosto!K13+Septiembre!K13+'Octubre '!K13+Noviembre!K13+'Diciembre '!K13</f>
        <v>406</v>
      </c>
      <c r="L13" s="23">
        <f>+Enero!L13+Febrero!L13+'Marzo '!L13+'Abril '!L13+'Mayo '!L13+Junio!L13+Julio!L13+Agosto!L13+Septiembre!L13+'Octubre '!L13+Noviembre!L13+'Diciembre '!L13</f>
        <v>444</v>
      </c>
      <c r="M13" s="23">
        <f>+Enero!M13+Febrero!M13+'Marzo '!M13+'Abril '!M13+'Mayo '!M13+Junio!M13+Julio!M13+Agosto!M13+Septiembre!M13+'Octubre '!M13+Noviembre!M13+'Diciembre '!M13</f>
        <v>611</v>
      </c>
      <c r="N13" s="23">
        <f>+Enero!N13+Febrero!N13+'Marzo '!N13+'Abril '!N13+'Mayo '!N13+Junio!N13+Julio!N13+Agosto!N13+Septiembre!N13+'Octubre '!N13+Noviembre!N13+'Diciembre '!N13</f>
        <v>763</v>
      </c>
      <c r="O13" s="23">
        <f>+Enero!O13+Febrero!O13+'Marzo '!O13+'Abril '!O13+'Mayo '!O13+Junio!O13+Julio!O13+Agosto!O13+Septiembre!O13+'Octubre '!O13+Noviembre!O13+'Diciembre '!O13</f>
        <v>793</v>
      </c>
      <c r="P13" s="23">
        <f>+Enero!P13+Febrero!P13+'Marzo '!P13+'Abril '!P13+'Mayo '!P13+Junio!P13+Julio!P13+Agosto!P13+Septiembre!P13+'Octubre '!P13+Noviembre!P13+'Diciembre '!P13</f>
        <v>971</v>
      </c>
      <c r="Q13" s="23">
        <f>+Enero!Q13+Febrero!Q13+'Marzo '!Q13+'Abril '!Q13+'Mayo '!Q13+Junio!Q13+Julio!Q13+Agosto!Q13+Septiembre!Q13+'Octubre '!Q13+Noviembre!Q13+'Diciembre '!Q13</f>
        <v>933</v>
      </c>
      <c r="R13" s="23">
        <f>+Enero!R13+Febrero!R13+'Marzo '!R13+'Abril '!R13+'Mayo '!R13+Junio!R13+Julio!R13+Agosto!R13+Septiembre!R13+'Octubre '!R13+Noviembre!R13+'Diciembre '!R13</f>
        <v>888</v>
      </c>
      <c r="S13" s="23">
        <f>+Enero!S13+Febrero!S13+'Marzo '!S13+'Abril '!S13+'Mayo '!S13+Junio!S13+Julio!S13+Agosto!S13+Septiembre!S13+'Octubre '!S13+Noviembre!S13+'Diciembre '!S13</f>
        <v>1069</v>
      </c>
      <c r="T13" s="222">
        <f>+Enero!T13+Febrero!T13+'Marzo '!T13+'Abril '!T13+'Mayo '!T13+Junio!T13+Julio!T13+Agosto!T13+Septiembre!T13+'Octubre '!T13+Noviembre!T13+'Diciembre '!T13</f>
        <v>0</v>
      </c>
      <c r="U13" s="23">
        <f>+Enero!U13+Febrero!U13+'Marzo '!U13+'Abril '!U13+'Mayo '!U13+Junio!U13+Julio!U13+Agosto!U13+Septiembre!U13+'Octubre '!U13+Noviembre!U13+'Diciembre '!U13</f>
        <v>8457</v>
      </c>
      <c r="V13" s="222">
        <f>+Enero!V13+Febrero!V13+'Marzo '!V13+'Abril '!V13+'Mayo '!V13+Junio!V13+Julio!V13+Agosto!V13+Septiembre!V13+'Octubre '!V13+Noviembre!V13+'Diciembre '!V13</f>
        <v>3181</v>
      </c>
      <c r="W13" s="23">
        <f>+Enero!W13+Febrero!W13+'Marzo '!W13+'Abril '!W13+'Mayo '!W13+Junio!W13+Julio!W13+Agosto!W13+Septiembre!W13+'Octubre '!W13+Noviembre!W13+'Diciembre '!W13</f>
        <v>5276</v>
      </c>
      <c r="X13" s="222">
        <f>+Enero!X13+Febrero!X13+'Marzo '!X13+'Abril '!X13+'Mayo '!X13+Junio!X13+Julio!X13+Agosto!X13+Septiembre!X13+'Octubre '!X13+Noviembre!X13+'Diciembre '!X13</f>
        <v>0</v>
      </c>
      <c r="Y13" s="23">
        <f>+Enero!Y13+Febrero!Y13+'Marzo '!Y13+'Abril '!Y13+'Mayo '!Y13+Junio!Y13+Julio!Y13+Agosto!Y13+Septiembre!Y13+'Octubre '!Y13+Noviembre!Y13+'Diciembre '!Y13</f>
        <v>0</v>
      </c>
      <c r="Z13" s="23">
        <f>+Enero!Z13+Febrero!Z13+'Marzo '!Z13+'Abril '!Z13+'Mayo '!Z13+Junio!Z13+Julio!Z13+Agosto!Z13+Septiembre!Z13+'Octubre '!Z13+Noviembre!Z13+'Diciembre '!Z13</f>
        <v>0</v>
      </c>
      <c r="AA13" s="23">
        <f>+Enero!AA13+Febrero!AA13+'Marzo '!AA13+'Abril '!AA13+'Mayo '!AA13+Junio!AA13+Julio!AA13+Agosto!AA13+Septiembre!AA13+'Octubre '!AA13+Noviembre!AA13+'Diciembre '!AA13</f>
        <v>0</v>
      </c>
      <c r="AB13" s="222">
        <f>+Enero!AB13+Febrero!AB13+'Marzo '!AB13+'Abril '!AB13+'Mayo '!AB13+Junio!AB13+Julio!AB13+Agosto!AB13+Septiembre!AB13+'Octubre '!AB13+Noviembre!AB13+'Diciembre '!AB13</f>
        <v>3649</v>
      </c>
      <c r="AC13" s="23">
        <f>+Enero!AC13+Febrero!AC13+'Marzo '!AC13+'Abril '!AC13+'Mayo '!AC13+Junio!AC13+Julio!AC13+Agosto!AC13+Septiembre!AC13+'Octubre '!AC13+Noviembre!AC13+'Diciembre '!AC13</f>
        <v>3627</v>
      </c>
      <c r="AD13" s="23">
        <f>+Enero!AD13+Febrero!AD13+'Marzo '!AD13+'Abril '!AD13+'Mayo '!AD13+Junio!AD13+Julio!AD13+Agosto!AD13+Septiembre!AD13+'Octubre '!AD13+Noviembre!AD13+'Diciembre '!AD13</f>
        <v>0</v>
      </c>
      <c r="AE13" s="23">
        <f>+Enero!AE13+Febrero!AE13+'Marzo '!AE13+'Abril '!AE13+'Mayo '!AE13+Junio!AE13+Julio!AE13+Agosto!AE13+Septiembre!AE13+'Octubre '!AE13+Noviembre!AE13+'Diciembre '!AE13</f>
        <v>22</v>
      </c>
      <c r="AF13" s="222">
        <f>+Enero!AF13+Febrero!AF13+'Marzo '!AF13+'Abril '!AF13+'Mayo '!AF13+Junio!AF13+Julio!AF13+Agosto!AF13+Septiembre!AF13+'Octubre '!AF13+Noviembre!AF13+'Diciembre '!AF13</f>
        <v>2514</v>
      </c>
      <c r="AG13" s="23">
        <f>+Enero!AG13+Febrero!AG13+'Marzo '!AG13+'Abril '!AG13+'Mayo '!AG13+Junio!AG13+Julio!AG13+Agosto!AG13+Septiembre!AG13+'Octubre '!AG13+Noviembre!AG13+'Diciembre '!AG13</f>
        <v>0</v>
      </c>
      <c r="AH13" s="222">
        <f>+Enero!AH13+Febrero!AH13+'Marzo '!AH13+'Abril '!AH13+'Mayo '!AH13+Junio!AH13+Julio!AH13+Agosto!AH13+Septiembre!AH13+'Octubre '!AH13+Noviembre!AH13+'Diciembre '!AH13</f>
        <v>0</v>
      </c>
      <c r="AI13" s="23">
        <f>+Enero!AI13+Febrero!AI13+'Marzo '!AI13+'Abril '!AI13+'Mayo '!AI13+Junio!AI13+Julio!AI13+Agosto!AI13+Septiembre!AI13+'Octubre '!AI13+Noviembre!AI13+'Diciembre '!AI13</f>
        <v>1876</v>
      </c>
      <c r="AJ13" s="23">
        <f>+Enero!AJ13+Febrero!AJ13+'Marzo '!AJ13+'Abril '!AJ13+'Mayo '!AJ13+Junio!AJ13+Julio!AJ13+Agosto!AJ13+Septiembre!AJ13+'Octubre '!AJ13+Noviembre!AJ13+'Diciembre '!AJ13</f>
        <v>5588</v>
      </c>
      <c r="AK13" s="222">
        <f>+Enero!AK13+Febrero!AK13+'Marzo '!AK13+'Abril '!AK13+'Mayo '!AK13+Junio!AK13+Julio!AK13+Agosto!AK13+Septiembre!AK13+'Octubre '!AK13+Noviembre!AK13+'Diciembre '!AK13</f>
        <v>0</v>
      </c>
      <c r="AL13" s="23">
        <f>+Enero!AL13+Febrero!AL13+'Marzo '!AL13+'Abril '!AL13+'Mayo '!AL13+Junio!AL13+Julio!AL13+Agosto!AL13+Septiembre!AL13+'Octubre '!AL13+Noviembre!AL13+'Diciembre '!AL13</f>
        <v>346</v>
      </c>
      <c r="AM13" s="222">
        <f>+Enero!AM13+Febrero!AM13+'Marzo '!AM13+'Abril '!AM13+'Mayo '!AM13+Junio!AM13+Julio!AM13+Agosto!AM13+Septiembre!AM13+'Octubre '!AM13+Noviembre!AM13+'Diciembre '!AM13</f>
        <v>0</v>
      </c>
      <c r="AN13" s="23">
        <f>+Enero!AN13+Febrero!AN13+'Marzo '!AN13+'Abril '!AN13+'Mayo '!AN13+Junio!AN13+Julio!AN13+Agosto!AN13+Septiembre!AN13+'Octubre '!AN13+Noviembre!AN13+'Diciembre '!AN13</f>
        <v>839</v>
      </c>
      <c r="AO13" s="23">
        <f>+Enero!AO13+Febrero!AO13+'Marzo '!AO13+'Abril '!AO13+'Mayo '!AO13+Junio!AO13+Julio!AO13+Agosto!AO13+Septiembre!AO13+'Octubre '!AO13+Noviembre!AO13+'Diciembre '!AO13</f>
        <v>0</v>
      </c>
      <c r="AP13" s="23">
        <f>+Enero!AP13+Febrero!AP13+'Marzo '!AP13+'Abril '!AP13+'Mayo '!AP13+Junio!AP13+Julio!AP13+Agosto!AP13+Septiembre!AP13+'Octubre '!AP13+Noviembre!AP13+'Diciembre '!AP13</f>
        <v>85</v>
      </c>
      <c r="AQ13" s="54"/>
      <c r="AR13" s="53"/>
      <c r="AS13" s="54"/>
      <c r="AT13" s="53"/>
      <c r="AU13" s="54"/>
      <c r="AV13" s="55"/>
      <c r="AW13" s="56"/>
      <c r="AX13" s="57"/>
      <c r="AY13" s="41" t="str">
        <f t="shared" ref="AY13:AY58" si="0">+BP13&amp;BQ13&amp;BR13&amp;BS13&amp;BT13&amp;BU13&amp;BV13</f>
        <v/>
      </c>
      <c r="BF13" s="6"/>
      <c r="BG13" s="6"/>
      <c r="BH13" s="6"/>
      <c r="BI13" s="6"/>
      <c r="BJ13" s="6"/>
      <c r="BK13" s="6"/>
      <c r="BL13" s="6"/>
      <c r="BM13" s="6"/>
      <c r="BN13" s="6"/>
      <c r="BO13" s="6"/>
      <c r="BP13" s="42" t="str">
        <f t="shared" ref="BP13:BP58" si="1">IF($B13&lt;&gt;($V13+$W13)," El número de consultas según sexo NO puede ser diferente al Total. ","")</f>
        <v/>
      </c>
      <c r="BQ13" s="43" t="str">
        <f t="shared" ref="BQ13:BQ58" si="2">IF($B13=0,"",IF(($T13+$U13)=0,IF($B13="",""," No olvide escribir la columna Beneficiarios. "),""))</f>
        <v/>
      </c>
      <c r="BR13" s="43" t="str">
        <f t="shared" ref="BR13:BR58" si="3">IF($B13&lt;($T13+$U13)," El número de Beneficiarios NO puede ser mayor que el Total. ","")</f>
        <v/>
      </c>
      <c r="BS13" s="43" t="str">
        <f t="shared" ref="BS13:BS58" si="4">IF($B13&lt;($AP13+$AQ13)," Seccion A.2 NO puede ser mayor que sección A.1. ","")</f>
        <v/>
      </c>
      <c r="BT13" s="43" t="str">
        <f t="shared" ref="BT13:BT58" si="5">IF($B13&lt;($AR13+$AS13)," Seccion A.3 NO puede ser mayor que sección A.1. ","")</f>
        <v/>
      </c>
      <c r="BU13" s="43" t="str">
        <f t="shared" ref="BU13:BU58" si="6">IF($B13&gt;=($X13+$AB13),"","El total de Consulta Nuevas NO debe ser MAYOR que el total de las Consultas Médicas. ")</f>
        <v/>
      </c>
      <c r="BV13" s="45" t="str">
        <f>IF(AND($Y13+$AC13&lt;&gt;0,OR($AF13="",$AG13="")),"No  olvide registrar datos en Pertinencia. ","")</f>
        <v/>
      </c>
      <c r="BW13" s="46"/>
      <c r="BX13" s="47">
        <f t="shared" ref="BX13:BX58" si="7">IF($B13&lt;&gt;($V13+$W13),1,0)</f>
        <v>0</v>
      </c>
      <c r="BY13" s="47">
        <f t="shared" ref="BY13:BY58" si="8">IF($B13&lt;($T13+$U13),1,0)</f>
        <v>0</v>
      </c>
      <c r="BZ13" s="47">
        <f t="shared" ref="BZ13:BZ58" si="9">IF($B13&lt;($AP13+$AQ13),1,0)</f>
        <v>0</v>
      </c>
      <c r="CA13" s="47">
        <f t="shared" ref="CA13:CA58" si="10">IF($B13&lt;($AR13+$AS13),1,0)</f>
        <v>0</v>
      </c>
      <c r="CB13" s="47">
        <f t="shared" ref="CB13:CB58" si="11">IF($B13&gt;=($X13+$AB13),0,1)</f>
        <v>0</v>
      </c>
      <c r="CC13" s="47">
        <f t="shared" ref="CC13:CC58" si="12">IF($B13=0,"",IF(($T13+$U13)=0,IF($B13="","",1),0))</f>
        <v>0</v>
      </c>
      <c r="CD13" s="47">
        <f>IF(AND($Y13+$AC13&lt;&gt;0,OR($AF13="",$AG13="")),1,0)</f>
        <v>0</v>
      </c>
      <c r="CY13" s="12"/>
      <c r="CZ13" s="12"/>
    </row>
    <row r="14" spans="1:105" s="11" customFormat="1" x14ac:dyDescent="0.15">
      <c r="A14" s="48" t="s">
        <v>59</v>
      </c>
      <c r="B14" s="22">
        <f>SUM(C14)</f>
        <v>1069</v>
      </c>
      <c r="C14" s="23">
        <f>+Enero!C14+Febrero!C14+'Marzo '!C14+'Abril '!C14+'Mayo '!C14+Junio!C14+Julio!C14+Agosto!C14+Septiembre!C14+'Octubre '!C14+Noviembre!C14+'Diciembre '!C14</f>
        <v>1069</v>
      </c>
      <c r="D14" s="23">
        <f>+Enero!D14+Febrero!D14+'Marzo '!D14+'Abril '!D14+'Mayo '!D14+Junio!D14+Julio!D14+Agosto!D14+Septiembre!D14+'Octubre '!D14+Noviembre!D14+'Diciembre '!D14</f>
        <v>0</v>
      </c>
      <c r="E14" s="23">
        <f>+Enero!E14+Febrero!E14+'Marzo '!E14+'Abril '!E14+'Mayo '!E14+Junio!E14+Julio!E14+Agosto!E14+Septiembre!E14+'Octubre '!E14+Noviembre!E14+'Diciembre '!E14</f>
        <v>0</v>
      </c>
      <c r="F14" s="23">
        <f>+Enero!F14+Febrero!F14+'Marzo '!F14+'Abril '!F14+'Mayo '!F14+Junio!F14+Julio!F14+Agosto!F14+Septiembre!F14+'Octubre '!F14+Noviembre!F14+'Diciembre '!F14</f>
        <v>0</v>
      </c>
      <c r="G14" s="23">
        <f>+Enero!G14+Febrero!G14+'Marzo '!G14+'Abril '!G14+'Mayo '!G14+Junio!G14+Julio!G14+Agosto!G14+Septiembre!G14+'Octubre '!G14+Noviembre!G14+'Diciembre '!G14</f>
        <v>0</v>
      </c>
      <c r="H14" s="23">
        <f>+Enero!H14+Febrero!H14+'Marzo '!H14+'Abril '!H14+'Mayo '!H14+Junio!H14+Julio!H14+Agosto!H14+Septiembre!H14+'Octubre '!H14+Noviembre!H14+'Diciembre '!H14</f>
        <v>0</v>
      </c>
      <c r="I14" s="23">
        <f>+Enero!I14+Febrero!I14+'Marzo '!I14+'Abril '!I14+'Mayo '!I14+Junio!I14+Julio!I14+Agosto!I14+Septiembre!I14+'Octubre '!I14+Noviembre!I14+'Diciembre '!I14</f>
        <v>0</v>
      </c>
      <c r="J14" s="23">
        <f>+Enero!J14+Febrero!J14+'Marzo '!J14+'Abril '!J14+'Mayo '!J14+Junio!J14+Julio!J14+Agosto!J14+Septiembre!J14+'Octubre '!J14+Noviembre!J14+'Diciembre '!J14</f>
        <v>0</v>
      </c>
      <c r="K14" s="23">
        <f>+Enero!K14+Febrero!K14+'Marzo '!K14+'Abril '!K14+'Mayo '!K14+Junio!K14+Julio!K14+Agosto!K14+Septiembre!K14+'Octubre '!K14+Noviembre!K14+'Diciembre '!K14</f>
        <v>0</v>
      </c>
      <c r="L14" s="23">
        <f>+Enero!L14+Febrero!L14+'Marzo '!L14+'Abril '!L14+'Mayo '!L14+Junio!L14+Julio!L14+Agosto!L14+Septiembre!L14+'Octubre '!L14+Noviembre!L14+'Diciembre '!L14</f>
        <v>0</v>
      </c>
      <c r="M14" s="23">
        <f>+Enero!M14+Febrero!M14+'Marzo '!M14+'Abril '!M14+'Mayo '!M14+Junio!M14+Julio!M14+Agosto!M14+Septiembre!M14+'Octubre '!M14+Noviembre!M14+'Diciembre '!M14</f>
        <v>0</v>
      </c>
      <c r="N14" s="23">
        <f>+Enero!N14+Febrero!N14+'Marzo '!N14+'Abril '!N14+'Mayo '!N14+Junio!N14+Julio!N14+Agosto!N14+Septiembre!N14+'Octubre '!N14+Noviembre!N14+'Diciembre '!N14</f>
        <v>0</v>
      </c>
      <c r="O14" s="23">
        <f>+Enero!O14+Febrero!O14+'Marzo '!O14+'Abril '!O14+'Mayo '!O14+Junio!O14+Julio!O14+Agosto!O14+Septiembre!O14+'Octubre '!O14+Noviembre!O14+'Diciembre '!O14</f>
        <v>0</v>
      </c>
      <c r="P14" s="23">
        <f>+Enero!P14+Febrero!P14+'Marzo '!P14+'Abril '!P14+'Mayo '!P14+Junio!P14+Julio!P14+Agosto!P14+Septiembre!P14+'Octubre '!P14+Noviembre!P14+'Diciembre '!P14</f>
        <v>0</v>
      </c>
      <c r="Q14" s="23">
        <f>+Enero!Q14+Febrero!Q14+'Marzo '!Q14+'Abril '!Q14+'Mayo '!Q14+Junio!Q14+Julio!Q14+Agosto!Q14+Septiembre!Q14+'Octubre '!Q14+Noviembre!Q14+'Diciembre '!Q14</f>
        <v>0</v>
      </c>
      <c r="R14" s="23">
        <f>+Enero!R14+Febrero!R14+'Marzo '!R14+'Abril '!R14+'Mayo '!R14+Junio!R14+Julio!R14+Agosto!R14+Septiembre!R14+'Octubre '!R14+Noviembre!R14+'Diciembre '!R14</f>
        <v>0</v>
      </c>
      <c r="S14" s="23">
        <f>+Enero!S14+Febrero!S14+'Marzo '!S14+'Abril '!S14+'Mayo '!S14+Junio!S14+Julio!S14+Agosto!S14+Septiembre!S14+'Octubre '!S14+Noviembre!S14+'Diciembre '!S14</f>
        <v>0</v>
      </c>
      <c r="T14" s="222">
        <f>+Enero!T14+Febrero!T14+'Marzo '!T14+'Abril '!T14+'Mayo '!T14+Junio!T14+Julio!T14+Agosto!T14+Septiembre!T14+'Octubre '!T14+Noviembre!T14+'Diciembre '!T14</f>
        <v>1069</v>
      </c>
      <c r="U14" s="23">
        <f>+Enero!U14+Febrero!U14+'Marzo '!U14+'Abril '!U14+'Mayo '!U14+Junio!U14+Julio!U14+Agosto!U14+Septiembre!U14+'Octubre '!U14+Noviembre!U14+'Diciembre '!U14</f>
        <v>0</v>
      </c>
      <c r="V14" s="222">
        <f>+Enero!V14+Febrero!V14+'Marzo '!V14+'Abril '!V14+'Mayo '!V14+Junio!V14+Julio!V14+Agosto!V14+Septiembre!V14+'Octubre '!V14+Noviembre!V14+'Diciembre '!V14</f>
        <v>573</v>
      </c>
      <c r="W14" s="23">
        <f>+Enero!W14+Febrero!W14+'Marzo '!W14+'Abril '!W14+'Mayo '!W14+Junio!W14+Julio!W14+Agosto!W14+Septiembre!W14+'Octubre '!W14+Noviembre!W14+'Diciembre '!W14</f>
        <v>496</v>
      </c>
      <c r="X14" s="222">
        <f>+Enero!X14+Febrero!X14+'Marzo '!X14+'Abril '!X14+'Mayo '!X14+Junio!X14+Julio!X14+Agosto!X14+Septiembre!X14+'Octubre '!X14+Noviembre!X14+'Diciembre '!X14</f>
        <v>285</v>
      </c>
      <c r="Y14" s="23">
        <f>+Enero!Y14+Febrero!Y14+'Marzo '!Y14+'Abril '!Y14+'Mayo '!Y14+Junio!Y14+Julio!Y14+Agosto!Y14+Septiembre!Y14+'Octubre '!Y14+Noviembre!Y14+'Diciembre '!Y14</f>
        <v>285</v>
      </c>
      <c r="Z14" s="23">
        <f>+Enero!Z14+Febrero!Z14+'Marzo '!Z14+'Abril '!Z14+'Mayo '!Z14+Junio!Z14+Julio!Z14+Agosto!Z14+Septiembre!Z14+'Octubre '!Z14+Noviembre!Z14+'Diciembre '!Z14</f>
        <v>0</v>
      </c>
      <c r="AA14" s="23">
        <f>+Enero!AA14+Febrero!AA14+'Marzo '!AA14+'Abril '!AA14+'Mayo '!AA14+Junio!AA14+Julio!AA14+Agosto!AA14+Septiembre!AA14+'Octubre '!AA14+Noviembre!AA14+'Diciembre '!AA14</f>
        <v>0</v>
      </c>
      <c r="AB14" s="222">
        <f>+Enero!AB14+Febrero!AB14+'Marzo '!AB14+'Abril '!AB14+'Mayo '!AB14+Junio!AB14+Julio!AB14+Agosto!AB14+Septiembre!AB14+'Octubre '!AB14+Noviembre!AB14+'Diciembre '!AB14</f>
        <v>0</v>
      </c>
      <c r="AC14" s="23">
        <f>+Enero!AC14+Febrero!AC14+'Marzo '!AC14+'Abril '!AC14+'Mayo '!AC14+Junio!AC14+Julio!AC14+Agosto!AC14+Septiembre!AC14+'Octubre '!AC14+Noviembre!AC14+'Diciembre '!AC14</f>
        <v>0</v>
      </c>
      <c r="AD14" s="23">
        <f>+Enero!AD14+Febrero!AD14+'Marzo '!AD14+'Abril '!AD14+'Mayo '!AD14+Junio!AD14+Julio!AD14+Agosto!AD14+Septiembre!AD14+'Octubre '!AD14+Noviembre!AD14+'Diciembre '!AD14</f>
        <v>0</v>
      </c>
      <c r="AE14" s="23">
        <f>+Enero!AE14+Febrero!AE14+'Marzo '!AE14+'Abril '!AE14+'Mayo '!AE14+Junio!AE14+Julio!AE14+Agosto!AE14+Septiembre!AE14+'Octubre '!AE14+Noviembre!AE14+'Diciembre '!AE14</f>
        <v>0</v>
      </c>
      <c r="AF14" s="222">
        <f>+Enero!AF14+Febrero!AF14+'Marzo '!AF14+'Abril '!AF14+'Mayo '!AF14+Junio!AF14+Julio!AF14+Agosto!AF14+Septiembre!AF14+'Octubre '!AF14+Noviembre!AF14+'Diciembre '!AF14</f>
        <v>0</v>
      </c>
      <c r="AG14" s="23">
        <f>+Enero!AG14+Febrero!AG14+'Marzo '!AG14+'Abril '!AG14+'Mayo '!AG14+Junio!AG14+Julio!AG14+Agosto!AG14+Septiembre!AG14+'Octubre '!AG14+Noviembre!AG14+'Diciembre '!AG14</f>
        <v>0</v>
      </c>
      <c r="AH14" s="222">
        <f>+Enero!AH14+Febrero!AH14+'Marzo '!AH14+'Abril '!AH14+'Mayo '!AH14+Junio!AH14+Julio!AH14+Agosto!AH14+Septiembre!AH14+'Octubre '!AH14+Noviembre!AH14+'Diciembre '!AH14</f>
        <v>133</v>
      </c>
      <c r="AI14" s="23">
        <f>+Enero!AI14+Febrero!AI14+'Marzo '!AI14+'Abril '!AI14+'Mayo '!AI14+Junio!AI14+Julio!AI14+Agosto!AI14+Septiembre!AI14+'Octubre '!AI14+Noviembre!AI14+'Diciembre '!AI14</f>
        <v>0</v>
      </c>
      <c r="AJ14" s="23">
        <f>+Enero!AJ14+Febrero!AJ14+'Marzo '!AJ14+'Abril '!AJ14+'Mayo '!AJ14+Junio!AJ14+Julio!AJ14+Agosto!AJ14+Septiembre!AJ14+'Octubre '!AJ14+Noviembre!AJ14+'Diciembre '!AJ14</f>
        <v>23</v>
      </c>
      <c r="AK14" s="222">
        <f>+Enero!AK14+Febrero!AK14+'Marzo '!AK14+'Abril '!AK14+'Mayo '!AK14+Junio!AK14+Julio!AK14+Agosto!AK14+Septiembre!AK14+'Octubre '!AK14+Noviembre!AK14+'Diciembre '!AK14</f>
        <v>0</v>
      </c>
      <c r="AL14" s="23">
        <f>+Enero!AL14+Febrero!AL14+'Marzo '!AL14+'Abril '!AL14+'Mayo '!AL14+Junio!AL14+Julio!AL14+Agosto!AL14+Septiembre!AL14+'Octubre '!AL14+Noviembre!AL14+'Diciembre '!AL14</f>
        <v>0</v>
      </c>
      <c r="AM14" s="222">
        <f>+Enero!AM14+Febrero!AM14+'Marzo '!AM14+'Abril '!AM14+'Mayo '!AM14+Junio!AM14+Julio!AM14+Agosto!AM14+Septiembre!AM14+'Octubre '!AM14+Noviembre!AM14+'Diciembre '!AM14</f>
        <v>114</v>
      </c>
      <c r="AN14" s="23">
        <f>+Enero!AN14+Febrero!AN14+'Marzo '!AN14+'Abril '!AN14+'Mayo '!AN14+Junio!AN14+Julio!AN14+Agosto!AN14+Septiembre!AN14+'Octubre '!AN14+Noviembre!AN14+'Diciembre '!AN14</f>
        <v>0</v>
      </c>
      <c r="AO14" s="23">
        <f>+Enero!AO14+Febrero!AO14+'Marzo '!AO14+'Abril '!AO14+'Mayo '!AO14+Junio!AO14+Julio!AO14+Agosto!AO14+Septiembre!AO14+'Octubre '!AO14+Noviembre!AO14+'Diciembre '!AO14</f>
        <v>0</v>
      </c>
      <c r="AP14" s="23">
        <f>+Enero!AP14+Febrero!AP14+'Marzo '!AP14+'Abril '!AP14+'Mayo '!AP14+Junio!AP14+Julio!AP14+Agosto!AP14+Septiembre!AP14+'Octubre '!AP14+Noviembre!AP14+'Diciembre '!AP14</f>
        <v>0</v>
      </c>
      <c r="AQ14" s="54"/>
      <c r="AR14" s="53"/>
      <c r="AS14" s="54"/>
      <c r="AT14" s="53"/>
      <c r="AU14" s="54"/>
      <c r="AV14" s="55"/>
      <c r="AW14" s="56"/>
      <c r="AX14" s="63"/>
      <c r="AY14" s="41" t="str">
        <f t="shared" si="0"/>
        <v/>
      </c>
      <c r="BF14" s="6"/>
      <c r="BG14" s="6"/>
      <c r="BH14" s="6"/>
      <c r="BI14" s="6"/>
      <c r="BJ14" s="6"/>
      <c r="BK14" s="6"/>
      <c r="BL14" s="6"/>
      <c r="BM14" s="6"/>
      <c r="BN14" s="6"/>
      <c r="BO14" s="6"/>
      <c r="BP14" s="42" t="str">
        <f t="shared" si="1"/>
        <v/>
      </c>
      <c r="BQ14" s="43" t="str">
        <f t="shared" si="2"/>
        <v/>
      </c>
      <c r="BR14" s="43" t="str">
        <f t="shared" si="3"/>
        <v/>
      </c>
      <c r="BS14" s="43" t="str">
        <f t="shared" si="4"/>
        <v/>
      </c>
      <c r="BT14" s="43" t="str">
        <f t="shared" si="5"/>
        <v/>
      </c>
      <c r="BU14" s="43" t="str">
        <f t="shared" si="6"/>
        <v/>
      </c>
      <c r="BV14" s="46"/>
      <c r="BW14" s="46"/>
      <c r="BX14" s="47">
        <f t="shared" si="7"/>
        <v>0</v>
      </c>
      <c r="BY14" s="47">
        <f t="shared" si="8"/>
        <v>0</v>
      </c>
      <c r="BZ14" s="47">
        <f t="shared" si="9"/>
        <v>0</v>
      </c>
      <c r="CA14" s="47">
        <f t="shared" si="10"/>
        <v>0</v>
      </c>
      <c r="CB14" s="47">
        <f t="shared" si="11"/>
        <v>0</v>
      </c>
      <c r="CC14" s="47">
        <f t="shared" si="12"/>
        <v>0</v>
      </c>
      <c r="CD14" s="64"/>
      <c r="CY14" s="12"/>
      <c r="CZ14" s="12"/>
    </row>
    <row r="15" spans="1:105" s="11" customFormat="1" x14ac:dyDescent="0.15">
      <c r="A15" s="48" t="s">
        <v>60</v>
      </c>
      <c r="B15" s="22">
        <f t="shared" ref="B15:B57" si="13">SUM(C15:S15)</f>
        <v>2681</v>
      </c>
      <c r="C15" s="23">
        <f>+Enero!C15+Febrero!C15+'Marzo '!C15+'Abril '!C15+'Mayo '!C15+Junio!C15+Julio!C15+Agosto!C15+Septiembre!C15+'Octubre '!C15+Noviembre!C15+'Diciembre '!C15</f>
        <v>268</v>
      </c>
      <c r="D15" s="23">
        <f>+Enero!D15+Febrero!D15+'Marzo '!D15+'Abril '!D15+'Mayo '!D15+Junio!D15+Julio!D15+Agosto!D15+Septiembre!D15+'Octubre '!D15+Noviembre!D15+'Diciembre '!D15</f>
        <v>147</v>
      </c>
      <c r="E15" s="23">
        <f>+Enero!E15+Febrero!E15+'Marzo '!E15+'Abril '!E15+'Mayo '!E15+Junio!E15+Julio!E15+Agosto!E15+Septiembre!E15+'Octubre '!E15+Noviembre!E15+'Diciembre '!E15</f>
        <v>68</v>
      </c>
      <c r="F15" s="23">
        <f>+Enero!F15+Febrero!F15+'Marzo '!F15+'Abril '!F15+'Mayo '!F15+Junio!F15+Julio!F15+Agosto!F15+Septiembre!F15+'Octubre '!F15+Noviembre!F15+'Diciembre '!F15</f>
        <v>32</v>
      </c>
      <c r="G15" s="23">
        <f>+Enero!G15+Febrero!G15+'Marzo '!G15+'Abril '!G15+'Mayo '!G15+Junio!G15+Julio!G15+Agosto!G15+Septiembre!G15+'Octubre '!G15+Noviembre!G15+'Diciembre '!G15</f>
        <v>22</v>
      </c>
      <c r="H15" s="23">
        <f>+Enero!H15+Febrero!H15+'Marzo '!H15+'Abril '!H15+'Mayo '!H15+Junio!H15+Julio!H15+Agosto!H15+Septiembre!H15+'Octubre '!H15+Noviembre!H15+'Diciembre '!H15</f>
        <v>40</v>
      </c>
      <c r="I15" s="23">
        <f>+Enero!I15+Febrero!I15+'Marzo '!I15+'Abril '!I15+'Mayo '!I15+Junio!I15+Julio!I15+Agosto!I15+Septiembre!I15+'Octubre '!I15+Noviembre!I15+'Diciembre '!I15</f>
        <v>43</v>
      </c>
      <c r="J15" s="23">
        <f>+Enero!J15+Febrero!J15+'Marzo '!J15+'Abril '!J15+'Mayo '!J15+Junio!J15+Julio!J15+Agosto!J15+Septiembre!J15+'Octubre '!J15+Noviembre!J15+'Diciembre '!J15</f>
        <v>51</v>
      </c>
      <c r="K15" s="23">
        <f>+Enero!K15+Febrero!K15+'Marzo '!K15+'Abril '!K15+'Mayo '!K15+Junio!K15+Julio!K15+Agosto!K15+Septiembre!K15+'Octubre '!K15+Noviembre!K15+'Diciembre '!K15</f>
        <v>90</v>
      </c>
      <c r="L15" s="23">
        <f>+Enero!L15+Febrero!L15+'Marzo '!L15+'Abril '!L15+'Mayo '!L15+Junio!L15+Julio!L15+Agosto!L15+Septiembre!L15+'Octubre '!L15+Noviembre!L15+'Diciembre '!L15</f>
        <v>87</v>
      </c>
      <c r="M15" s="23">
        <f>+Enero!M15+Febrero!M15+'Marzo '!M15+'Abril '!M15+'Mayo '!M15+Junio!M15+Julio!M15+Agosto!M15+Septiembre!M15+'Octubre '!M15+Noviembre!M15+'Diciembre '!M15</f>
        <v>136</v>
      </c>
      <c r="N15" s="23">
        <f>+Enero!N15+Febrero!N15+'Marzo '!N15+'Abril '!N15+'Mayo '!N15+Junio!N15+Julio!N15+Agosto!N15+Septiembre!N15+'Octubre '!N15+Noviembre!N15+'Diciembre '!N15</f>
        <v>211</v>
      </c>
      <c r="O15" s="23">
        <f>+Enero!O15+Febrero!O15+'Marzo '!O15+'Abril '!O15+'Mayo '!O15+Junio!O15+Julio!O15+Agosto!O15+Septiembre!O15+'Octubre '!O15+Noviembre!O15+'Diciembre '!O15</f>
        <v>247</v>
      </c>
      <c r="P15" s="23">
        <f>+Enero!P15+Febrero!P15+'Marzo '!P15+'Abril '!P15+'Mayo '!P15+Junio!P15+Julio!P15+Agosto!P15+Septiembre!P15+'Octubre '!P15+Noviembre!P15+'Diciembre '!P15</f>
        <v>330</v>
      </c>
      <c r="Q15" s="23">
        <f>+Enero!Q15+Febrero!Q15+'Marzo '!Q15+'Abril '!Q15+'Mayo '!Q15+Junio!Q15+Julio!Q15+Agosto!Q15+Septiembre!Q15+'Octubre '!Q15+Noviembre!Q15+'Diciembre '!Q15</f>
        <v>280</v>
      </c>
      <c r="R15" s="23">
        <f>+Enero!R15+Febrero!R15+'Marzo '!R15+'Abril '!R15+'Mayo '!R15+Junio!R15+Julio!R15+Agosto!R15+Septiembre!R15+'Octubre '!R15+Noviembre!R15+'Diciembre '!R15</f>
        <v>267</v>
      </c>
      <c r="S15" s="23">
        <f>+Enero!S15+Febrero!S15+'Marzo '!S15+'Abril '!S15+'Mayo '!S15+Junio!S15+Julio!S15+Agosto!S15+Septiembre!S15+'Octubre '!S15+Noviembre!S15+'Diciembre '!S15</f>
        <v>362</v>
      </c>
      <c r="T15" s="222">
        <f>+Enero!T15+Febrero!T15+'Marzo '!T15+'Abril '!T15+'Mayo '!T15+Junio!T15+Julio!T15+Agosto!T15+Septiembre!T15+'Octubre '!T15+Noviembre!T15+'Diciembre '!T15</f>
        <v>483</v>
      </c>
      <c r="U15" s="23">
        <f>+Enero!U15+Febrero!U15+'Marzo '!U15+'Abril '!U15+'Mayo '!U15+Junio!U15+Julio!U15+Agosto!U15+Septiembre!U15+'Octubre '!U15+Noviembre!U15+'Diciembre '!U15</f>
        <v>2198</v>
      </c>
      <c r="V15" s="222">
        <f>+Enero!V15+Febrero!V15+'Marzo '!V15+'Abril '!V15+'Mayo '!V15+Junio!V15+Julio!V15+Agosto!V15+Septiembre!V15+'Octubre '!V15+Noviembre!V15+'Diciembre '!V15</f>
        <v>1171</v>
      </c>
      <c r="W15" s="23">
        <f>+Enero!W15+Febrero!W15+'Marzo '!W15+'Abril '!W15+'Mayo '!W15+Junio!W15+Julio!W15+Agosto!W15+Septiembre!W15+'Octubre '!W15+Noviembre!W15+'Diciembre '!W15</f>
        <v>1510</v>
      </c>
      <c r="X15" s="222">
        <f>+Enero!X15+Febrero!X15+'Marzo '!X15+'Abril '!X15+'Mayo '!X15+Junio!X15+Julio!X15+Agosto!X15+Septiembre!X15+'Octubre '!X15+Noviembre!X15+'Diciembre '!X15</f>
        <v>161</v>
      </c>
      <c r="Y15" s="23">
        <f>+Enero!Y15+Febrero!Y15+'Marzo '!Y15+'Abril '!Y15+'Mayo '!Y15+Junio!Y15+Julio!Y15+Agosto!Y15+Septiembre!Y15+'Octubre '!Y15+Noviembre!Y15+'Diciembre '!Y15</f>
        <v>161</v>
      </c>
      <c r="Z15" s="23">
        <f>+Enero!Z15+Febrero!Z15+'Marzo '!Z15+'Abril '!Z15+'Mayo '!Z15+Junio!Z15+Julio!Z15+Agosto!Z15+Septiembre!Z15+'Octubre '!Z15+Noviembre!Z15+'Diciembre '!Z15</f>
        <v>0</v>
      </c>
      <c r="AA15" s="23">
        <f>+Enero!AA15+Febrero!AA15+'Marzo '!AA15+'Abril '!AA15+'Mayo '!AA15+Junio!AA15+Julio!AA15+Agosto!AA15+Septiembre!AA15+'Octubre '!AA15+Noviembre!AA15+'Diciembre '!AA15</f>
        <v>0</v>
      </c>
      <c r="AB15" s="222">
        <f>+Enero!AB15+Febrero!AB15+'Marzo '!AB15+'Abril '!AB15+'Mayo '!AB15+Junio!AB15+Julio!AB15+Agosto!AB15+Septiembre!AB15+'Octubre '!AB15+Noviembre!AB15+'Diciembre '!AB15</f>
        <v>1113</v>
      </c>
      <c r="AC15" s="23">
        <f>+Enero!AC15+Febrero!AC15+'Marzo '!AC15+'Abril '!AC15+'Mayo '!AC15+Junio!AC15+Julio!AC15+Agosto!AC15+Septiembre!AC15+'Octubre '!AC15+Noviembre!AC15+'Diciembre '!AC15</f>
        <v>1113</v>
      </c>
      <c r="AD15" s="23">
        <f>+Enero!AD15+Febrero!AD15+'Marzo '!AD15+'Abril '!AD15+'Mayo '!AD15+Junio!AD15+Julio!AD15+Agosto!AD15+Septiembre!AD15+'Octubre '!AD15+Noviembre!AD15+'Diciembre '!AD15</f>
        <v>0</v>
      </c>
      <c r="AE15" s="23">
        <f>+Enero!AE15+Febrero!AE15+'Marzo '!AE15+'Abril '!AE15+'Mayo '!AE15+Junio!AE15+Julio!AE15+Agosto!AE15+Septiembre!AE15+'Octubre '!AE15+Noviembre!AE15+'Diciembre '!AE15</f>
        <v>0</v>
      </c>
      <c r="AF15" s="222">
        <f>+Enero!AF15+Febrero!AF15+'Marzo '!AF15+'Abril '!AF15+'Mayo '!AF15+Junio!AF15+Julio!AF15+Agosto!AF15+Septiembre!AF15+'Octubre '!AF15+Noviembre!AF15+'Diciembre '!AF15</f>
        <v>933</v>
      </c>
      <c r="AG15" s="23">
        <f>+Enero!AG15+Febrero!AG15+'Marzo '!AG15+'Abril '!AG15+'Mayo '!AG15+Junio!AG15+Julio!AG15+Agosto!AG15+Septiembre!AG15+'Octubre '!AG15+Noviembre!AG15+'Diciembre '!AG15</f>
        <v>0</v>
      </c>
      <c r="AH15" s="222">
        <f>+Enero!AH15+Febrero!AH15+'Marzo '!AH15+'Abril '!AH15+'Mayo '!AH15+Junio!AH15+Julio!AH15+Agosto!AH15+Septiembre!AH15+'Octubre '!AH15+Noviembre!AH15+'Diciembre '!AH15</f>
        <v>147</v>
      </c>
      <c r="AI15" s="23">
        <f>+Enero!AI15+Febrero!AI15+'Marzo '!AI15+'Abril '!AI15+'Mayo '!AI15+Junio!AI15+Julio!AI15+Agosto!AI15+Septiembre!AI15+'Octubre '!AI15+Noviembre!AI15+'Diciembre '!AI15</f>
        <v>471</v>
      </c>
      <c r="AJ15" s="23">
        <f>+Enero!AJ15+Febrero!AJ15+'Marzo '!AJ15+'Abril '!AJ15+'Mayo '!AJ15+Junio!AJ15+Julio!AJ15+Agosto!AJ15+Septiembre!AJ15+'Octubre '!AJ15+Noviembre!AJ15+'Diciembre '!AJ15</f>
        <v>1032</v>
      </c>
      <c r="AK15" s="222">
        <f>+Enero!AK15+Febrero!AK15+'Marzo '!AK15+'Abril '!AK15+'Mayo '!AK15+Junio!AK15+Julio!AK15+Agosto!AK15+Septiembre!AK15+'Octubre '!AK15+Noviembre!AK15+'Diciembre '!AK15</f>
        <v>0</v>
      </c>
      <c r="AL15" s="23">
        <f>+Enero!AL15+Febrero!AL15+'Marzo '!AL15+'Abril '!AL15+'Mayo '!AL15+Junio!AL15+Julio!AL15+Agosto!AL15+Septiembre!AL15+'Octubre '!AL15+Noviembre!AL15+'Diciembre '!AL15</f>
        <v>49</v>
      </c>
      <c r="AM15" s="222">
        <f>+Enero!AM15+Febrero!AM15+'Marzo '!AM15+'Abril '!AM15+'Mayo '!AM15+Junio!AM15+Julio!AM15+Agosto!AM15+Septiembre!AM15+'Octubre '!AM15+Noviembre!AM15+'Diciembre '!AM15</f>
        <v>4</v>
      </c>
      <c r="AN15" s="23">
        <f>+Enero!AN15+Febrero!AN15+'Marzo '!AN15+'Abril '!AN15+'Mayo '!AN15+Junio!AN15+Julio!AN15+Agosto!AN15+Septiembre!AN15+'Octubre '!AN15+Noviembre!AN15+'Diciembre '!AN15</f>
        <v>265</v>
      </c>
      <c r="AO15" s="23">
        <f>+Enero!AO15+Febrero!AO15+'Marzo '!AO15+'Abril '!AO15+'Mayo '!AO15+Junio!AO15+Julio!AO15+Agosto!AO15+Septiembre!AO15+'Octubre '!AO15+Noviembre!AO15+'Diciembre '!AO15</f>
        <v>0</v>
      </c>
      <c r="AP15" s="23">
        <f>+Enero!AP15+Febrero!AP15+'Marzo '!AP15+'Abril '!AP15+'Mayo '!AP15+Junio!AP15+Julio!AP15+Agosto!AP15+Septiembre!AP15+'Octubre '!AP15+Noviembre!AP15+'Diciembre '!AP15</f>
        <v>24</v>
      </c>
      <c r="AQ15" s="54"/>
      <c r="AR15" s="53"/>
      <c r="AS15" s="54"/>
      <c r="AT15" s="53"/>
      <c r="AU15" s="54"/>
      <c r="AV15" s="55"/>
      <c r="AW15" s="56"/>
      <c r="AX15" s="57"/>
      <c r="AY15" s="41" t="str">
        <f t="shared" si="0"/>
        <v/>
      </c>
      <c r="BF15" s="6"/>
      <c r="BG15" s="6"/>
      <c r="BH15" s="6"/>
      <c r="BI15" s="6"/>
      <c r="BJ15" s="6"/>
      <c r="BK15" s="6"/>
      <c r="BL15" s="6"/>
      <c r="BM15" s="6"/>
      <c r="BN15" s="6"/>
      <c r="BO15" s="6"/>
      <c r="BP15" s="42" t="str">
        <f t="shared" si="1"/>
        <v/>
      </c>
      <c r="BQ15" s="43" t="str">
        <f t="shared" si="2"/>
        <v/>
      </c>
      <c r="BR15" s="43" t="str">
        <f t="shared" si="3"/>
        <v/>
      </c>
      <c r="BS15" s="43" t="str">
        <f t="shared" si="4"/>
        <v/>
      </c>
      <c r="BT15" s="43" t="str">
        <f t="shared" si="5"/>
        <v/>
      </c>
      <c r="BU15" s="43" t="str">
        <f t="shared" si="6"/>
        <v/>
      </c>
      <c r="BV15" s="65" t="str">
        <f>IF(AND($Y15+$AC15&lt;&gt;0,OR($AF15="",$AG15="")),"No  olvide registrar datos en Pertinencia. ","")</f>
        <v/>
      </c>
      <c r="BW15" s="46"/>
      <c r="BX15" s="47">
        <f t="shared" si="7"/>
        <v>0</v>
      </c>
      <c r="BY15" s="47">
        <f t="shared" si="8"/>
        <v>0</v>
      </c>
      <c r="BZ15" s="47">
        <f t="shared" si="9"/>
        <v>0</v>
      </c>
      <c r="CA15" s="47">
        <f t="shared" si="10"/>
        <v>0</v>
      </c>
      <c r="CB15" s="47">
        <f t="shared" si="11"/>
        <v>0</v>
      </c>
      <c r="CC15" s="47">
        <f t="shared" si="12"/>
        <v>0</v>
      </c>
      <c r="CD15" s="47">
        <f>IF(AND($Y15+$AC15&lt;&gt;0,OR($AF15="",$AG15="")),1,0)</f>
        <v>0</v>
      </c>
      <c r="CY15" s="12"/>
      <c r="CZ15" s="12"/>
    </row>
    <row r="16" spans="1:105" s="11" customFormat="1" x14ac:dyDescent="0.15">
      <c r="A16" s="48" t="s">
        <v>61</v>
      </c>
      <c r="B16" s="22">
        <f t="shared" si="13"/>
        <v>2757</v>
      </c>
      <c r="C16" s="23">
        <f>+Enero!C16+Febrero!C16+'Marzo '!C16+'Abril '!C16+'Mayo '!C16+Junio!C16+Julio!C16+Agosto!C16+Septiembre!C16+'Octubre '!C16+Noviembre!C16+'Diciembre '!C16</f>
        <v>698</v>
      </c>
      <c r="D16" s="23">
        <f>+Enero!D16+Febrero!D16+'Marzo '!D16+'Abril '!D16+'Mayo '!D16+Junio!D16+Julio!D16+Agosto!D16+Septiembre!D16+'Octubre '!D16+Noviembre!D16+'Diciembre '!D16</f>
        <v>206</v>
      </c>
      <c r="E16" s="23">
        <f>+Enero!E16+Febrero!E16+'Marzo '!E16+'Abril '!E16+'Mayo '!E16+Junio!E16+Julio!E16+Agosto!E16+Septiembre!E16+'Octubre '!E16+Noviembre!E16+'Diciembre '!E16</f>
        <v>214</v>
      </c>
      <c r="F16" s="23">
        <f>+Enero!F16+Febrero!F16+'Marzo '!F16+'Abril '!F16+'Mayo '!F16+Junio!F16+Julio!F16+Agosto!F16+Septiembre!F16+'Octubre '!F16+Noviembre!F16+'Diciembre '!F16</f>
        <v>24</v>
      </c>
      <c r="G16" s="23">
        <f>+Enero!G16+Febrero!G16+'Marzo '!G16+'Abril '!G16+'Mayo '!G16+Junio!G16+Julio!G16+Agosto!G16+Septiembre!G16+'Octubre '!G16+Noviembre!G16+'Diciembre '!G16</f>
        <v>7</v>
      </c>
      <c r="H16" s="23">
        <f>+Enero!H16+Febrero!H16+'Marzo '!H16+'Abril '!H16+'Mayo '!H16+Junio!H16+Julio!H16+Agosto!H16+Septiembre!H16+'Octubre '!H16+Noviembre!H16+'Diciembre '!H16</f>
        <v>16</v>
      </c>
      <c r="I16" s="23">
        <f>+Enero!I16+Febrero!I16+'Marzo '!I16+'Abril '!I16+'Mayo '!I16+Junio!I16+Julio!I16+Agosto!I16+Septiembre!I16+'Octubre '!I16+Noviembre!I16+'Diciembre '!I16</f>
        <v>11</v>
      </c>
      <c r="J16" s="23">
        <f>+Enero!J16+Febrero!J16+'Marzo '!J16+'Abril '!J16+'Mayo '!J16+Junio!J16+Julio!J16+Agosto!J16+Septiembre!J16+'Octubre '!J16+Noviembre!J16+'Diciembre '!J16</f>
        <v>20</v>
      </c>
      <c r="K16" s="23">
        <f>+Enero!K16+Febrero!K16+'Marzo '!K16+'Abril '!K16+'Mayo '!K16+Junio!K16+Julio!K16+Agosto!K16+Septiembre!K16+'Octubre '!K16+Noviembre!K16+'Diciembre '!K16</f>
        <v>43</v>
      </c>
      <c r="L16" s="23">
        <f>+Enero!L16+Febrero!L16+'Marzo '!L16+'Abril '!L16+'Mayo '!L16+Junio!L16+Julio!L16+Agosto!L16+Septiembre!L16+'Octubre '!L16+Noviembre!L16+'Diciembre '!L16</f>
        <v>68</v>
      </c>
      <c r="M16" s="23">
        <f>+Enero!M16+Febrero!M16+'Marzo '!M16+'Abril '!M16+'Mayo '!M16+Junio!M16+Julio!M16+Agosto!M16+Septiembre!M16+'Octubre '!M16+Noviembre!M16+'Diciembre '!M16</f>
        <v>132</v>
      </c>
      <c r="N16" s="23">
        <f>+Enero!N16+Febrero!N16+'Marzo '!N16+'Abril '!N16+'Mayo '!N16+Junio!N16+Julio!N16+Agosto!N16+Septiembre!N16+'Octubre '!N16+Noviembre!N16+'Diciembre '!N16</f>
        <v>161</v>
      </c>
      <c r="O16" s="23">
        <f>+Enero!O16+Febrero!O16+'Marzo '!O16+'Abril '!O16+'Mayo '!O16+Junio!O16+Julio!O16+Agosto!O16+Septiembre!O16+'Octubre '!O16+Noviembre!O16+'Diciembre '!O16</f>
        <v>231</v>
      </c>
      <c r="P16" s="23">
        <f>+Enero!P16+Febrero!P16+'Marzo '!P16+'Abril '!P16+'Mayo '!P16+Junio!P16+Julio!P16+Agosto!P16+Septiembre!P16+'Octubre '!P16+Noviembre!P16+'Diciembre '!P16</f>
        <v>279</v>
      </c>
      <c r="Q16" s="23">
        <f>+Enero!Q16+Febrero!Q16+'Marzo '!Q16+'Abril '!Q16+'Mayo '!Q16+Junio!Q16+Julio!Q16+Agosto!Q16+Septiembre!Q16+'Octubre '!Q16+Noviembre!Q16+'Diciembre '!Q16</f>
        <v>223</v>
      </c>
      <c r="R16" s="23">
        <f>+Enero!R16+Febrero!R16+'Marzo '!R16+'Abril '!R16+'Mayo '!R16+Junio!R16+Julio!R16+Agosto!R16+Septiembre!R16+'Octubre '!R16+Noviembre!R16+'Diciembre '!R16</f>
        <v>215</v>
      </c>
      <c r="S16" s="23">
        <f>+Enero!S16+Febrero!S16+'Marzo '!S16+'Abril '!S16+'Mayo '!S16+Junio!S16+Julio!S16+Agosto!S16+Septiembre!S16+'Octubre '!S16+Noviembre!S16+'Diciembre '!S16</f>
        <v>209</v>
      </c>
      <c r="T16" s="222">
        <f>+Enero!T16+Febrero!T16+'Marzo '!T16+'Abril '!T16+'Mayo '!T16+Junio!T16+Julio!T16+Agosto!T16+Septiembre!T16+'Octubre '!T16+Noviembre!T16+'Diciembre '!T16</f>
        <v>1118</v>
      </c>
      <c r="U16" s="23">
        <f>+Enero!U16+Febrero!U16+'Marzo '!U16+'Abril '!U16+'Mayo '!U16+Junio!U16+Julio!U16+Agosto!U16+Septiembre!U16+'Octubre '!U16+Noviembre!U16+'Diciembre '!U16</f>
        <v>1639</v>
      </c>
      <c r="V16" s="222">
        <f>+Enero!V16+Febrero!V16+'Marzo '!V16+'Abril '!V16+'Mayo '!V16+Junio!V16+Julio!V16+Agosto!V16+Septiembre!V16+'Octubre '!V16+Noviembre!V16+'Diciembre '!V16</f>
        <v>1545</v>
      </c>
      <c r="W16" s="23">
        <f>+Enero!W16+Febrero!W16+'Marzo '!W16+'Abril '!W16+'Mayo '!W16+Junio!W16+Julio!W16+Agosto!W16+Septiembre!W16+'Octubre '!W16+Noviembre!W16+'Diciembre '!W16</f>
        <v>1212</v>
      </c>
      <c r="X16" s="222">
        <f>+Enero!X16+Febrero!X16+'Marzo '!X16+'Abril '!X16+'Mayo '!X16+Junio!X16+Julio!X16+Agosto!X16+Septiembre!X16+'Octubre '!X16+Noviembre!X16+'Diciembre '!X16</f>
        <v>492</v>
      </c>
      <c r="Y16" s="23">
        <f>+Enero!Y16+Febrero!Y16+'Marzo '!Y16+'Abril '!Y16+'Mayo '!Y16+Junio!Y16+Julio!Y16+Agosto!Y16+Septiembre!Y16+'Octubre '!Y16+Noviembre!Y16+'Diciembre '!Y16</f>
        <v>491</v>
      </c>
      <c r="Z16" s="23">
        <f>+Enero!Z16+Febrero!Z16+'Marzo '!Z16+'Abril '!Z16+'Mayo '!Z16+Junio!Z16+Julio!Z16+Agosto!Z16+Septiembre!Z16+'Octubre '!Z16+Noviembre!Z16+'Diciembre '!Z16</f>
        <v>0</v>
      </c>
      <c r="AA16" s="23">
        <f>+Enero!AA16+Febrero!AA16+'Marzo '!AA16+'Abril '!AA16+'Mayo '!AA16+Junio!AA16+Julio!AA16+Agosto!AA16+Septiembre!AA16+'Octubre '!AA16+Noviembre!AA16+'Diciembre '!AA16</f>
        <v>1</v>
      </c>
      <c r="AB16" s="222">
        <f>+Enero!AB16+Febrero!AB16+'Marzo '!AB16+'Abril '!AB16+'Mayo '!AB16+Junio!AB16+Julio!AB16+Agosto!AB16+Septiembre!AB16+'Octubre '!AB16+Noviembre!AB16+'Diciembre '!AB16</f>
        <v>780</v>
      </c>
      <c r="AC16" s="23">
        <f>+Enero!AC16+Febrero!AC16+'Marzo '!AC16+'Abril '!AC16+'Mayo '!AC16+Junio!AC16+Julio!AC16+Agosto!AC16+Septiembre!AC16+'Octubre '!AC16+Noviembre!AC16+'Diciembre '!AC16</f>
        <v>780</v>
      </c>
      <c r="AD16" s="23">
        <f>+Enero!AD16+Febrero!AD16+'Marzo '!AD16+'Abril '!AD16+'Mayo '!AD16+Junio!AD16+Julio!AD16+Agosto!AD16+Septiembre!AD16+'Octubre '!AD16+Noviembre!AD16+'Diciembre '!AD16</f>
        <v>0</v>
      </c>
      <c r="AE16" s="23">
        <f>+Enero!AE16+Febrero!AE16+'Marzo '!AE16+'Abril '!AE16+'Mayo '!AE16+Junio!AE16+Julio!AE16+Agosto!AE16+Septiembre!AE16+'Octubre '!AE16+Noviembre!AE16+'Diciembre '!AE16</f>
        <v>0</v>
      </c>
      <c r="AF16" s="222">
        <f>+Enero!AF16+Febrero!AF16+'Marzo '!AF16+'Abril '!AF16+'Mayo '!AF16+Junio!AF16+Julio!AF16+Agosto!AF16+Septiembre!AF16+'Octubre '!AF16+Noviembre!AF16+'Diciembre '!AF16</f>
        <v>958</v>
      </c>
      <c r="AG16" s="23">
        <f>+Enero!AG16+Febrero!AG16+'Marzo '!AG16+'Abril '!AG16+'Mayo '!AG16+Junio!AG16+Julio!AG16+Agosto!AG16+Septiembre!AG16+'Octubre '!AG16+Noviembre!AG16+'Diciembre '!AG16</f>
        <v>436</v>
      </c>
      <c r="AH16" s="222">
        <f>+Enero!AH16+Febrero!AH16+'Marzo '!AH16+'Abril '!AH16+'Mayo '!AH16+Junio!AH16+Julio!AH16+Agosto!AH16+Septiembre!AH16+'Octubre '!AH16+Noviembre!AH16+'Diciembre '!AH16</f>
        <v>95</v>
      </c>
      <c r="AI16" s="23">
        <f>+Enero!AI16+Febrero!AI16+'Marzo '!AI16+'Abril '!AI16+'Mayo '!AI16+Junio!AI16+Julio!AI16+Agosto!AI16+Septiembre!AI16+'Octubre '!AI16+Noviembre!AI16+'Diciembre '!AI16</f>
        <v>286</v>
      </c>
      <c r="AJ16" s="23">
        <f>+Enero!AJ16+Febrero!AJ16+'Marzo '!AJ16+'Abril '!AJ16+'Mayo '!AJ16+Junio!AJ16+Julio!AJ16+Agosto!AJ16+Septiembre!AJ16+'Octubre '!AJ16+Noviembre!AJ16+'Diciembre '!AJ16</f>
        <v>80</v>
      </c>
      <c r="AK16" s="222">
        <f>+Enero!AK16+Febrero!AK16+'Marzo '!AK16+'Abril '!AK16+'Mayo '!AK16+Junio!AK16+Julio!AK16+Agosto!AK16+Septiembre!AK16+'Octubre '!AK16+Noviembre!AK16+'Diciembre '!AK16</f>
        <v>49</v>
      </c>
      <c r="AL16" s="23">
        <f>+Enero!AL16+Febrero!AL16+'Marzo '!AL16+'Abril '!AL16+'Mayo '!AL16+Junio!AL16+Julio!AL16+Agosto!AL16+Septiembre!AL16+'Octubre '!AL16+Noviembre!AL16+'Diciembre '!AL16</f>
        <v>476</v>
      </c>
      <c r="AM16" s="222">
        <f>+Enero!AM16+Febrero!AM16+'Marzo '!AM16+'Abril '!AM16+'Mayo '!AM16+Junio!AM16+Julio!AM16+Agosto!AM16+Septiembre!AM16+'Octubre '!AM16+Noviembre!AM16+'Diciembre '!AM16</f>
        <v>65</v>
      </c>
      <c r="AN16" s="23">
        <f>+Enero!AN16+Febrero!AN16+'Marzo '!AN16+'Abril '!AN16+'Mayo '!AN16+Junio!AN16+Julio!AN16+Agosto!AN16+Septiembre!AN16+'Octubre '!AN16+Noviembre!AN16+'Diciembre '!AN16</f>
        <v>247</v>
      </c>
      <c r="AO16" s="23">
        <f>+Enero!AO16+Febrero!AO16+'Marzo '!AO16+'Abril '!AO16+'Mayo '!AO16+Junio!AO16+Julio!AO16+Agosto!AO16+Septiembre!AO16+'Octubre '!AO16+Noviembre!AO16+'Diciembre '!AO16</f>
        <v>0</v>
      </c>
      <c r="AP16" s="23">
        <f>+Enero!AP16+Febrero!AP16+'Marzo '!AP16+'Abril '!AP16+'Mayo '!AP16+Junio!AP16+Julio!AP16+Agosto!AP16+Septiembre!AP16+'Octubre '!AP16+Noviembre!AP16+'Diciembre '!AP16</f>
        <v>322</v>
      </c>
      <c r="AQ16" s="54"/>
      <c r="AR16" s="53"/>
      <c r="AS16" s="54"/>
      <c r="AT16" s="53"/>
      <c r="AU16" s="54"/>
      <c r="AV16" s="55"/>
      <c r="AW16" s="56"/>
      <c r="AX16" s="57"/>
      <c r="AY16" s="41" t="str">
        <f t="shared" si="0"/>
        <v/>
      </c>
      <c r="BF16" s="6"/>
      <c r="BG16" s="6"/>
      <c r="BH16" s="6"/>
      <c r="BI16" s="6"/>
      <c r="BJ16" s="6"/>
      <c r="BK16" s="6"/>
      <c r="BL16" s="6"/>
      <c r="BM16" s="6"/>
      <c r="BN16" s="6"/>
      <c r="BO16" s="6"/>
      <c r="BP16" s="42" t="str">
        <f t="shared" si="1"/>
        <v/>
      </c>
      <c r="BQ16" s="43" t="str">
        <f t="shared" si="2"/>
        <v/>
      </c>
      <c r="BR16" s="43" t="str">
        <f t="shared" si="3"/>
        <v/>
      </c>
      <c r="BS16" s="43" t="str">
        <f t="shared" si="4"/>
        <v/>
      </c>
      <c r="BT16" s="43" t="str">
        <f t="shared" si="5"/>
        <v/>
      </c>
      <c r="BU16" s="43" t="str">
        <f t="shared" si="6"/>
        <v/>
      </c>
      <c r="BV16" s="65" t="str">
        <f t="shared" ref="BV16:BV58" si="14">IF(AND($Y16+$AC16&lt;&gt;0,OR($AF16="",$AG16="")),"No  olvide registrar datos en Pertinencia. ","")</f>
        <v/>
      </c>
      <c r="BW16" s="46"/>
      <c r="BX16" s="47">
        <f t="shared" si="7"/>
        <v>0</v>
      </c>
      <c r="BY16" s="47">
        <f t="shared" si="8"/>
        <v>0</v>
      </c>
      <c r="BZ16" s="47">
        <f t="shared" si="9"/>
        <v>0</v>
      </c>
      <c r="CA16" s="47">
        <f t="shared" si="10"/>
        <v>0</v>
      </c>
      <c r="CB16" s="47">
        <f t="shared" si="11"/>
        <v>0</v>
      </c>
      <c r="CC16" s="47">
        <f t="shared" si="12"/>
        <v>0</v>
      </c>
      <c r="CD16" s="47">
        <f t="shared" ref="CD16:CD58" si="15">IF(AND($Y16+$AC16&lt;&gt;0,OR($AF16="",$AG16="")),1,0)</f>
        <v>0</v>
      </c>
      <c r="CY16" s="12"/>
      <c r="CZ16" s="12"/>
    </row>
    <row r="17" spans="1:104" s="11" customFormat="1" x14ac:dyDescent="0.15">
      <c r="A17" s="48" t="s">
        <v>62</v>
      </c>
      <c r="B17" s="22">
        <f t="shared" si="13"/>
        <v>0</v>
      </c>
      <c r="C17" s="23">
        <f>+Enero!C17+Febrero!C17+'Marzo '!C17+'Abril '!C17+'Mayo '!C17+Junio!C17+Julio!C17+Agosto!C17+Septiembre!C17+'Octubre '!C17+Noviembre!C17+'Diciembre '!C17</f>
        <v>0</v>
      </c>
      <c r="D17" s="23">
        <f>+Enero!D17+Febrero!D17+'Marzo '!D17+'Abril '!D17+'Mayo '!D17+Junio!D17+Julio!D17+Agosto!D17+Septiembre!D17+'Octubre '!D17+Noviembre!D17+'Diciembre '!D17</f>
        <v>0</v>
      </c>
      <c r="E17" s="23">
        <f>+Enero!E17+Febrero!E17+'Marzo '!E17+'Abril '!E17+'Mayo '!E17+Junio!E17+Julio!E17+Agosto!E17+Septiembre!E17+'Octubre '!E17+Noviembre!E17+'Diciembre '!E17</f>
        <v>0</v>
      </c>
      <c r="F17" s="23">
        <f>+Enero!F17+Febrero!F17+'Marzo '!F17+'Abril '!F17+'Mayo '!F17+Junio!F17+Julio!F17+Agosto!F17+Septiembre!F17+'Octubre '!F17+Noviembre!F17+'Diciembre '!F17</f>
        <v>0</v>
      </c>
      <c r="G17" s="23">
        <f>+Enero!G17+Febrero!G17+'Marzo '!G17+'Abril '!G17+'Mayo '!G17+Junio!G17+Julio!G17+Agosto!G17+Septiembre!G17+'Octubre '!G17+Noviembre!G17+'Diciembre '!G17</f>
        <v>0</v>
      </c>
      <c r="H17" s="23">
        <f>+Enero!H17+Febrero!H17+'Marzo '!H17+'Abril '!H17+'Mayo '!H17+Junio!H17+Julio!H17+Agosto!H17+Septiembre!H17+'Octubre '!H17+Noviembre!H17+'Diciembre '!H17</f>
        <v>0</v>
      </c>
      <c r="I17" s="23">
        <f>+Enero!I17+Febrero!I17+'Marzo '!I17+'Abril '!I17+'Mayo '!I17+Junio!I17+Julio!I17+Agosto!I17+Septiembre!I17+'Octubre '!I17+Noviembre!I17+'Diciembre '!I17</f>
        <v>0</v>
      </c>
      <c r="J17" s="23">
        <f>+Enero!J17+Febrero!J17+'Marzo '!J17+'Abril '!J17+'Mayo '!J17+Junio!J17+Julio!J17+Agosto!J17+Septiembre!J17+'Octubre '!J17+Noviembre!J17+'Diciembre '!J17</f>
        <v>0</v>
      </c>
      <c r="K17" s="23">
        <f>+Enero!K17+Febrero!K17+'Marzo '!K17+'Abril '!K17+'Mayo '!K17+Junio!K17+Julio!K17+Agosto!K17+Septiembre!K17+'Octubre '!K17+Noviembre!K17+'Diciembre '!K17</f>
        <v>0</v>
      </c>
      <c r="L17" s="23">
        <f>+Enero!L17+Febrero!L17+'Marzo '!L17+'Abril '!L17+'Mayo '!L17+Junio!L17+Julio!L17+Agosto!L17+Septiembre!L17+'Octubre '!L17+Noviembre!L17+'Diciembre '!L17</f>
        <v>0</v>
      </c>
      <c r="M17" s="23">
        <f>+Enero!M17+Febrero!M17+'Marzo '!M17+'Abril '!M17+'Mayo '!M17+Junio!M17+Julio!M17+Agosto!M17+Septiembre!M17+'Octubre '!M17+Noviembre!M17+'Diciembre '!M17</f>
        <v>0</v>
      </c>
      <c r="N17" s="23">
        <f>+Enero!N17+Febrero!N17+'Marzo '!N17+'Abril '!N17+'Mayo '!N17+Junio!N17+Julio!N17+Agosto!N17+Septiembre!N17+'Octubre '!N17+Noviembre!N17+'Diciembre '!N17</f>
        <v>0</v>
      </c>
      <c r="O17" s="23">
        <f>+Enero!O17+Febrero!O17+'Marzo '!O17+'Abril '!O17+'Mayo '!O17+Junio!O17+Julio!O17+Agosto!O17+Septiembre!O17+'Octubre '!O17+Noviembre!O17+'Diciembre '!O17</f>
        <v>0</v>
      </c>
      <c r="P17" s="23">
        <f>+Enero!P17+Febrero!P17+'Marzo '!P17+'Abril '!P17+'Mayo '!P17+Junio!P17+Julio!P17+Agosto!P17+Septiembre!P17+'Octubre '!P17+Noviembre!P17+'Diciembre '!P17</f>
        <v>0</v>
      </c>
      <c r="Q17" s="23">
        <f>+Enero!Q17+Febrero!Q17+'Marzo '!Q17+'Abril '!Q17+'Mayo '!Q17+Junio!Q17+Julio!Q17+Agosto!Q17+Septiembre!Q17+'Octubre '!Q17+Noviembre!Q17+'Diciembre '!Q17</f>
        <v>0</v>
      </c>
      <c r="R17" s="23">
        <f>+Enero!R17+Febrero!R17+'Marzo '!R17+'Abril '!R17+'Mayo '!R17+Junio!R17+Julio!R17+Agosto!R17+Septiembre!R17+'Octubre '!R17+Noviembre!R17+'Diciembre '!R17</f>
        <v>0</v>
      </c>
      <c r="S17" s="23">
        <f>+Enero!S17+Febrero!S17+'Marzo '!S17+'Abril '!S17+'Mayo '!S17+Junio!S17+Julio!S17+Agosto!S17+Septiembre!S17+'Octubre '!S17+Noviembre!S17+'Diciembre '!S17</f>
        <v>0</v>
      </c>
      <c r="T17" s="222">
        <f>+Enero!T17+Febrero!T17+'Marzo '!T17+'Abril '!T17+'Mayo '!T17+Junio!T17+Julio!T17+Agosto!T17+Septiembre!T17+'Octubre '!T17+Noviembre!T17+'Diciembre '!T17</f>
        <v>0</v>
      </c>
      <c r="U17" s="23">
        <f>+Enero!U17+Febrero!U17+'Marzo '!U17+'Abril '!U17+'Mayo '!U17+Junio!U17+Julio!U17+Agosto!U17+Septiembre!U17+'Octubre '!U17+Noviembre!U17+'Diciembre '!U17</f>
        <v>0</v>
      </c>
      <c r="V17" s="222">
        <f>+Enero!V17+Febrero!V17+'Marzo '!V17+'Abril '!V17+'Mayo '!V17+Junio!V17+Julio!V17+Agosto!V17+Septiembre!V17+'Octubre '!V17+Noviembre!V17+'Diciembre '!V17</f>
        <v>0</v>
      </c>
      <c r="W17" s="23">
        <f>+Enero!W17+Febrero!W17+'Marzo '!W17+'Abril '!W17+'Mayo '!W17+Junio!W17+Julio!W17+Agosto!W17+Septiembre!W17+'Octubre '!W17+Noviembre!W17+'Diciembre '!W17</f>
        <v>0</v>
      </c>
      <c r="X17" s="222">
        <f>+Enero!X17+Febrero!X17+'Marzo '!X17+'Abril '!X17+'Mayo '!X17+Junio!X17+Julio!X17+Agosto!X17+Septiembre!X17+'Octubre '!X17+Noviembre!X17+'Diciembre '!X17</f>
        <v>0</v>
      </c>
      <c r="Y17" s="23">
        <f>+Enero!Y17+Febrero!Y17+'Marzo '!Y17+'Abril '!Y17+'Mayo '!Y17+Junio!Y17+Julio!Y17+Agosto!Y17+Septiembre!Y17+'Octubre '!Y17+Noviembre!Y17+'Diciembre '!Y17</f>
        <v>0</v>
      </c>
      <c r="Z17" s="23">
        <f>+Enero!Z17+Febrero!Z17+'Marzo '!Z17+'Abril '!Z17+'Mayo '!Z17+Junio!Z17+Julio!Z17+Agosto!Z17+Septiembre!Z17+'Octubre '!Z17+Noviembre!Z17+'Diciembre '!Z17</f>
        <v>0</v>
      </c>
      <c r="AA17" s="23">
        <f>+Enero!AA17+Febrero!AA17+'Marzo '!AA17+'Abril '!AA17+'Mayo '!AA17+Junio!AA17+Julio!AA17+Agosto!AA17+Septiembre!AA17+'Octubre '!AA17+Noviembre!AA17+'Diciembre '!AA17</f>
        <v>0</v>
      </c>
      <c r="AB17" s="222">
        <f>+Enero!AB17+Febrero!AB17+'Marzo '!AB17+'Abril '!AB17+'Mayo '!AB17+Junio!AB17+Julio!AB17+Agosto!AB17+Septiembre!AB17+'Octubre '!AB17+Noviembre!AB17+'Diciembre '!AB17</f>
        <v>0</v>
      </c>
      <c r="AC17" s="23">
        <f>+Enero!AC17+Febrero!AC17+'Marzo '!AC17+'Abril '!AC17+'Mayo '!AC17+Junio!AC17+Julio!AC17+Agosto!AC17+Septiembre!AC17+'Octubre '!AC17+Noviembre!AC17+'Diciembre '!AC17</f>
        <v>0</v>
      </c>
      <c r="AD17" s="23">
        <f>+Enero!AD17+Febrero!AD17+'Marzo '!AD17+'Abril '!AD17+'Mayo '!AD17+Junio!AD17+Julio!AD17+Agosto!AD17+Septiembre!AD17+'Octubre '!AD17+Noviembre!AD17+'Diciembre '!AD17</f>
        <v>0</v>
      </c>
      <c r="AE17" s="23">
        <f>+Enero!AE17+Febrero!AE17+'Marzo '!AE17+'Abril '!AE17+'Mayo '!AE17+Junio!AE17+Julio!AE17+Agosto!AE17+Septiembre!AE17+'Octubre '!AE17+Noviembre!AE17+'Diciembre '!AE17</f>
        <v>0</v>
      </c>
      <c r="AF17" s="222">
        <f>+Enero!AF17+Febrero!AF17+'Marzo '!AF17+'Abril '!AF17+'Mayo '!AF17+Junio!AF17+Julio!AF17+Agosto!AF17+Septiembre!AF17+'Octubre '!AF17+Noviembre!AF17+'Diciembre '!AF17</f>
        <v>0</v>
      </c>
      <c r="AG17" s="23">
        <f>+Enero!AG17+Febrero!AG17+'Marzo '!AG17+'Abril '!AG17+'Mayo '!AG17+Junio!AG17+Julio!AG17+Agosto!AG17+Septiembre!AG17+'Octubre '!AG17+Noviembre!AG17+'Diciembre '!AG17</f>
        <v>0</v>
      </c>
      <c r="AH17" s="222">
        <f>+Enero!AH17+Febrero!AH17+'Marzo '!AH17+'Abril '!AH17+'Mayo '!AH17+Junio!AH17+Julio!AH17+Agosto!AH17+Septiembre!AH17+'Octubre '!AH17+Noviembre!AH17+'Diciembre '!AH17</f>
        <v>0</v>
      </c>
      <c r="AI17" s="23">
        <f>+Enero!AI17+Febrero!AI17+'Marzo '!AI17+'Abril '!AI17+'Mayo '!AI17+Junio!AI17+Julio!AI17+Agosto!AI17+Septiembre!AI17+'Octubre '!AI17+Noviembre!AI17+'Diciembre '!AI17</f>
        <v>0</v>
      </c>
      <c r="AJ17" s="23">
        <f>+Enero!AJ17+Febrero!AJ17+'Marzo '!AJ17+'Abril '!AJ17+'Mayo '!AJ17+Junio!AJ17+Julio!AJ17+Agosto!AJ17+Septiembre!AJ17+'Octubre '!AJ17+Noviembre!AJ17+'Diciembre '!AJ17</f>
        <v>0</v>
      </c>
      <c r="AK17" s="222">
        <f>+Enero!AK17+Febrero!AK17+'Marzo '!AK17+'Abril '!AK17+'Mayo '!AK17+Junio!AK17+Julio!AK17+Agosto!AK17+Septiembre!AK17+'Octubre '!AK17+Noviembre!AK17+'Diciembre '!AK17</f>
        <v>0</v>
      </c>
      <c r="AL17" s="23">
        <f>+Enero!AL17+Febrero!AL17+'Marzo '!AL17+'Abril '!AL17+'Mayo '!AL17+Junio!AL17+Julio!AL17+Agosto!AL17+Septiembre!AL17+'Octubre '!AL17+Noviembre!AL17+'Diciembre '!AL17</f>
        <v>0</v>
      </c>
      <c r="AM17" s="222">
        <f>+Enero!AM17+Febrero!AM17+'Marzo '!AM17+'Abril '!AM17+'Mayo '!AM17+Junio!AM17+Julio!AM17+Agosto!AM17+Septiembre!AM17+'Octubre '!AM17+Noviembre!AM17+'Diciembre '!AM17</f>
        <v>0</v>
      </c>
      <c r="AN17" s="23">
        <f>+Enero!AN17+Febrero!AN17+'Marzo '!AN17+'Abril '!AN17+'Mayo '!AN17+Junio!AN17+Julio!AN17+Agosto!AN17+Septiembre!AN17+'Octubre '!AN17+Noviembre!AN17+'Diciembre '!AN17</f>
        <v>0</v>
      </c>
      <c r="AO17" s="23">
        <f>+Enero!AO17+Febrero!AO17+'Marzo '!AO17+'Abril '!AO17+'Mayo '!AO17+Junio!AO17+Julio!AO17+Agosto!AO17+Septiembre!AO17+'Octubre '!AO17+Noviembre!AO17+'Diciembre '!AO17</f>
        <v>0</v>
      </c>
      <c r="AP17" s="23">
        <f>+Enero!AP17+Febrero!AP17+'Marzo '!AP17+'Abril '!AP17+'Mayo '!AP17+Junio!AP17+Julio!AP17+Agosto!AP17+Septiembre!AP17+'Octubre '!AP17+Noviembre!AP17+'Diciembre '!AP17</f>
        <v>0</v>
      </c>
      <c r="AQ17" s="54"/>
      <c r="AR17" s="53"/>
      <c r="AS17" s="54"/>
      <c r="AT17" s="53"/>
      <c r="AU17" s="54"/>
      <c r="AV17" s="55"/>
      <c r="AW17" s="56"/>
      <c r="AX17" s="57"/>
      <c r="AY17" s="41" t="str">
        <f t="shared" si="0"/>
        <v/>
      </c>
      <c r="BF17" s="6"/>
      <c r="BG17" s="6"/>
      <c r="BH17" s="6"/>
      <c r="BI17" s="6"/>
      <c r="BJ17" s="6"/>
      <c r="BK17" s="6"/>
      <c r="BL17" s="6"/>
      <c r="BM17" s="6"/>
      <c r="BN17" s="6"/>
      <c r="BO17" s="6"/>
      <c r="BP17" s="42" t="str">
        <f t="shared" si="1"/>
        <v/>
      </c>
      <c r="BQ17" s="43" t="str">
        <f t="shared" si="2"/>
        <v/>
      </c>
      <c r="BR17" s="43" t="str">
        <f t="shared" si="3"/>
        <v/>
      </c>
      <c r="BS17" s="43" t="str">
        <f t="shared" si="4"/>
        <v/>
      </c>
      <c r="BT17" s="43" t="str">
        <f t="shared" si="5"/>
        <v/>
      </c>
      <c r="BU17" s="43" t="str">
        <f t="shared" si="6"/>
        <v/>
      </c>
      <c r="BV17" s="65" t="str">
        <f t="shared" si="14"/>
        <v/>
      </c>
      <c r="BW17" s="46"/>
      <c r="BX17" s="47">
        <f t="shared" si="7"/>
        <v>0</v>
      </c>
      <c r="BY17" s="47">
        <f t="shared" si="8"/>
        <v>0</v>
      </c>
      <c r="BZ17" s="47">
        <f t="shared" si="9"/>
        <v>0</v>
      </c>
      <c r="CA17" s="47">
        <f t="shared" si="10"/>
        <v>0</v>
      </c>
      <c r="CB17" s="47">
        <f t="shared" si="11"/>
        <v>0</v>
      </c>
      <c r="CC17" s="47" t="str">
        <f t="shared" si="12"/>
        <v/>
      </c>
      <c r="CD17" s="47">
        <f t="shared" si="15"/>
        <v>0</v>
      </c>
      <c r="CY17" s="12"/>
      <c r="CZ17" s="12"/>
    </row>
    <row r="18" spans="1:104" s="11" customFormat="1" x14ac:dyDescent="0.15">
      <c r="A18" s="48" t="s">
        <v>63</v>
      </c>
      <c r="B18" s="22">
        <f t="shared" si="13"/>
        <v>2176</v>
      </c>
      <c r="C18" s="23">
        <f>+Enero!C18+Febrero!C18+'Marzo '!C18+'Abril '!C18+'Mayo '!C18+Junio!C18+Julio!C18+Agosto!C18+Septiembre!C18+'Octubre '!C18+Noviembre!C18+'Diciembre '!C18</f>
        <v>0</v>
      </c>
      <c r="D18" s="23">
        <f>+Enero!D18+Febrero!D18+'Marzo '!D18+'Abril '!D18+'Mayo '!D18+Junio!D18+Julio!D18+Agosto!D18+Septiembre!D18+'Octubre '!D18+Noviembre!D18+'Diciembre '!D18</f>
        <v>0</v>
      </c>
      <c r="E18" s="23">
        <f>+Enero!E18+Febrero!E18+'Marzo '!E18+'Abril '!E18+'Mayo '!E18+Junio!E18+Julio!E18+Agosto!E18+Septiembre!E18+'Octubre '!E18+Noviembre!E18+'Diciembre '!E18</f>
        <v>0</v>
      </c>
      <c r="F18" s="23">
        <f>+Enero!F18+Febrero!F18+'Marzo '!F18+'Abril '!F18+'Mayo '!F18+Junio!F18+Julio!F18+Agosto!F18+Septiembre!F18+'Octubre '!F18+Noviembre!F18+'Diciembre '!F18</f>
        <v>49</v>
      </c>
      <c r="G18" s="23">
        <f>+Enero!G18+Febrero!G18+'Marzo '!G18+'Abril '!G18+'Mayo '!G18+Junio!G18+Julio!G18+Agosto!G18+Septiembre!G18+'Octubre '!G18+Noviembre!G18+'Diciembre '!G18</f>
        <v>46</v>
      </c>
      <c r="H18" s="23">
        <f>+Enero!H18+Febrero!H18+'Marzo '!H18+'Abril '!H18+'Mayo '!H18+Junio!H18+Julio!H18+Agosto!H18+Septiembre!H18+'Octubre '!H18+Noviembre!H18+'Diciembre '!H18</f>
        <v>69</v>
      </c>
      <c r="I18" s="23">
        <f>+Enero!I18+Febrero!I18+'Marzo '!I18+'Abril '!I18+'Mayo '!I18+Junio!I18+Julio!I18+Agosto!I18+Septiembre!I18+'Octubre '!I18+Noviembre!I18+'Diciembre '!I18</f>
        <v>86</v>
      </c>
      <c r="J18" s="23">
        <f>+Enero!J18+Febrero!J18+'Marzo '!J18+'Abril '!J18+'Mayo '!J18+Junio!J18+Julio!J18+Agosto!J18+Septiembre!J18+'Octubre '!J18+Noviembre!J18+'Diciembre '!J18</f>
        <v>101</v>
      </c>
      <c r="K18" s="23">
        <f>+Enero!K18+Febrero!K18+'Marzo '!K18+'Abril '!K18+'Mayo '!K18+Junio!K18+Julio!K18+Agosto!K18+Septiembre!K18+'Octubre '!K18+Noviembre!K18+'Diciembre '!K18</f>
        <v>144</v>
      </c>
      <c r="L18" s="23">
        <f>+Enero!L18+Febrero!L18+'Marzo '!L18+'Abril '!L18+'Mayo '!L18+Junio!L18+Julio!L18+Agosto!L18+Septiembre!L18+'Octubre '!L18+Noviembre!L18+'Diciembre '!L18</f>
        <v>173</v>
      </c>
      <c r="M18" s="23">
        <f>+Enero!M18+Febrero!M18+'Marzo '!M18+'Abril '!M18+'Mayo '!M18+Junio!M18+Julio!M18+Agosto!M18+Septiembre!M18+'Octubre '!M18+Noviembre!M18+'Diciembre '!M18</f>
        <v>263</v>
      </c>
      <c r="N18" s="23">
        <f>+Enero!N18+Febrero!N18+'Marzo '!N18+'Abril '!N18+'Mayo '!N18+Junio!N18+Julio!N18+Agosto!N18+Septiembre!N18+'Octubre '!N18+Noviembre!N18+'Diciembre '!N18</f>
        <v>243</v>
      </c>
      <c r="O18" s="23">
        <f>+Enero!O18+Febrero!O18+'Marzo '!O18+'Abril '!O18+'Mayo '!O18+Junio!O18+Julio!O18+Agosto!O18+Septiembre!O18+'Octubre '!O18+Noviembre!O18+'Diciembre '!O18</f>
        <v>307</v>
      </c>
      <c r="P18" s="23">
        <f>+Enero!P18+Febrero!P18+'Marzo '!P18+'Abril '!P18+'Mayo '!P18+Junio!P18+Julio!P18+Agosto!P18+Septiembre!P18+'Octubre '!P18+Noviembre!P18+'Diciembre '!P18</f>
        <v>234</v>
      </c>
      <c r="Q18" s="23">
        <f>+Enero!Q18+Febrero!Q18+'Marzo '!Q18+'Abril '!Q18+'Mayo '!Q18+Junio!Q18+Julio!Q18+Agosto!Q18+Septiembre!Q18+'Octubre '!Q18+Noviembre!Q18+'Diciembre '!Q18</f>
        <v>195</v>
      </c>
      <c r="R18" s="23">
        <f>+Enero!R18+Febrero!R18+'Marzo '!R18+'Abril '!R18+'Mayo '!R18+Junio!R18+Julio!R18+Agosto!R18+Septiembre!R18+'Octubre '!R18+Noviembre!R18+'Diciembre '!R18</f>
        <v>133</v>
      </c>
      <c r="S18" s="23">
        <f>+Enero!S18+Febrero!S18+'Marzo '!S18+'Abril '!S18+'Mayo '!S18+Junio!S18+Julio!S18+Agosto!S18+Septiembre!S18+'Octubre '!S18+Noviembre!S18+'Diciembre '!S18</f>
        <v>133</v>
      </c>
      <c r="T18" s="222">
        <f>+Enero!T18+Febrero!T18+'Marzo '!T18+'Abril '!T18+'Mayo '!T18+Junio!T18+Julio!T18+Agosto!T18+Septiembre!T18+'Octubre '!T18+Noviembre!T18+'Diciembre '!T18</f>
        <v>0</v>
      </c>
      <c r="U18" s="23">
        <f>+Enero!U18+Febrero!U18+'Marzo '!U18+'Abril '!U18+'Mayo '!U18+Junio!U18+Julio!U18+Agosto!U18+Septiembre!U18+'Octubre '!U18+Noviembre!U18+'Diciembre '!U18</f>
        <v>2176</v>
      </c>
      <c r="V18" s="222">
        <f>+Enero!V18+Febrero!V18+'Marzo '!V18+'Abril '!V18+'Mayo '!V18+Junio!V18+Julio!V18+Agosto!V18+Septiembre!V18+'Octubre '!V18+Noviembre!V18+'Diciembre '!V18</f>
        <v>733</v>
      </c>
      <c r="W18" s="23">
        <f>+Enero!W18+Febrero!W18+'Marzo '!W18+'Abril '!W18+'Mayo '!W18+Junio!W18+Julio!W18+Agosto!W18+Septiembre!W18+'Octubre '!W18+Noviembre!W18+'Diciembre '!W18</f>
        <v>1443</v>
      </c>
      <c r="X18" s="222">
        <f>+Enero!X18+Febrero!X18+'Marzo '!X18+'Abril '!X18+'Mayo '!X18+Junio!X18+Julio!X18+Agosto!X18+Septiembre!X18+'Octubre '!X18+Noviembre!X18+'Diciembre '!X18</f>
        <v>0</v>
      </c>
      <c r="Y18" s="23">
        <f>+Enero!Y18+Febrero!Y18+'Marzo '!Y18+'Abril '!Y18+'Mayo '!Y18+Junio!Y18+Julio!Y18+Agosto!Y18+Septiembre!Y18+'Octubre '!Y18+Noviembre!Y18+'Diciembre '!Y18</f>
        <v>0</v>
      </c>
      <c r="Z18" s="23">
        <f>+Enero!Z18+Febrero!Z18+'Marzo '!Z18+'Abril '!Z18+'Mayo '!Z18+Junio!Z18+Julio!Z18+Agosto!Z18+Septiembre!Z18+'Octubre '!Z18+Noviembre!Z18+'Diciembre '!Z18</f>
        <v>0</v>
      </c>
      <c r="AA18" s="23">
        <f>+Enero!AA18+Febrero!AA18+'Marzo '!AA18+'Abril '!AA18+'Mayo '!AA18+Junio!AA18+Julio!AA18+Agosto!AA18+Septiembre!AA18+'Octubre '!AA18+Noviembre!AA18+'Diciembre '!AA18</f>
        <v>0</v>
      </c>
      <c r="AB18" s="222">
        <f>+Enero!AB18+Febrero!AB18+'Marzo '!AB18+'Abril '!AB18+'Mayo '!AB18+Junio!AB18+Julio!AB18+Agosto!AB18+Septiembre!AB18+'Octubre '!AB18+Noviembre!AB18+'Diciembre '!AB18</f>
        <v>1224</v>
      </c>
      <c r="AC18" s="23">
        <f>+Enero!AC18+Febrero!AC18+'Marzo '!AC18+'Abril '!AC18+'Mayo '!AC18+Junio!AC18+Julio!AC18+Agosto!AC18+Septiembre!AC18+'Octubre '!AC18+Noviembre!AC18+'Diciembre '!AC18</f>
        <v>1224</v>
      </c>
      <c r="AD18" s="23">
        <f>+Enero!AD18+Febrero!AD18+'Marzo '!AD18+'Abril '!AD18+'Mayo '!AD18+Junio!AD18+Julio!AD18+Agosto!AD18+Septiembre!AD18+'Octubre '!AD18+Noviembre!AD18+'Diciembre '!AD18</f>
        <v>0</v>
      </c>
      <c r="AE18" s="23">
        <f>+Enero!AE18+Febrero!AE18+'Marzo '!AE18+'Abril '!AE18+'Mayo '!AE18+Junio!AE18+Julio!AE18+Agosto!AE18+Septiembre!AE18+'Octubre '!AE18+Noviembre!AE18+'Diciembre '!AE18</f>
        <v>0</v>
      </c>
      <c r="AF18" s="222">
        <f>+Enero!AF18+Febrero!AF18+'Marzo '!AF18+'Abril '!AF18+'Mayo '!AF18+Junio!AF18+Julio!AF18+Agosto!AF18+Septiembre!AF18+'Octubre '!AF18+Noviembre!AF18+'Diciembre '!AF18</f>
        <v>997</v>
      </c>
      <c r="AG18" s="23">
        <f>+Enero!AG18+Febrero!AG18+'Marzo '!AG18+'Abril '!AG18+'Mayo '!AG18+Junio!AG18+Julio!AG18+Agosto!AG18+Septiembre!AG18+'Octubre '!AG18+Noviembre!AG18+'Diciembre '!AG18</f>
        <v>0</v>
      </c>
      <c r="AH18" s="222">
        <f>+Enero!AH18+Febrero!AH18+'Marzo '!AH18+'Abril '!AH18+'Mayo '!AH18+Junio!AH18+Julio!AH18+Agosto!AH18+Septiembre!AH18+'Octubre '!AH18+Noviembre!AH18+'Diciembre '!AH18</f>
        <v>0</v>
      </c>
      <c r="AI18" s="23">
        <f>+Enero!AI18+Febrero!AI18+'Marzo '!AI18+'Abril '!AI18+'Mayo '!AI18+Junio!AI18+Julio!AI18+Agosto!AI18+Septiembre!AI18+'Octubre '!AI18+Noviembre!AI18+'Diciembre '!AI18</f>
        <v>618</v>
      </c>
      <c r="AJ18" s="23">
        <f>+Enero!AJ18+Febrero!AJ18+'Marzo '!AJ18+'Abril '!AJ18+'Mayo '!AJ18+Junio!AJ18+Julio!AJ18+Agosto!AJ18+Septiembre!AJ18+'Octubre '!AJ18+Noviembre!AJ18+'Diciembre '!AJ18</f>
        <v>0</v>
      </c>
      <c r="AK18" s="222">
        <f>+Enero!AK18+Febrero!AK18+'Marzo '!AK18+'Abril '!AK18+'Mayo '!AK18+Junio!AK18+Julio!AK18+Agosto!AK18+Septiembre!AK18+'Octubre '!AK18+Noviembre!AK18+'Diciembre '!AK18</f>
        <v>0</v>
      </c>
      <c r="AL18" s="23">
        <f>+Enero!AL18+Febrero!AL18+'Marzo '!AL18+'Abril '!AL18+'Mayo '!AL18+Junio!AL18+Julio!AL18+Agosto!AL18+Septiembre!AL18+'Octubre '!AL18+Noviembre!AL18+'Diciembre '!AL18</f>
        <v>316</v>
      </c>
      <c r="AM18" s="222">
        <f>+Enero!AM18+Febrero!AM18+'Marzo '!AM18+'Abril '!AM18+'Mayo '!AM18+Junio!AM18+Julio!AM18+Agosto!AM18+Septiembre!AM18+'Octubre '!AM18+Noviembre!AM18+'Diciembre '!AM18</f>
        <v>0</v>
      </c>
      <c r="AN18" s="23">
        <f>+Enero!AN18+Febrero!AN18+'Marzo '!AN18+'Abril '!AN18+'Mayo '!AN18+Junio!AN18+Julio!AN18+Agosto!AN18+Septiembre!AN18+'Octubre '!AN18+Noviembre!AN18+'Diciembre '!AN18</f>
        <v>478</v>
      </c>
      <c r="AO18" s="23">
        <f>+Enero!AO18+Febrero!AO18+'Marzo '!AO18+'Abril '!AO18+'Mayo '!AO18+Junio!AO18+Julio!AO18+Agosto!AO18+Septiembre!AO18+'Octubre '!AO18+Noviembre!AO18+'Diciembre '!AO18</f>
        <v>0</v>
      </c>
      <c r="AP18" s="23">
        <f>+Enero!AP18+Febrero!AP18+'Marzo '!AP18+'Abril '!AP18+'Mayo '!AP18+Junio!AP18+Julio!AP18+Agosto!AP18+Septiembre!AP18+'Octubre '!AP18+Noviembre!AP18+'Diciembre '!AP18</f>
        <v>0</v>
      </c>
      <c r="AQ18" s="54"/>
      <c r="AR18" s="53"/>
      <c r="AS18" s="54"/>
      <c r="AT18" s="53"/>
      <c r="AU18" s="54"/>
      <c r="AV18" s="55"/>
      <c r="AW18" s="56"/>
      <c r="AX18" s="57"/>
      <c r="AY18" s="41" t="str">
        <f t="shared" si="0"/>
        <v/>
      </c>
      <c r="BF18" s="6"/>
      <c r="BG18" s="6"/>
      <c r="BH18" s="6"/>
      <c r="BI18" s="6"/>
      <c r="BJ18" s="6"/>
      <c r="BK18" s="6"/>
      <c r="BL18" s="6"/>
      <c r="BM18" s="6"/>
      <c r="BN18" s="6"/>
      <c r="BO18" s="6"/>
      <c r="BP18" s="42" t="str">
        <f t="shared" si="1"/>
        <v/>
      </c>
      <c r="BQ18" s="43" t="str">
        <f t="shared" si="2"/>
        <v/>
      </c>
      <c r="BR18" s="43" t="str">
        <f t="shared" si="3"/>
        <v/>
      </c>
      <c r="BS18" s="43" t="str">
        <f t="shared" si="4"/>
        <v/>
      </c>
      <c r="BT18" s="43" t="str">
        <f t="shared" si="5"/>
        <v/>
      </c>
      <c r="BU18" s="43" t="str">
        <f t="shared" si="6"/>
        <v/>
      </c>
      <c r="BV18" s="65" t="str">
        <f t="shared" si="14"/>
        <v/>
      </c>
      <c r="BW18" s="46" t="str">
        <f>IF(AND($AT18&lt;&gt;0,($B92="")),"No olvide registrar si algunas de estas compras de servicio corresponden al Programa de Resolutividad. ","")</f>
        <v/>
      </c>
      <c r="BX18" s="47">
        <f t="shared" si="7"/>
        <v>0</v>
      </c>
      <c r="BY18" s="47">
        <f t="shared" si="8"/>
        <v>0</v>
      </c>
      <c r="BZ18" s="47">
        <f t="shared" si="9"/>
        <v>0</v>
      </c>
      <c r="CA18" s="47">
        <f t="shared" si="10"/>
        <v>0</v>
      </c>
      <c r="CB18" s="47">
        <f t="shared" si="11"/>
        <v>0</v>
      </c>
      <c r="CC18" s="47">
        <f t="shared" si="12"/>
        <v>0</v>
      </c>
      <c r="CD18" s="47">
        <f t="shared" si="15"/>
        <v>0</v>
      </c>
      <c r="CE18" s="47">
        <f>IF(AND($AT18&lt;&gt;0,($B92="")),1,0)</f>
        <v>0</v>
      </c>
      <c r="CY18" s="12"/>
      <c r="CZ18" s="12"/>
    </row>
    <row r="19" spans="1:104" s="11" customFormat="1" x14ac:dyDescent="0.15">
      <c r="A19" s="48" t="s">
        <v>64</v>
      </c>
      <c r="B19" s="22">
        <f t="shared" si="13"/>
        <v>0</v>
      </c>
      <c r="C19" s="23">
        <f>+Enero!C19+Febrero!C19+'Marzo '!C19+'Abril '!C19+'Mayo '!C19+Junio!C19+Julio!C19+Agosto!C19+Septiembre!C19+'Octubre '!C19+Noviembre!C19+'Diciembre '!C19</f>
        <v>0</v>
      </c>
      <c r="D19" s="23">
        <f>+Enero!D19+Febrero!D19+'Marzo '!D19+'Abril '!D19+'Mayo '!D19+Junio!D19+Julio!D19+Agosto!D19+Septiembre!D19+'Octubre '!D19+Noviembre!D19+'Diciembre '!D19</f>
        <v>0</v>
      </c>
      <c r="E19" s="23">
        <f>+Enero!E19+Febrero!E19+'Marzo '!E19+'Abril '!E19+'Mayo '!E19+Junio!E19+Julio!E19+Agosto!E19+Septiembre!E19+'Octubre '!E19+Noviembre!E19+'Diciembre '!E19</f>
        <v>0</v>
      </c>
      <c r="F19" s="23">
        <f>+Enero!F19+Febrero!F19+'Marzo '!F19+'Abril '!F19+'Mayo '!F19+Junio!F19+Julio!F19+Agosto!F19+Septiembre!F19+'Octubre '!F19+Noviembre!F19+'Diciembre '!F19</f>
        <v>0</v>
      </c>
      <c r="G19" s="23">
        <f>+Enero!G19+Febrero!G19+'Marzo '!G19+'Abril '!G19+'Mayo '!G19+Junio!G19+Julio!G19+Agosto!G19+Septiembre!G19+'Octubre '!G19+Noviembre!G19+'Diciembre '!G19</f>
        <v>0</v>
      </c>
      <c r="H19" s="23">
        <f>+Enero!H19+Febrero!H19+'Marzo '!H19+'Abril '!H19+'Mayo '!H19+Junio!H19+Julio!H19+Agosto!H19+Septiembre!H19+'Octubre '!H19+Noviembre!H19+'Diciembre '!H19</f>
        <v>0</v>
      </c>
      <c r="I19" s="23">
        <f>+Enero!I19+Febrero!I19+'Marzo '!I19+'Abril '!I19+'Mayo '!I19+Junio!I19+Julio!I19+Agosto!I19+Septiembre!I19+'Octubre '!I19+Noviembre!I19+'Diciembre '!I19</f>
        <v>0</v>
      </c>
      <c r="J19" s="23">
        <f>+Enero!J19+Febrero!J19+'Marzo '!J19+'Abril '!J19+'Mayo '!J19+Junio!J19+Julio!J19+Agosto!J19+Septiembre!J19+'Octubre '!J19+Noviembre!J19+'Diciembre '!J19</f>
        <v>0</v>
      </c>
      <c r="K19" s="23">
        <f>+Enero!K19+Febrero!K19+'Marzo '!K19+'Abril '!K19+'Mayo '!K19+Junio!K19+Julio!K19+Agosto!K19+Septiembre!K19+'Octubre '!K19+Noviembre!K19+'Diciembre '!K19</f>
        <v>0</v>
      </c>
      <c r="L19" s="23">
        <f>+Enero!L19+Febrero!L19+'Marzo '!L19+'Abril '!L19+'Mayo '!L19+Junio!L19+Julio!L19+Agosto!L19+Septiembre!L19+'Octubre '!L19+Noviembre!L19+'Diciembre '!L19</f>
        <v>0</v>
      </c>
      <c r="M19" s="23">
        <f>+Enero!M19+Febrero!M19+'Marzo '!M19+'Abril '!M19+'Mayo '!M19+Junio!M19+Julio!M19+Agosto!M19+Septiembre!M19+'Octubre '!M19+Noviembre!M19+'Diciembre '!M19</f>
        <v>0</v>
      </c>
      <c r="N19" s="23">
        <f>+Enero!N19+Febrero!N19+'Marzo '!N19+'Abril '!N19+'Mayo '!N19+Junio!N19+Julio!N19+Agosto!N19+Septiembre!N19+'Octubre '!N19+Noviembre!N19+'Diciembre '!N19</f>
        <v>0</v>
      </c>
      <c r="O19" s="23">
        <f>+Enero!O19+Febrero!O19+'Marzo '!O19+'Abril '!O19+'Mayo '!O19+Junio!O19+Julio!O19+Agosto!O19+Septiembre!O19+'Octubre '!O19+Noviembre!O19+'Diciembre '!O19</f>
        <v>0</v>
      </c>
      <c r="P19" s="23">
        <f>+Enero!P19+Febrero!P19+'Marzo '!P19+'Abril '!P19+'Mayo '!P19+Junio!P19+Julio!P19+Agosto!P19+Septiembre!P19+'Octubre '!P19+Noviembre!P19+'Diciembre '!P19</f>
        <v>0</v>
      </c>
      <c r="Q19" s="23">
        <f>+Enero!Q19+Febrero!Q19+'Marzo '!Q19+'Abril '!Q19+'Mayo '!Q19+Junio!Q19+Julio!Q19+Agosto!Q19+Septiembre!Q19+'Octubre '!Q19+Noviembre!Q19+'Diciembre '!Q19</f>
        <v>0</v>
      </c>
      <c r="R19" s="23">
        <f>+Enero!R19+Febrero!R19+'Marzo '!R19+'Abril '!R19+'Mayo '!R19+Junio!R19+Julio!R19+Agosto!R19+Septiembre!R19+'Octubre '!R19+Noviembre!R19+'Diciembre '!R19</f>
        <v>0</v>
      </c>
      <c r="S19" s="23">
        <f>+Enero!S19+Febrero!S19+'Marzo '!S19+'Abril '!S19+'Mayo '!S19+Junio!S19+Julio!S19+Agosto!S19+Septiembre!S19+'Octubre '!S19+Noviembre!S19+'Diciembre '!S19</f>
        <v>0</v>
      </c>
      <c r="T19" s="222">
        <f>+Enero!T19+Febrero!T19+'Marzo '!T19+'Abril '!T19+'Mayo '!T19+Junio!T19+Julio!T19+Agosto!T19+Septiembre!T19+'Octubre '!T19+Noviembre!T19+'Diciembre '!T19</f>
        <v>0</v>
      </c>
      <c r="U19" s="23">
        <f>+Enero!U19+Febrero!U19+'Marzo '!U19+'Abril '!U19+'Mayo '!U19+Junio!U19+Julio!U19+Agosto!U19+Septiembre!U19+'Octubre '!U19+Noviembre!U19+'Diciembre '!U19</f>
        <v>0</v>
      </c>
      <c r="V19" s="222">
        <f>+Enero!V19+Febrero!V19+'Marzo '!V19+'Abril '!V19+'Mayo '!V19+Junio!V19+Julio!V19+Agosto!V19+Septiembre!V19+'Octubre '!V19+Noviembre!V19+'Diciembre '!V19</f>
        <v>0</v>
      </c>
      <c r="W19" s="23">
        <f>+Enero!W19+Febrero!W19+'Marzo '!W19+'Abril '!W19+'Mayo '!W19+Junio!W19+Julio!W19+Agosto!W19+Septiembre!W19+'Octubre '!W19+Noviembre!W19+'Diciembre '!W19</f>
        <v>0</v>
      </c>
      <c r="X19" s="222">
        <f>+Enero!X19+Febrero!X19+'Marzo '!X19+'Abril '!X19+'Mayo '!X19+Junio!X19+Julio!X19+Agosto!X19+Septiembre!X19+'Octubre '!X19+Noviembre!X19+'Diciembre '!X19</f>
        <v>0</v>
      </c>
      <c r="Y19" s="23">
        <f>+Enero!Y19+Febrero!Y19+'Marzo '!Y19+'Abril '!Y19+'Mayo '!Y19+Junio!Y19+Julio!Y19+Agosto!Y19+Septiembre!Y19+'Octubre '!Y19+Noviembre!Y19+'Diciembre '!Y19</f>
        <v>0</v>
      </c>
      <c r="Z19" s="23">
        <f>+Enero!Z19+Febrero!Z19+'Marzo '!Z19+'Abril '!Z19+'Mayo '!Z19+Junio!Z19+Julio!Z19+Agosto!Z19+Septiembre!Z19+'Octubre '!Z19+Noviembre!Z19+'Diciembre '!Z19</f>
        <v>0</v>
      </c>
      <c r="AA19" s="23">
        <f>+Enero!AA19+Febrero!AA19+'Marzo '!AA19+'Abril '!AA19+'Mayo '!AA19+Junio!AA19+Julio!AA19+Agosto!AA19+Septiembre!AA19+'Octubre '!AA19+Noviembre!AA19+'Diciembre '!AA19</f>
        <v>0</v>
      </c>
      <c r="AB19" s="222">
        <f>+Enero!AB19+Febrero!AB19+'Marzo '!AB19+'Abril '!AB19+'Mayo '!AB19+Junio!AB19+Julio!AB19+Agosto!AB19+Septiembre!AB19+'Octubre '!AB19+Noviembre!AB19+'Diciembre '!AB19</f>
        <v>0</v>
      </c>
      <c r="AC19" s="23">
        <f>+Enero!AC19+Febrero!AC19+'Marzo '!AC19+'Abril '!AC19+'Mayo '!AC19+Junio!AC19+Julio!AC19+Agosto!AC19+Septiembre!AC19+'Octubre '!AC19+Noviembre!AC19+'Diciembre '!AC19</f>
        <v>0</v>
      </c>
      <c r="AD19" s="23">
        <f>+Enero!AD19+Febrero!AD19+'Marzo '!AD19+'Abril '!AD19+'Mayo '!AD19+Junio!AD19+Julio!AD19+Agosto!AD19+Septiembre!AD19+'Octubre '!AD19+Noviembre!AD19+'Diciembre '!AD19</f>
        <v>0</v>
      </c>
      <c r="AE19" s="23">
        <f>+Enero!AE19+Febrero!AE19+'Marzo '!AE19+'Abril '!AE19+'Mayo '!AE19+Junio!AE19+Julio!AE19+Agosto!AE19+Septiembre!AE19+'Octubre '!AE19+Noviembre!AE19+'Diciembre '!AE19</f>
        <v>0</v>
      </c>
      <c r="AF19" s="222">
        <f>+Enero!AF19+Febrero!AF19+'Marzo '!AF19+'Abril '!AF19+'Mayo '!AF19+Junio!AF19+Julio!AF19+Agosto!AF19+Septiembre!AF19+'Octubre '!AF19+Noviembre!AF19+'Diciembre '!AF19</f>
        <v>0</v>
      </c>
      <c r="AG19" s="23">
        <f>+Enero!AG19+Febrero!AG19+'Marzo '!AG19+'Abril '!AG19+'Mayo '!AG19+Junio!AG19+Julio!AG19+Agosto!AG19+Septiembre!AG19+'Octubre '!AG19+Noviembre!AG19+'Diciembre '!AG19</f>
        <v>0</v>
      </c>
      <c r="AH19" s="222">
        <f>+Enero!AH19+Febrero!AH19+'Marzo '!AH19+'Abril '!AH19+'Mayo '!AH19+Junio!AH19+Julio!AH19+Agosto!AH19+Septiembre!AH19+'Octubre '!AH19+Noviembre!AH19+'Diciembre '!AH19</f>
        <v>0</v>
      </c>
      <c r="AI19" s="23">
        <f>+Enero!AI19+Febrero!AI19+'Marzo '!AI19+'Abril '!AI19+'Mayo '!AI19+Junio!AI19+Julio!AI19+Agosto!AI19+Septiembre!AI19+'Octubre '!AI19+Noviembre!AI19+'Diciembre '!AI19</f>
        <v>0</v>
      </c>
      <c r="AJ19" s="23">
        <f>+Enero!AJ19+Febrero!AJ19+'Marzo '!AJ19+'Abril '!AJ19+'Mayo '!AJ19+Junio!AJ19+Julio!AJ19+Agosto!AJ19+Septiembre!AJ19+'Octubre '!AJ19+Noviembre!AJ19+'Diciembre '!AJ19</f>
        <v>0</v>
      </c>
      <c r="AK19" s="222">
        <f>+Enero!AK19+Febrero!AK19+'Marzo '!AK19+'Abril '!AK19+'Mayo '!AK19+Junio!AK19+Julio!AK19+Agosto!AK19+Septiembre!AK19+'Octubre '!AK19+Noviembre!AK19+'Diciembre '!AK19</f>
        <v>0</v>
      </c>
      <c r="AL19" s="23">
        <f>+Enero!AL19+Febrero!AL19+'Marzo '!AL19+'Abril '!AL19+'Mayo '!AL19+Junio!AL19+Julio!AL19+Agosto!AL19+Septiembre!AL19+'Octubre '!AL19+Noviembre!AL19+'Diciembre '!AL19</f>
        <v>0</v>
      </c>
      <c r="AM19" s="222">
        <f>+Enero!AM19+Febrero!AM19+'Marzo '!AM19+'Abril '!AM19+'Mayo '!AM19+Junio!AM19+Julio!AM19+Agosto!AM19+Septiembre!AM19+'Octubre '!AM19+Noviembre!AM19+'Diciembre '!AM19</f>
        <v>0</v>
      </c>
      <c r="AN19" s="23">
        <f>+Enero!AN19+Febrero!AN19+'Marzo '!AN19+'Abril '!AN19+'Mayo '!AN19+Junio!AN19+Julio!AN19+Agosto!AN19+Septiembre!AN19+'Octubre '!AN19+Noviembre!AN19+'Diciembre '!AN19</f>
        <v>0</v>
      </c>
      <c r="AO19" s="23">
        <f>+Enero!AO19+Febrero!AO19+'Marzo '!AO19+'Abril '!AO19+'Mayo '!AO19+Junio!AO19+Julio!AO19+Agosto!AO19+Septiembre!AO19+'Octubre '!AO19+Noviembre!AO19+'Diciembre '!AO19</f>
        <v>0</v>
      </c>
      <c r="AP19" s="23">
        <f>+Enero!AP19+Febrero!AP19+'Marzo '!AP19+'Abril '!AP19+'Mayo '!AP19+Junio!AP19+Julio!AP19+Agosto!AP19+Septiembre!AP19+'Octubre '!AP19+Noviembre!AP19+'Diciembre '!AP19</f>
        <v>0</v>
      </c>
      <c r="AQ19" s="54"/>
      <c r="AR19" s="53"/>
      <c r="AS19" s="54"/>
      <c r="AT19" s="53"/>
      <c r="AU19" s="54"/>
      <c r="AV19" s="55"/>
      <c r="AW19" s="56"/>
      <c r="AX19" s="57"/>
      <c r="AY19" s="41" t="str">
        <f t="shared" si="0"/>
        <v/>
      </c>
      <c r="BF19" s="6"/>
      <c r="BG19" s="6"/>
      <c r="BH19" s="6"/>
      <c r="BI19" s="6"/>
      <c r="BJ19" s="6"/>
      <c r="BK19" s="6"/>
      <c r="BL19" s="6"/>
      <c r="BM19" s="6"/>
      <c r="BN19" s="6"/>
      <c r="BO19" s="6"/>
      <c r="BP19" s="42" t="str">
        <f t="shared" si="1"/>
        <v/>
      </c>
      <c r="BQ19" s="43" t="str">
        <f t="shared" si="2"/>
        <v/>
      </c>
      <c r="BR19" s="43" t="str">
        <f t="shared" si="3"/>
        <v/>
      </c>
      <c r="BS19" s="43" t="str">
        <f t="shared" si="4"/>
        <v/>
      </c>
      <c r="BT19" s="43" t="str">
        <f t="shared" si="5"/>
        <v/>
      </c>
      <c r="BU19" s="43" t="str">
        <f t="shared" si="6"/>
        <v/>
      </c>
      <c r="BV19" s="46"/>
      <c r="BW19" s="46"/>
      <c r="BX19" s="47">
        <f t="shared" si="7"/>
        <v>0</v>
      </c>
      <c r="BY19" s="47">
        <f t="shared" si="8"/>
        <v>0</v>
      </c>
      <c r="BZ19" s="47">
        <f t="shared" si="9"/>
        <v>0</v>
      </c>
      <c r="CA19" s="47">
        <f t="shared" si="10"/>
        <v>0</v>
      </c>
      <c r="CB19" s="47">
        <f t="shared" si="11"/>
        <v>0</v>
      </c>
      <c r="CC19" s="47" t="str">
        <f t="shared" si="12"/>
        <v/>
      </c>
      <c r="CD19" s="64"/>
      <c r="CY19" s="12"/>
      <c r="CZ19" s="12"/>
    </row>
    <row r="20" spans="1:104" s="11" customFormat="1" x14ac:dyDescent="0.15">
      <c r="A20" s="48" t="s">
        <v>65</v>
      </c>
      <c r="B20" s="22">
        <f t="shared" si="13"/>
        <v>0</v>
      </c>
      <c r="C20" s="23">
        <f>+Enero!C20+Febrero!C20+'Marzo '!C20+'Abril '!C20+'Mayo '!C20+Junio!C20+Julio!C20+Agosto!C20+Septiembre!C20+'Octubre '!C20+Noviembre!C20+'Diciembre '!C20</f>
        <v>0</v>
      </c>
      <c r="D20" s="23">
        <f>+Enero!D20+Febrero!D20+'Marzo '!D20+'Abril '!D20+'Mayo '!D20+Junio!D20+Julio!D20+Agosto!D20+Septiembre!D20+'Octubre '!D20+Noviembre!D20+'Diciembre '!D20</f>
        <v>0</v>
      </c>
      <c r="E20" s="23">
        <f>+Enero!E20+Febrero!E20+'Marzo '!E20+'Abril '!E20+'Mayo '!E20+Junio!E20+Julio!E20+Agosto!E20+Septiembre!E20+'Octubre '!E20+Noviembre!E20+'Diciembre '!E20</f>
        <v>0</v>
      </c>
      <c r="F20" s="23">
        <f>+Enero!F20+Febrero!F20+'Marzo '!F20+'Abril '!F20+'Mayo '!F20+Junio!F20+Julio!F20+Agosto!F20+Septiembre!F20+'Octubre '!F20+Noviembre!F20+'Diciembre '!F20</f>
        <v>0</v>
      </c>
      <c r="G20" s="23">
        <f>+Enero!G20+Febrero!G20+'Marzo '!G20+'Abril '!G20+'Mayo '!G20+Junio!G20+Julio!G20+Agosto!G20+Septiembre!G20+'Octubre '!G20+Noviembre!G20+'Diciembre '!G20</f>
        <v>0</v>
      </c>
      <c r="H20" s="23">
        <f>+Enero!H20+Febrero!H20+'Marzo '!H20+'Abril '!H20+'Mayo '!H20+Junio!H20+Julio!H20+Agosto!H20+Septiembre!H20+'Octubre '!H20+Noviembre!H20+'Diciembre '!H20</f>
        <v>0</v>
      </c>
      <c r="I20" s="23">
        <f>+Enero!I20+Febrero!I20+'Marzo '!I20+'Abril '!I20+'Mayo '!I20+Junio!I20+Julio!I20+Agosto!I20+Septiembre!I20+'Octubre '!I20+Noviembre!I20+'Diciembre '!I20</f>
        <v>0</v>
      </c>
      <c r="J20" s="23">
        <f>+Enero!J20+Febrero!J20+'Marzo '!J20+'Abril '!J20+'Mayo '!J20+Junio!J20+Julio!J20+Agosto!J20+Septiembre!J20+'Octubre '!J20+Noviembre!J20+'Diciembre '!J20</f>
        <v>0</v>
      </c>
      <c r="K20" s="23">
        <f>+Enero!K20+Febrero!K20+'Marzo '!K20+'Abril '!K20+'Mayo '!K20+Junio!K20+Julio!K20+Agosto!K20+Septiembre!K20+'Octubre '!K20+Noviembre!K20+'Diciembre '!K20</f>
        <v>0</v>
      </c>
      <c r="L20" s="23">
        <f>+Enero!L20+Febrero!L20+'Marzo '!L20+'Abril '!L20+'Mayo '!L20+Junio!L20+Julio!L20+Agosto!L20+Septiembre!L20+'Octubre '!L20+Noviembre!L20+'Diciembre '!L20</f>
        <v>0</v>
      </c>
      <c r="M20" s="23">
        <f>+Enero!M20+Febrero!M20+'Marzo '!M20+'Abril '!M20+'Mayo '!M20+Junio!M20+Julio!M20+Agosto!M20+Septiembre!M20+'Octubre '!M20+Noviembre!M20+'Diciembre '!M20</f>
        <v>0</v>
      </c>
      <c r="N20" s="23">
        <f>+Enero!N20+Febrero!N20+'Marzo '!N20+'Abril '!N20+'Mayo '!N20+Junio!N20+Julio!N20+Agosto!N20+Septiembre!N20+'Octubre '!N20+Noviembre!N20+'Diciembre '!N20</f>
        <v>0</v>
      </c>
      <c r="O20" s="23">
        <f>+Enero!O20+Febrero!O20+'Marzo '!O20+'Abril '!O20+'Mayo '!O20+Junio!O20+Julio!O20+Agosto!O20+Septiembre!O20+'Octubre '!O20+Noviembre!O20+'Diciembre '!O20</f>
        <v>0</v>
      </c>
      <c r="P20" s="23">
        <f>+Enero!P20+Febrero!P20+'Marzo '!P20+'Abril '!P20+'Mayo '!P20+Junio!P20+Julio!P20+Agosto!P20+Septiembre!P20+'Octubre '!P20+Noviembre!P20+'Diciembre '!P20</f>
        <v>0</v>
      </c>
      <c r="Q20" s="23">
        <f>+Enero!Q20+Febrero!Q20+'Marzo '!Q20+'Abril '!Q20+'Mayo '!Q20+Junio!Q20+Julio!Q20+Agosto!Q20+Septiembre!Q20+'Octubre '!Q20+Noviembre!Q20+'Diciembre '!Q20</f>
        <v>0</v>
      </c>
      <c r="R20" s="23">
        <f>+Enero!R20+Febrero!R20+'Marzo '!R20+'Abril '!R20+'Mayo '!R20+Junio!R20+Julio!R20+Agosto!R20+Septiembre!R20+'Octubre '!R20+Noviembre!R20+'Diciembre '!R20</f>
        <v>0</v>
      </c>
      <c r="S20" s="23">
        <f>+Enero!S20+Febrero!S20+'Marzo '!S20+'Abril '!S20+'Mayo '!S20+Junio!S20+Julio!S20+Agosto!S20+Septiembre!S20+'Octubre '!S20+Noviembre!S20+'Diciembre '!S20</f>
        <v>0</v>
      </c>
      <c r="T20" s="222">
        <f>+Enero!T20+Febrero!T20+'Marzo '!T20+'Abril '!T20+'Mayo '!T20+Junio!T20+Julio!T20+Agosto!T20+Septiembre!T20+'Octubre '!T20+Noviembre!T20+'Diciembre '!T20</f>
        <v>0</v>
      </c>
      <c r="U20" s="23">
        <f>+Enero!U20+Febrero!U20+'Marzo '!U20+'Abril '!U20+'Mayo '!U20+Junio!U20+Julio!U20+Agosto!U20+Septiembre!U20+'Octubre '!U20+Noviembre!U20+'Diciembre '!U20</f>
        <v>0</v>
      </c>
      <c r="V20" s="222">
        <f>+Enero!V20+Febrero!V20+'Marzo '!V20+'Abril '!V20+'Mayo '!V20+Junio!V20+Julio!V20+Agosto!V20+Septiembre!V20+'Octubre '!V20+Noviembre!V20+'Diciembre '!V20</f>
        <v>0</v>
      </c>
      <c r="W20" s="23">
        <f>+Enero!W20+Febrero!W20+'Marzo '!W20+'Abril '!W20+'Mayo '!W20+Junio!W20+Julio!W20+Agosto!W20+Septiembre!W20+'Octubre '!W20+Noviembre!W20+'Diciembre '!W20</f>
        <v>0</v>
      </c>
      <c r="X20" s="222">
        <f>+Enero!X20+Febrero!X20+'Marzo '!X20+'Abril '!X20+'Mayo '!X20+Junio!X20+Julio!X20+Agosto!X20+Septiembre!X20+'Octubre '!X20+Noviembre!X20+'Diciembre '!X20</f>
        <v>0</v>
      </c>
      <c r="Y20" s="23">
        <f>+Enero!Y20+Febrero!Y20+'Marzo '!Y20+'Abril '!Y20+'Mayo '!Y20+Junio!Y20+Julio!Y20+Agosto!Y20+Septiembre!Y20+'Octubre '!Y20+Noviembre!Y20+'Diciembre '!Y20</f>
        <v>0</v>
      </c>
      <c r="Z20" s="23">
        <f>+Enero!Z20+Febrero!Z20+'Marzo '!Z20+'Abril '!Z20+'Mayo '!Z20+Junio!Z20+Julio!Z20+Agosto!Z20+Septiembre!Z20+'Octubre '!Z20+Noviembre!Z20+'Diciembre '!Z20</f>
        <v>0</v>
      </c>
      <c r="AA20" s="23">
        <f>+Enero!AA20+Febrero!AA20+'Marzo '!AA20+'Abril '!AA20+'Mayo '!AA20+Junio!AA20+Julio!AA20+Agosto!AA20+Septiembre!AA20+'Octubre '!AA20+Noviembre!AA20+'Diciembre '!AA20</f>
        <v>0</v>
      </c>
      <c r="AB20" s="222">
        <f>+Enero!AB20+Febrero!AB20+'Marzo '!AB20+'Abril '!AB20+'Mayo '!AB20+Junio!AB20+Julio!AB20+Agosto!AB20+Septiembre!AB20+'Octubre '!AB20+Noviembre!AB20+'Diciembre '!AB20</f>
        <v>0</v>
      </c>
      <c r="AC20" s="23">
        <f>+Enero!AC20+Febrero!AC20+'Marzo '!AC20+'Abril '!AC20+'Mayo '!AC20+Junio!AC20+Julio!AC20+Agosto!AC20+Septiembre!AC20+'Octubre '!AC20+Noviembre!AC20+'Diciembre '!AC20</f>
        <v>0</v>
      </c>
      <c r="AD20" s="23">
        <f>+Enero!AD20+Febrero!AD20+'Marzo '!AD20+'Abril '!AD20+'Mayo '!AD20+Junio!AD20+Julio!AD20+Agosto!AD20+Septiembre!AD20+'Octubre '!AD20+Noviembre!AD20+'Diciembre '!AD20</f>
        <v>0</v>
      </c>
      <c r="AE20" s="23">
        <f>+Enero!AE20+Febrero!AE20+'Marzo '!AE20+'Abril '!AE20+'Mayo '!AE20+Junio!AE20+Julio!AE20+Agosto!AE20+Septiembre!AE20+'Octubre '!AE20+Noviembre!AE20+'Diciembre '!AE20</f>
        <v>0</v>
      </c>
      <c r="AF20" s="222">
        <f>+Enero!AF20+Febrero!AF20+'Marzo '!AF20+'Abril '!AF20+'Mayo '!AF20+Junio!AF20+Julio!AF20+Agosto!AF20+Septiembre!AF20+'Octubre '!AF20+Noviembre!AF20+'Diciembre '!AF20</f>
        <v>0</v>
      </c>
      <c r="AG20" s="23">
        <f>+Enero!AG20+Febrero!AG20+'Marzo '!AG20+'Abril '!AG20+'Mayo '!AG20+Junio!AG20+Julio!AG20+Agosto!AG20+Septiembre!AG20+'Octubre '!AG20+Noviembre!AG20+'Diciembre '!AG20</f>
        <v>0</v>
      </c>
      <c r="AH20" s="222">
        <f>+Enero!AH20+Febrero!AH20+'Marzo '!AH20+'Abril '!AH20+'Mayo '!AH20+Junio!AH20+Julio!AH20+Agosto!AH20+Septiembre!AH20+'Octubre '!AH20+Noviembre!AH20+'Diciembre '!AH20</f>
        <v>0</v>
      </c>
      <c r="AI20" s="23">
        <f>+Enero!AI20+Febrero!AI20+'Marzo '!AI20+'Abril '!AI20+'Mayo '!AI20+Junio!AI20+Julio!AI20+Agosto!AI20+Septiembre!AI20+'Octubre '!AI20+Noviembre!AI20+'Diciembre '!AI20</f>
        <v>0</v>
      </c>
      <c r="AJ20" s="23">
        <f>+Enero!AJ20+Febrero!AJ20+'Marzo '!AJ20+'Abril '!AJ20+'Mayo '!AJ20+Junio!AJ20+Julio!AJ20+Agosto!AJ20+Septiembre!AJ20+'Octubre '!AJ20+Noviembre!AJ20+'Diciembre '!AJ20</f>
        <v>0</v>
      </c>
      <c r="AK20" s="222">
        <f>+Enero!AK20+Febrero!AK20+'Marzo '!AK20+'Abril '!AK20+'Mayo '!AK20+Junio!AK20+Julio!AK20+Agosto!AK20+Septiembre!AK20+'Octubre '!AK20+Noviembre!AK20+'Diciembre '!AK20</f>
        <v>0</v>
      </c>
      <c r="AL20" s="23">
        <f>+Enero!AL20+Febrero!AL20+'Marzo '!AL20+'Abril '!AL20+'Mayo '!AL20+Junio!AL20+Julio!AL20+Agosto!AL20+Septiembre!AL20+'Octubre '!AL20+Noviembre!AL20+'Diciembre '!AL20</f>
        <v>0</v>
      </c>
      <c r="AM20" s="222">
        <f>+Enero!AM20+Febrero!AM20+'Marzo '!AM20+'Abril '!AM20+'Mayo '!AM20+Junio!AM20+Julio!AM20+Agosto!AM20+Septiembre!AM20+'Octubre '!AM20+Noviembre!AM20+'Diciembre '!AM20</f>
        <v>0</v>
      </c>
      <c r="AN20" s="23">
        <f>+Enero!AN20+Febrero!AN20+'Marzo '!AN20+'Abril '!AN20+'Mayo '!AN20+Junio!AN20+Julio!AN20+Agosto!AN20+Septiembre!AN20+'Octubre '!AN20+Noviembre!AN20+'Diciembre '!AN20</f>
        <v>0</v>
      </c>
      <c r="AO20" s="23">
        <f>+Enero!AO20+Febrero!AO20+'Marzo '!AO20+'Abril '!AO20+'Mayo '!AO20+Junio!AO20+Julio!AO20+Agosto!AO20+Septiembre!AO20+'Octubre '!AO20+Noviembre!AO20+'Diciembre '!AO20</f>
        <v>0</v>
      </c>
      <c r="AP20" s="23">
        <f>+Enero!AP20+Febrero!AP20+'Marzo '!AP20+'Abril '!AP20+'Mayo '!AP20+Junio!AP20+Julio!AP20+Agosto!AP20+Septiembre!AP20+'Octubre '!AP20+Noviembre!AP20+'Diciembre '!AP20</f>
        <v>0</v>
      </c>
      <c r="AQ20" s="54"/>
      <c r="AR20" s="53"/>
      <c r="AS20" s="54"/>
      <c r="AT20" s="53"/>
      <c r="AU20" s="54"/>
      <c r="AV20" s="55"/>
      <c r="AW20" s="56"/>
      <c r="AX20" s="57"/>
      <c r="AY20" s="41" t="str">
        <f t="shared" si="0"/>
        <v/>
      </c>
      <c r="BF20" s="6"/>
      <c r="BG20" s="6"/>
      <c r="BH20" s="6"/>
      <c r="BI20" s="6"/>
      <c r="BJ20" s="6"/>
      <c r="BK20" s="6"/>
      <c r="BL20" s="6"/>
      <c r="BM20" s="6"/>
      <c r="BN20" s="6"/>
      <c r="BO20" s="6"/>
      <c r="BP20" s="42" t="str">
        <f t="shared" si="1"/>
        <v/>
      </c>
      <c r="BQ20" s="43" t="str">
        <f t="shared" si="2"/>
        <v/>
      </c>
      <c r="BR20" s="43" t="str">
        <f t="shared" si="3"/>
        <v/>
      </c>
      <c r="BS20" s="43" t="str">
        <f t="shared" si="4"/>
        <v/>
      </c>
      <c r="BT20" s="43" t="str">
        <f t="shared" si="5"/>
        <v/>
      </c>
      <c r="BU20" s="43" t="str">
        <f t="shared" si="6"/>
        <v/>
      </c>
      <c r="BV20" s="65" t="str">
        <f t="shared" si="14"/>
        <v/>
      </c>
      <c r="BW20" s="46"/>
      <c r="BX20" s="47">
        <f t="shared" si="7"/>
        <v>0</v>
      </c>
      <c r="BY20" s="47">
        <f t="shared" si="8"/>
        <v>0</v>
      </c>
      <c r="BZ20" s="47">
        <f t="shared" si="9"/>
        <v>0</v>
      </c>
      <c r="CA20" s="47">
        <f t="shared" si="10"/>
        <v>0</v>
      </c>
      <c r="CB20" s="47">
        <f t="shared" si="11"/>
        <v>0</v>
      </c>
      <c r="CC20" s="47" t="str">
        <f t="shared" si="12"/>
        <v/>
      </c>
      <c r="CD20" s="47">
        <f t="shared" si="15"/>
        <v>0</v>
      </c>
      <c r="CY20" s="12"/>
      <c r="CZ20" s="12"/>
    </row>
    <row r="21" spans="1:104" s="11" customFormat="1" x14ac:dyDescent="0.15">
      <c r="A21" s="48" t="s">
        <v>66</v>
      </c>
      <c r="B21" s="22">
        <f t="shared" si="13"/>
        <v>0</v>
      </c>
      <c r="C21" s="23">
        <f>+Enero!C21+Febrero!C21+'Marzo '!C21+'Abril '!C21+'Mayo '!C21+Junio!C21+Julio!C21+Agosto!C21+Septiembre!C21+'Octubre '!C21+Noviembre!C21+'Diciembre '!C21</f>
        <v>0</v>
      </c>
      <c r="D21" s="23">
        <f>+Enero!D21+Febrero!D21+'Marzo '!D21+'Abril '!D21+'Mayo '!D21+Junio!D21+Julio!D21+Agosto!D21+Septiembre!D21+'Octubre '!D21+Noviembre!D21+'Diciembre '!D21</f>
        <v>0</v>
      </c>
      <c r="E21" s="23">
        <f>+Enero!E21+Febrero!E21+'Marzo '!E21+'Abril '!E21+'Mayo '!E21+Junio!E21+Julio!E21+Agosto!E21+Septiembre!E21+'Octubre '!E21+Noviembre!E21+'Diciembre '!E21</f>
        <v>0</v>
      </c>
      <c r="F21" s="23">
        <f>+Enero!F21+Febrero!F21+'Marzo '!F21+'Abril '!F21+'Mayo '!F21+Junio!F21+Julio!F21+Agosto!F21+Septiembre!F21+'Octubre '!F21+Noviembre!F21+'Diciembre '!F21</f>
        <v>0</v>
      </c>
      <c r="G21" s="23">
        <f>+Enero!G21+Febrero!G21+'Marzo '!G21+'Abril '!G21+'Mayo '!G21+Junio!G21+Julio!G21+Agosto!G21+Septiembre!G21+'Octubre '!G21+Noviembre!G21+'Diciembre '!G21</f>
        <v>0</v>
      </c>
      <c r="H21" s="23">
        <f>+Enero!H21+Febrero!H21+'Marzo '!H21+'Abril '!H21+'Mayo '!H21+Junio!H21+Julio!H21+Agosto!H21+Septiembre!H21+'Octubre '!H21+Noviembre!H21+'Diciembre '!H21</f>
        <v>0</v>
      </c>
      <c r="I21" s="23">
        <f>+Enero!I21+Febrero!I21+'Marzo '!I21+'Abril '!I21+'Mayo '!I21+Junio!I21+Julio!I21+Agosto!I21+Septiembre!I21+'Octubre '!I21+Noviembre!I21+'Diciembre '!I21</f>
        <v>0</v>
      </c>
      <c r="J21" s="23">
        <f>+Enero!J21+Febrero!J21+'Marzo '!J21+'Abril '!J21+'Mayo '!J21+Junio!J21+Julio!J21+Agosto!J21+Septiembre!J21+'Octubre '!J21+Noviembre!J21+'Diciembre '!J21</f>
        <v>0</v>
      </c>
      <c r="K21" s="23">
        <f>+Enero!K21+Febrero!K21+'Marzo '!K21+'Abril '!K21+'Mayo '!K21+Junio!K21+Julio!K21+Agosto!K21+Septiembre!K21+'Octubre '!K21+Noviembre!K21+'Diciembre '!K21</f>
        <v>0</v>
      </c>
      <c r="L21" s="23">
        <f>+Enero!L21+Febrero!L21+'Marzo '!L21+'Abril '!L21+'Mayo '!L21+Junio!L21+Julio!L21+Agosto!L21+Septiembre!L21+'Octubre '!L21+Noviembre!L21+'Diciembre '!L21</f>
        <v>0</v>
      </c>
      <c r="M21" s="23">
        <f>+Enero!M21+Febrero!M21+'Marzo '!M21+'Abril '!M21+'Mayo '!M21+Junio!M21+Julio!M21+Agosto!M21+Septiembre!M21+'Octubre '!M21+Noviembre!M21+'Diciembre '!M21</f>
        <v>0</v>
      </c>
      <c r="N21" s="23">
        <f>+Enero!N21+Febrero!N21+'Marzo '!N21+'Abril '!N21+'Mayo '!N21+Junio!N21+Julio!N21+Agosto!N21+Septiembre!N21+'Octubre '!N21+Noviembre!N21+'Diciembre '!N21</f>
        <v>0</v>
      </c>
      <c r="O21" s="23">
        <f>+Enero!O21+Febrero!O21+'Marzo '!O21+'Abril '!O21+'Mayo '!O21+Junio!O21+Julio!O21+Agosto!O21+Septiembre!O21+'Octubre '!O21+Noviembre!O21+'Diciembre '!O21</f>
        <v>0</v>
      </c>
      <c r="P21" s="23">
        <f>+Enero!P21+Febrero!P21+'Marzo '!P21+'Abril '!P21+'Mayo '!P21+Junio!P21+Julio!P21+Agosto!P21+Septiembre!P21+'Octubre '!P21+Noviembre!P21+'Diciembre '!P21</f>
        <v>0</v>
      </c>
      <c r="Q21" s="23">
        <f>+Enero!Q21+Febrero!Q21+'Marzo '!Q21+'Abril '!Q21+'Mayo '!Q21+Junio!Q21+Julio!Q21+Agosto!Q21+Septiembre!Q21+'Octubre '!Q21+Noviembre!Q21+'Diciembre '!Q21</f>
        <v>0</v>
      </c>
      <c r="R21" s="23">
        <f>+Enero!R21+Febrero!R21+'Marzo '!R21+'Abril '!R21+'Mayo '!R21+Junio!R21+Julio!R21+Agosto!R21+Septiembre!R21+'Octubre '!R21+Noviembre!R21+'Diciembre '!R21</f>
        <v>0</v>
      </c>
      <c r="S21" s="23">
        <f>+Enero!S21+Febrero!S21+'Marzo '!S21+'Abril '!S21+'Mayo '!S21+Junio!S21+Julio!S21+Agosto!S21+Septiembre!S21+'Octubre '!S21+Noviembre!S21+'Diciembre '!S21</f>
        <v>0</v>
      </c>
      <c r="T21" s="222">
        <f>+Enero!T21+Febrero!T21+'Marzo '!T21+'Abril '!T21+'Mayo '!T21+Junio!T21+Julio!T21+Agosto!T21+Septiembre!T21+'Octubre '!T21+Noviembre!T21+'Diciembre '!T21</f>
        <v>0</v>
      </c>
      <c r="U21" s="23">
        <f>+Enero!U21+Febrero!U21+'Marzo '!U21+'Abril '!U21+'Mayo '!U21+Junio!U21+Julio!U21+Agosto!U21+Septiembre!U21+'Octubre '!U21+Noviembre!U21+'Diciembre '!U21</f>
        <v>0</v>
      </c>
      <c r="V21" s="222">
        <f>+Enero!V21+Febrero!V21+'Marzo '!V21+'Abril '!V21+'Mayo '!V21+Junio!V21+Julio!V21+Agosto!V21+Septiembre!V21+'Octubre '!V21+Noviembre!V21+'Diciembre '!V21</f>
        <v>0</v>
      </c>
      <c r="W21" s="23">
        <f>+Enero!W21+Febrero!W21+'Marzo '!W21+'Abril '!W21+'Mayo '!W21+Junio!W21+Julio!W21+Agosto!W21+Septiembre!W21+'Octubre '!W21+Noviembre!W21+'Diciembre '!W21</f>
        <v>0</v>
      </c>
      <c r="X21" s="222">
        <f>+Enero!X21+Febrero!X21+'Marzo '!X21+'Abril '!X21+'Mayo '!X21+Junio!X21+Julio!X21+Agosto!X21+Septiembre!X21+'Octubre '!X21+Noviembre!X21+'Diciembre '!X21</f>
        <v>0</v>
      </c>
      <c r="Y21" s="23">
        <f>+Enero!Y21+Febrero!Y21+'Marzo '!Y21+'Abril '!Y21+'Mayo '!Y21+Junio!Y21+Julio!Y21+Agosto!Y21+Septiembre!Y21+'Octubre '!Y21+Noviembre!Y21+'Diciembre '!Y21</f>
        <v>0</v>
      </c>
      <c r="Z21" s="23">
        <f>+Enero!Z21+Febrero!Z21+'Marzo '!Z21+'Abril '!Z21+'Mayo '!Z21+Junio!Z21+Julio!Z21+Agosto!Z21+Septiembre!Z21+'Octubre '!Z21+Noviembre!Z21+'Diciembre '!Z21</f>
        <v>0</v>
      </c>
      <c r="AA21" s="23">
        <f>+Enero!AA21+Febrero!AA21+'Marzo '!AA21+'Abril '!AA21+'Mayo '!AA21+Junio!AA21+Julio!AA21+Agosto!AA21+Septiembre!AA21+'Octubre '!AA21+Noviembre!AA21+'Diciembre '!AA21</f>
        <v>0</v>
      </c>
      <c r="AB21" s="222">
        <f>+Enero!AB21+Febrero!AB21+'Marzo '!AB21+'Abril '!AB21+'Mayo '!AB21+Junio!AB21+Julio!AB21+Agosto!AB21+Septiembre!AB21+'Octubre '!AB21+Noviembre!AB21+'Diciembre '!AB21</f>
        <v>0</v>
      </c>
      <c r="AC21" s="23">
        <f>+Enero!AC21+Febrero!AC21+'Marzo '!AC21+'Abril '!AC21+'Mayo '!AC21+Junio!AC21+Julio!AC21+Agosto!AC21+Septiembre!AC21+'Octubre '!AC21+Noviembre!AC21+'Diciembre '!AC21</f>
        <v>0</v>
      </c>
      <c r="AD21" s="23">
        <f>+Enero!AD21+Febrero!AD21+'Marzo '!AD21+'Abril '!AD21+'Mayo '!AD21+Junio!AD21+Julio!AD21+Agosto!AD21+Septiembre!AD21+'Octubre '!AD21+Noviembre!AD21+'Diciembre '!AD21</f>
        <v>0</v>
      </c>
      <c r="AE21" s="23">
        <f>+Enero!AE21+Febrero!AE21+'Marzo '!AE21+'Abril '!AE21+'Mayo '!AE21+Junio!AE21+Julio!AE21+Agosto!AE21+Septiembre!AE21+'Octubre '!AE21+Noviembre!AE21+'Diciembre '!AE21</f>
        <v>0</v>
      </c>
      <c r="AF21" s="222">
        <f>+Enero!AF21+Febrero!AF21+'Marzo '!AF21+'Abril '!AF21+'Mayo '!AF21+Junio!AF21+Julio!AF21+Agosto!AF21+Septiembre!AF21+'Octubre '!AF21+Noviembre!AF21+'Diciembre '!AF21</f>
        <v>0</v>
      </c>
      <c r="AG21" s="23">
        <f>+Enero!AG21+Febrero!AG21+'Marzo '!AG21+'Abril '!AG21+'Mayo '!AG21+Junio!AG21+Julio!AG21+Agosto!AG21+Septiembre!AG21+'Octubre '!AG21+Noviembre!AG21+'Diciembre '!AG21</f>
        <v>0</v>
      </c>
      <c r="AH21" s="222">
        <f>+Enero!AH21+Febrero!AH21+'Marzo '!AH21+'Abril '!AH21+'Mayo '!AH21+Junio!AH21+Julio!AH21+Agosto!AH21+Septiembre!AH21+'Octubre '!AH21+Noviembre!AH21+'Diciembre '!AH21</f>
        <v>0</v>
      </c>
      <c r="AI21" s="23">
        <f>+Enero!AI21+Febrero!AI21+'Marzo '!AI21+'Abril '!AI21+'Mayo '!AI21+Junio!AI21+Julio!AI21+Agosto!AI21+Septiembre!AI21+'Octubre '!AI21+Noviembre!AI21+'Diciembre '!AI21</f>
        <v>0</v>
      </c>
      <c r="AJ21" s="23">
        <f>+Enero!AJ21+Febrero!AJ21+'Marzo '!AJ21+'Abril '!AJ21+'Mayo '!AJ21+Junio!AJ21+Julio!AJ21+Agosto!AJ21+Septiembre!AJ21+'Octubre '!AJ21+Noviembre!AJ21+'Diciembre '!AJ21</f>
        <v>0</v>
      </c>
      <c r="AK21" s="222">
        <f>+Enero!AK21+Febrero!AK21+'Marzo '!AK21+'Abril '!AK21+'Mayo '!AK21+Junio!AK21+Julio!AK21+Agosto!AK21+Septiembre!AK21+'Octubre '!AK21+Noviembre!AK21+'Diciembre '!AK21</f>
        <v>0</v>
      </c>
      <c r="AL21" s="23">
        <f>+Enero!AL21+Febrero!AL21+'Marzo '!AL21+'Abril '!AL21+'Mayo '!AL21+Junio!AL21+Julio!AL21+Agosto!AL21+Septiembre!AL21+'Octubre '!AL21+Noviembre!AL21+'Diciembre '!AL21</f>
        <v>0</v>
      </c>
      <c r="AM21" s="222">
        <f>+Enero!AM21+Febrero!AM21+'Marzo '!AM21+'Abril '!AM21+'Mayo '!AM21+Junio!AM21+Julio!AM21+Agosto!AM21+Septiembre!AM21+'Octubre '!AM21+Noviembre!AM21+'Diciembre '!AM21</f>
        <v>0</v>
      </c>
      <c r="AN21" s="23">
        <f>+Enero!AN21+Febrero!AN21+'Marzo '!AN21+'Abril '!AN21+'Mayo '!AN21+Junio!AN21+Julio!AN21+Agosto!AN21+Septiembre!AN21+'Octubre '!AN21+Noviembre!AN21+'Diciembre '!AN21</f>
        <v>0</v>
      </c>
      <c r="AO21" s="23">
        <f>+Enero!AO21+Febrero!AO21+'Marzo '!AO21+'Abril '!AO21+'Mayo '!AO21+Junio!AO21+Julio!AO21+Agosto!AO21+Septiembre!AO21+'Octubre '!AO21+Noviembre!AO21+'Diciembre '!AO21</f>
        <v>0</v>
      </c>
      <c r="AP21" s="23">
        <f>+Enero!AP21+Febrero!AP21+'Marzo '!AP21+'Abril '!AP21+'Mayo '!AP21+Junio!AP21+Julio!AP21+Agosto!AP21+Septiembre!AP21+'Octubre '!AP21+Noviembre!AP21+'Diciembre '!AP21</f>
        <v>0</v>
      </c>
      <c r="AQ21" s="54"/>
      <c r="AR21" s="53"/>
      <c r="AS21" s="54"/>
      <c r="AT21" s="53"/>
      <c r="AU21" s="54"/>
      <c r="AV21" s="55"/>
      <c r="AW21" s="56"/>
      <c r="AX21" s="57"/>
      <c r="AY21" s="41" t="str">
        <f t="shared" si="0"/>
        <v/>
      </c>
      <c r="BF21" s="6"/>
      <c r="BG21" s="6"/>
      <c r="BH21" s="6"/>
      <c r="BI21" s="6"/>
      <c r="BJ21" s="6"/>
      <c r="BK21" s="6"/>
      <c r="BL21" s="6"/>
      <c r="BM21" s="6"/>
      <c r="BN21" s="6"/>
      <c r="BO21" s="6"/>
      <c r="BP21" s="42" t="str">
        <f t="shared" si="1"/>
        <v/>
      </c>
      <c r="BQ21" s="43" t="str">
        <f t="shared" si="2"/>
        <v/>
      </c>
      <c r="BR21" s="43" t="str">
        <f t="shared" si="3"/>
        <v/>
      </c>
      <c r="BS21" s="43" t="str">
        <f t="shared" si="4"/>
        <v/>
      </c>
      <c r="BT21" s="43" t="str">
        <f t="shared" si="5"/>
        <v/>
      </c>
      <c r="BU21" s="43" t="str">
        <f t="shared" si="6"/>
        <v/>
      </c>
      <c r="BV21" s="46"/>
      <c r="BW21" s="46"/>
      <c r="BX21" s="47">
        <f t="shared" si="7"/>
        <v>0</v>
      </c>
      <c r="BY21" s="47">
        <f t="shared" si="8"/>
        <v>0</v>
      </c>
      <c r="BZ21" s="47">
        <f t="shared" si="9"/>
        <v>0</v>
      </c>
      <c r="CA21" s="47">
        <f t="shared" si="10"/>
        <v>0</v>
      </c>
      <c r="CB21" s="47">
        <f t="shared" si="11"/>
        <v>0</v>
      </c>
      <c r="CC21" s="47" t="str">
        <f t="shared" si="12"/>
        <v/>
      </c>
      <c r="CD21" s="64"/>
      <c r="CY21" s="12"/>
      <c r="CZ21" s="12"/>
    </row>
    <row r="22" spans="1:104" s="11" customFormat="1" x14ac:dyDescent="0.15">
      <c r="A22" s="48" t="s">
        <v>67</v>
      </c>
      <c r="B22" s="22">
        <f t="shared" si="13"/>
        <v>301</v>
      </c>
      <c r="C22" s="23">
        <f>+Enero!C22+Febrero!C22+'Marzo '!C22+'Abril '!C22+'Mayo '!C22+Junio!C22+Julio!C22+Agosto!C22+Septiembre!C22+'Octubre '!C22+Noviembre!C22+'Diciembre '!C22</f>
        <v>0</v>
      </c>
      <c r="D22" s="23">
        <f>+Enero!D22+Febrero!D22+'Marzo '!D22+'Abril '!D22+'Mayo '!D22+Junio!D22+Julio!D22+Agosto!D22+Septiembre!D22+'Octubre '!D22+Noviembre!D22+'Diciembre '!D22</f>
        <v>0</v>
      </c>
      <c r="E22" s="23">
        <f>+Enero!E22+Febrero!E22+'Marzo '!E22+'Abril '!E22+'Mayo '!E22+Junio!E22+Julio!E22+Agosto!E22+Septiembre!E22+'Octubre '!E22+Noviembre!E22+'Diciembre '!E22</f>
        <v>0</v>
      </c>
      <c r="F22" s="23">
        <f>+Enero!F22+Febrero!F22+'Marzo '!F22+'Abril '!F22+'Mayo '!F22+Junio!F22+Julio!F22+Agosto!F22+Septiembre!F22+'Octubre '!F22+Noviembre!F22+'Diciembre '!F22</f>
        <v>0</v>
      </c>
      <c r="G22" s="23">
        <f>+Enero!G22+Febrero!G22+'Marzo '!G22+'Abril '!G22+'Mayo '!G22+Junio!G22+Julio!G22+Agosto!G22+Septiembre!G22+'Octubre '!G22+Noviembre!G22+'Diciembre '!G22</f>
        <v>1</v>
      </c>
      <c r="H22" s="23">
        <f>+Enero!H22+Febrero!H22+'Marzo '!H22+'Abril '!H22+'Mayo '!H22+Junio!H22+Julio!H22+Agosto!H22+Septiembre!H22+'Octubre '!H22+Noviembre!H22+'Diciembre '!H22</f>
        <v>7</v>
      </c>
      <c r="I22" s="23">
        <f>+Enero!I22+Febrero!I22+'Marzo '!I22+'Abril '!I22+'Mayo '!I22+Junio!I22+Julio!I22+Agosto!I22+Septiembre!I22+'Octubre '!I22+Noviembre!I22+'Diciembre '!I22</f>
        <v>1</v>
      </c>
      <c r="J22" s="23">
        <f>+Enero!J22+Febrero!J22+'Marzo '!J22+'Abril '!J22+'Mayo '!J22+Junio!J22+Julio!J22+Agosto!J22+Septiembre!J22+'Octubre '!J22+Noviembre!J22+'Diciembre '!J22</f>
        <v>4</v>
      </c>
      <c r="K22" s="23">
        <f>+Enero!K22+Febrero!K22+'Marzo '!K22+'Abril '!K22+'Mayo '!K22+Junio!K22+Julio!K22+Agosto!K22+Septiembre!K22+'Octubre '!K22+Noviembre!K22+'Diciembre '!K22</f>
        <v>4</v>
      </c>
      <c r="L22" s="23">
        <f>+Enero!L22+Febrero!L22+'Marzo '!L22+'Abril '!L22+'Mayo '!L22+Junio!L22+Julio!L22+Agosto!L22+Septiembre!L22+'Octubre '!L22+Noviembre!L22+'Diciembre '!L22</f>
        <v>17</v>
      </c>
      <c r="M22" s="23">
        <f>+Enero!M22+Febrero!M22+'Marzo '!M22+'Abril '!M22+'Mayo '!M22+Junio!M22+Julio!M22+Agosto!M22+Septiembre!M22+'Octubre '!M22+Noviembre!M22+'Diciembre '!M22</f>
        <v>12</v>
      </c>
      <c r="N22" s="23">
        <f>+Enero!N22+Febrero!N22+'Marzo '!N22+'Abril '!N22+'Mayo '!N22+Junio!N22+Julio!N22+Agosto!N22+Septiembre!N22+'Octubre '!N22+Noviembre!N22+'Diciembre '!N22</f>
        <v>20</v>
      </c>
      <c r="O22" s="23">
        <f>+Enero!O22+Febrero!O22+'Marzo '!O22+'Abril '!O22+'Mayo '!O22+Junio!O22+Julio!O22+Agosto!O22+Septiembre!O22+'Octubre '!O22+Noviembre!O22+'Diciembre '!O22</f>
        <v>22</v>
      </c>
      <c r="P22" s="23">
        <f>+Enero!P22+Febrero!P22+'Marzo '!P22+'Abril '!P22+'Mayo '!P22+Junio!P22+Julio!P22+Agosto!P22+Septiembre!P22+'Octubre '!P22+Noviembre!P22+'Diciembre '!P22</f>
        <v>45</v>
      </c>
      <c r="Q22" s="23">
        <f>+Enero!Q22+Febrero!Q22+'Marzo '!Q22+'Abril '!Q22+'Mayo '!Q22+Junio!Q22+Julio!Q22+Agosto!Q22+Septiembre!Q22+'Octubre '!Q22+Noviembre!Q22+'Diciembre '!Q22</f>
        <v>39</v>
      </c>
      <c r="R22" s="23">
        <f>+Enero!R22+Febrero!R22+'Marzo '!R22+'Abril '!R22+'Mayo '!R22+Junio!R22+Julio!R22+Agosto!R22+Septiembre!R22+'Octubre '!R22+Noviembre!R22+'Diciembre '!R22</f>
        <v>56</v>
      </c>
      <c r="S22" s="23">
        <f>+Enero!S22+Febrero!S22+'Marzo '!S22+'Abril '!S22+'Mayo '!S22+Junio!S22+Julio!S22+Agosto!S22+Septiembre!S22+'Octubre '!S22+Noviembre!S22+'Diciembre '!S22</f>
        <v>73</v>
      </c>
      <c r="T22" s="222">
        <f>+Enero!T22+Febrero!T22+'Marzo '!T22+'Abril '!T22+'Mayo '!T22+Junio!T22+Julio!T22+Agosto!T22+Septiembre!T22+'Octubre '!T22+Noviembre!T22+'Diciembre '!T22</f>
        <v>0</v>
      </c>
      <c r="U22" s="23">
        <f>+Enero!U22+Febrero!U22+'Marzo '!U22+'Abril '!U22+'Mayo '!U22+Junio!U22+Julio!U22+Agosto!U22+Septiembre!U22+'Octubre '!U22+Noviembre!U22+'Diciembre '!U22</f>
        <v>301</v>
      </c>
      <c r="V22" s="222">
        <f>+Enero!V22+Febrero!V22+'Marzo '!V22+'Abril '!V22+'Mayo '!V22+Junio!V22+Julio!V22+Agosto!V22+Septiembre!V22+'Octubre '!V22+Noviembre!V22+'Diciembre '!V22</f>
        <v>145</v>
      </c>
      <c r="W22" s="23">
        <f>+Enero!W22+Febrero!W22+'Marzo '!W22+'Abril '!W22+'Mayo '!W22+Junio!W22+Julio!W22+Agosto!W22+Septiembre!W22+'Octubre '!W22+Noviembre!W22+'Diciembre '!W22</f>
        <v>156</v>
      </c>
      <c r="X22" s="222">
        <f>+Enero!X22+Febrero!X22+'Marzo '!X22+'Abril '!X22+'Mayo '!X22+Junio!X22+Julio!X22+Agosto!X22+Septiembre!X22+'Octubre '!X22+Noviembre!X22+'Diciembre '!X22</f>
        <v>0</v>
      </c>
      <c r="Y22" s="23">
        <f>+Enero!Y22+Febrero!Y22+'Marzo '!Y22+'Abril '!Y22+'Mayo '!Y22+Junio!Y22+Julio!Y22+Agosto!Y22+Septiembre!Y22+'Octubre '!Y22+Noviembre!Y22+'Diciembre '!Y22</f>
        <v>0</v>
      </c>
      <c r="Z22" s="23">
        <f>+Enero!Z22+Febrero!Z22+'Marzo '!Z22+'Abril '!Z22+'Mayo '!Z22+Junio!Z22+Julio!Z22+Agosto!Z22+Septiembre!Z22+'Octubre '!Z22+Noviembre!Z22+'Diciembre '!Z22</f>
        <v>0</v>
      </c>
      <c r="AA22" s="23">
        <f>+Enero!AA22+Febrero!AA22+'Marzo '!AA22+'Abril '!AA22+'Mayo '!AA22+Junio!AA22+Julio!AA22+Agosto!AA22+Septiembre!AA22+'Octubre '!AA22+Noviembre!AA22+'Diciembre '!AA22</f>
        <v>0</v>
      </c>
      <c r="AB22" s="222">
        <f>+Enero!AB22+Febrero!AB22+'Marzo '!AB22+'Abril '!AB22+'Mayo '!AB22+Junio!AB22+Julio!AB22+Agosto!AB22+Septiembre!AB22+'Octubre '!AB22+Noviembre!AB22+'Diciembre '!AB22</f>
        <v>209</v>
      </c>
      <c r="AC22" s="23">
        <f>+Enero!AC22+Febrero!AC22+'Marzo '!AC22+'Abril '!AC22+'Mayo '!AC22+Junio!AC22+Julio!AC22+Agosto!AC22+Septiembre!AC22+'Octubre '!AC22+Noviembre!AC22+'Diciembre '!AC22</f>
        <v>209</v>
      </c>
      <c r="AD22" s="23">
        <f>+Enero!AD22+Febrero!AD22+'Marzo '!AD22+'Abril '!AD22+'Mayo '!AD22+Junio!AD22+Julio!AD22+Agosto!AD22+Septiembre!AD22+'Octubre '!AD22+Noviembre!AD22+'Diciembre '!AD22</f>
        <v>0</v>
      </c>
      <c r="AE22" s="23">
        <f>+Enero!AE22+Febrero!AE22+'Marzo '!AE22+'Abril '!AE22+'Mayo '!AE22+Junio!AE22+Julio!AE22+Agosto!AE22+Septiembre!AE22+'Octubre '!AE22+Noviembre!AE22+'Diciembre '!AE22</f>
        <v>0</v>
      </c>
      <c r="AF22" s="222">
        <f>+Enero!AF22+Febrero!AF22+'Marzo '!AF22+'Abril '!AF22+'Mayo '!AF22+Junio!AF22+Julio!AF22+Agosto!AF22+Septiembre!AF22+'Octubre '!AF22+Noviembre!AF22+'Diciembre '!AF22</f>
        <v>99</v>
      </c>
      <c r="AG22" s="23">
        <f>+Enero!AG22+Febrero!AG22+'Marzo '!AG22+'Abril '!AG22+'Mayo '!AG22+Junio!AG22+Julio!AG22+Agosto!AG22+Septiembre!AG22+'Octubre '!AG22+Noviembre!AG22+'Diciembre '!AG22</f>
        <v>0</v>
      </c>
      <c r="AH22" s="222">
        <f>+Enero!AH22+Febrero!AH22+'Marzo '!AH22+'Abril '!AH22+'Mayo '!AH22+Junio!AH22+Julio!AH22+Agosto!AH22+Septiembre!AH22+'Octubre '!AH22+Noviembre!AH22+'Diciembre '!AH22</f>
        <v>0</v>
      </c>
      <c r="AI22" s="23">
        <f>+Enero!AI22+Febrero!AI22+'Marzo '!AI22+'Abril '!AI22+'Mayo '!AI22+Junio!AI22+Julio!AI22+Agosto!AI22+Septiembre!AI22+'Octubre '!AI22+Noviembre!AI22+'Diciembre '!AI22</f>
        <v>76</v>
      </c>
      <c r="AJ22" s="23">
        <f>+Enero!AJ22+Febrero!AJ22+'Marzo '!AJ22+'Abril '!AJ22+'Mayo '!AJ22+Junio!AJ22+Julio!AJ22+Agosto!AJ22+Septiembre!AJ22+'Octubre '!AJ22+Noviembre!AJ22+'Diciembre '!AJ22</f>
        <v>622</v>
      </c>
      <c r="AK22" s="222">
        <f>+Enero!AK22+Febrero!AK22+'Marzo '!AK22+'Abril '!AK22+'Mayo '!AK22+Junio!AK22+Julio!AK22+Agosto!AK22+Septiembre!AK22+'Octubre '!AK22+Noviembre!AK22+'Diciembre '!AK22</f>
        <v>0</v>
      </c>
      <c r="AL22" s="23">
        <f>+Enero!AL22+Febrero!AL22+'Marzo '!AL22+'Abril '!AL22+'Mayo '!AL22+Junio!AL22+Julio!AL22+Agosto!AL22+Septiembre!AL22+'Octubre '!AL22+Noviembre!AL22+'Diciembre '!AL22</f>
        <v>0</v>
      </c>
      <c r="AM22" s="222">
        <f>+Enero!AM22+Febrero!AM22+'Marzo '!AM22+'Abril '!AM22+'Mayo '!AM22+Junio!AM22+Julio!AM22+Agosto!AM22+Septiembre!AM22+'Octubre '!AM22+Noviembre!AM22+'Diciembre '!AM22</f>
        <v>0</v>
      </c>
      <c r="AN22" s="23">
        <f>+Enero!AN22+Febrero!AN22+'Marzo '!AN22+'Abril '!AN22+'Mayo '!AN22+Junio!AN22+Julio!AN22+Agosto!AN22+Septiembre!AN22+'Octubre '!AN22+Noviembre!AN22+'Diciembre '!AN22</f>
        <v>141</v>
      </c>
      <c r="AO22" s="23">
        <f>+Enero!AO22+Febrero!AO22+'Marzo '!AO22+'Abril '!AO22+'Mayo '!AO22+Junio!AO22+Julio!AO22+Agosto!AO22+Septiembre!AO22+'Octubre '!AO22+Noviembre!AO22+'Diciembre '!AO22</f>
        <v>0</v>
      </c>
      <c r="AP22" s="23">
        <f>+Enero!AP22+Febrero!AP22+'Marzo '!AP22+'Abril '!AP22+'Mayo '!AP22+Junio!AP22+Julio!AP22+Agosto!AP22+Septiembre!AP22+'Octubre '!AP22+Noviembre!AP22+'Diciembre '!AP22</f>
        <v>0</v>
      </c>
      <c r="AQ22" s="54"/>
      <c r="AR22" s="53"/>
      <c r="AS22" s="54"/>
      <c r="AT22" s="53"/>
      <c r="AU22" s="54"/>
      <c r="AV22" s="55"/>
      <c r="AW22" s="56"/>
      <c r="AX22" s="57"/>
      <c r="AY22" s="41" t="str">
        <f t="shared" si="0"/>
        <v/>
      </c>
      <c r="BF22" s="6"/>
      <c r="BG22" s="6"/>
      <c r="BH22" s="6"/>
      <c r="BI22" s="6"/>
      <c r="BJ22" s="6"/>
      <c r="BK22" s="6"/>
      <c r="BL22" s="6"/>
      <c r="BM22" s="6"/>
      <c r="BN22" s="6"/>
      <c r="BO22" s="6"/>
      <c r="BP22" s="42" t="str">
        <f t="shared" si="1"/>
        <v/>
      </c>
      <c r="BQ22" s="43" t="str">
        <f t="shared" si="2"/>
        <v/>
      </c>
      <c r="BR22" s="43" t="str">
        <f t="shared" si="3"/>
        <v/>
      </c>
      <c r="BS22" s="43" t="str">
        <f t="shared" si="4"/>
        <v/>
      </c>
      <c r="BT22" s="43" t="str">
        <f t="shared" si="5"/>
        <v/>
      </c>
      <c r="BU22" s="43" t="str">
        <f t="shared" si="6"/>
        <v/>
      </c>
      <c r="BV22" s="65" t="str">
        <f t="shared" si="14"/>
        <v/>
      </c>
      <c r="BW22" s="46"/>
      <c r="BX22" s="47">
        <f t="shared" si="7"/>
        <v>0</v>
      </c>
      <c r="BY22" s="47">
        <f t="shared" si="8"/>
        <v>0</v>
      </c>
      <c r="BZ22" s="47">
        <f t="shared" si="9"/>
        <v>0</v>
      </c>
      <c r="CA22" s="47">
        <f t="shared" si="10"/>
        <v>0</v>
      </c>
      <c r="CB22" s="47">
        <f t="shared" si="11"/>
        <v>0</v>
      </c>
      <c r="CC22" s="47">
        <f t="shared" si="12"/>
        <v>0</v>
      </c>
      <c r="CD22" s="47">
        <f t="shared" si="15"/>
        <v>0</v>
      </c>
      <c r="CY22" s="12"/>
      <c r="CZ22" s="12"/>
    </row>
    <row r="23" spans="1:104" s="11" customFormat="1" x14ac:dyDescent="0.15">
      <c r="A23" s="48" t="s">
        <v>68</v>
      </c>
      <c r="B23" s="22">
        <f t="shared" si="13"/>
        <v>0</v>
      </c>
      <c r="C23" s="23">
        <f>+Enero!C23+Febrero!C23+'Marzo '!C23+'Abril '!C23+'Mayo '!C23+Junio!C23+Julio!C23+Agosto!C23+Septiembre!C23+'Octubre '!C23+Noviembre!C23+'Diciembre '!C23</f>
        <v>0</v>
      </c>
      <c r="D23" s="23">
        <f>+Enero!D23+Febrero!D23+'Marzo '!D23+'Abril '!D23+'Mayo '!D23+Junio!D23+Julio!D23+Agosto!D23+Septiembre!D23+'Octubre '!D23+Noviembre!D23+'Diciembre '!D23</f>
        <v>0</v>
      </c>
      <c r="E23" s="23">
        <f>+Enero!E23+Febrero!E23+'Marzo '!E23+'Abril '!E23+'Mayo '!E23+Junio!E23+Julio!E23+Agosto!E23+Septiembre!E23+'Octubre '!E23+Noviembre!E23+'Diciembre '!E23</f>
        <v>0</v>
      </c>
      <c r="F23" s="23">
        <f>+Enero!F23+Febrero!F23+'Marzo '!F23+'Abril '!F23+'Mayo '!F23+Junio!F23+Julio!F23+Agosto!F23+Septiembre!F23+'Octubre '!F23+Noviembre!F23+'Diciembre '!F23</f>
        <v>0</v>
      </c>
      <c r="G23" s="23">
        <f>+Enero!G23+Febrero!G23+'Marzo '!G23+'Abril '!G23+'Mayo '!G23+Junio!G23+Julio!G23+Agosto!G23+Septiembre!G23+'Octubre '!G23+Noviembre!G23+'Diciembre '!G23</f>
        <v>0</v>
      </c>
      <c r="H23" s="23">
        <f>+Enero!H23+Febrero!H23+'Marzo '!H23+'Abril '!H23+'Mayo '!H23+Junio!H23+Julio!H23+Agosto!H23+Septiembre!H23+'Octubre '!H23+Noviembre!H23+'Diciembre '!H23</f>
        <v>0</v>
      </c>
      <c r="I23" s="23">
        <f>+Enero!I23+Febrero!I23+'Marzo '!I23+'Abril '!I23+'Mayo '!I23+Junio!I23+Julio!I23+Agosto!I23+Septiembre!I23+'Octubre '!I23+Noviembre!I23+'Diciembre '!I23</f>
        <v>0</v>
      </c>
      <c r="J23" s="23">
        <f>+Enero!J23+Febrero!J23+'Marzo '!J23+'Abril '!J23+'Mayo '!J23+Junio!J23+Julio!J23+Agosto!J23+Septiembre!J23+'Octubre '!J23+Noviembre!J23+'Diciembre '!J23</f>
        <v>0</v>
      </c>
      <c r="K23" s="23">
        <f>+Enero!K23+Febrero!K23+'Marzo '!K23+'Abril '!K23+'Mayo '!K23+Junio!K23+Julio!K23+Agosto!K23+Septiembre!K23+'Octubre '!K23+Noviembre!K23+'Diciembre '!K23</f>
        <v>0</v>
      </c>
      <c r="L23" s="23">
        <f>+Enero!L23+Febrero!L23+'Marzo '!L23+'Abril '!L23+'Mayo '!L23+Junio!L23+Julio!L23+Agosto!L23+Septiembre!L23+'Octubre '!L23+Noviembre!L23+'Diciembre '!L23</f>
        <v>0</v>
      </c>
      <c r="M23" s="23">
        <f>+Enero!M23+Febrero!M23+'Marzo '!M23+'Abril '!M23+'Mayo '!M23+Junio!M23+Julio!M23+Agosto!M23+Septiembre!M23+'Octubre '!M23+Noviembre!M23+'Diciembre '!M23</f>
        <v>0</v>
      </c>
      <c r="N23" s="23">
        <f>+Enero!N23+Febrero!N23+'Marzo '!N23+'Abril '!N23+'Mayo '!N23+Junio!N23+Julio!N23+Agosto!N23+Septiembre!N23+'Octubre '!N23+Noviembre!N23+'Diciembre '!N23</f>
        <v>0</v>
      </c>
      <c r="O23" s="23">
        <f>+Enero!O23+Febrero!O23+'Marzo '!O23+'Abril '!O23+'Mayo '!O23+Junio!O23+Julio!O23+Agosto!O23+Septiembre!O23+'Octubre '!O23+Noviembre!O23+'Diciembre '!O23</f>
        <v>0</v>
      </c>
      <c r="P23" s="23">
        <f>+Enero!P23+Febrero!P23+'Marzo '!P23+'Abril '!P23+'Mayo '!P23+Junio!P23+Julio!P23+Agosto!P23+Septiembre!P23+'Octubre '!P23+Noviembre!P23+'Diciembre '!P23</f>
        <v>0</v>
      </c>
      <c r="Q23" s="23">
        <f>+Enero!Q23+Febrero!Q23+'Marzo '!Q23+'Abril '!Q23+'Mayo '!Q23+Junio!Q23+Julio!Q23+Agosto!Q23+Septiembre!Q23+'Octubre '!Q23+Noviembre!Q23+'Diciembre '!Q23</f>
        <v>0</v>
      </c>
      <c r="R23" s="23">
        <f>+Enero!R23+Febrero!R23+'Marzo '!R23+'Abril '!R23+'Mayo '!R23+Junio!R23+Julio!R23+Agosto!R23+Septiembre!R23+'Octubre '!R23+Noviembre!R23+'Diciembre '!R23</f>
        <v>0</v>
      </c>
      <c r="S23" s="23">
        <f>+Enero!S23+Febrero!S23+'Marzo '!S23+'Abril '!S23+'Mayo '!S23+Junio!S23+Julio!S23+Agosto!S23+Septiembre!S23+'Octubre '!S23+Noviembre!S23+'Diciembre '!S23</f>
        <v>0</v>
      </c>
      <c r="T23" s="222">
        <f>+Enero!T23+Febrero!T23+'Marzo '!T23+'Abril '!T23+'Mayo '!T23+Junio!T23+Julio!T23+Agosto!T23+Septiembre!T23+'Octubre '!T23+Noviembre!T23+'Diciembre '!T23</f>
        <v>0</v>
      </c>
      <c r="U23" s="23">
        <f>+Enero!U23+Febrero!U23+'Marzo '!U23+'Abril '!U23+'Mayo '!U23+Junio!U23+Julio!U23+Agosto!U23+Septiembre!U23+'Octubre '!U23+Noviembre!U23+'Diciembre '!U23</f>
        <v>0</v>
      </c>
      <c r="V23" s="222">
        <f>+Enero!V23+Febrero!V23+'Marzo '!V23+'Abril '!V23+'Mayo '!V23+Junio!V23+Julio!V23+Agosto!V23+Septiembre!V23+'Octubre '!V23+Noviembre!V23+'Diciembre '!V23</f>
        <v>0</v>
      </c>
      <c r="W23" s="23">
        <f>+Enero!W23+Febrero!W23+'Marzo '!W23+'Abril '!W23+'Mayo '!W23+Junio!W23+Julio!W23+Agosto!W23+Septiembre!W23+'Octubre '!W23+Noviembre!W23+'Diciembre '!W23</f>
        <v>0</v>
      </c>
      <c r="X23" s="222">
        <f>+Enero!X23+Febrero!X23+'Marzo '!X23+'Abril '!X23+'Mayo '!X23+Junio!X23+Julio!X23+Agosto!X23+Septiembre!X23+'Octubre '!X23+Noviembre!X23+'Diciembre '!X23</f>
        <v>0</v>
      </c>
      <c r="Y23" s="23">
        <f>+Enero!Y23+Febrero!Y23+'Marzo '!Y23+'Abril '!Y23+'Mayo '!Y23+Junio!Y23+Julio!Y23+Agosto!Y23+Septiembre!Y23+'Octubre '!Y23+Noviembre!Y23+'Diciembre '!Y23</f>
        <v>0</v>
      </c>
      <c r="Z23" s="23">
        <f>+Enero!Z23+Febrero!Z23+'Marzo '!Z23+'Abril '!Z23+'Mayo '!Z23+Junio!Z23+Julio!Z23+Agosto!Z23+Septiembre!Z23+'Octubre '!Z23+Noviembre!Z23+'Diciembre '!Z23</f>
        <v>0</v>
      </c>
      <c r="AA23" s="23">
        <f>+Enero!AA23+Febrero!AA23+'Marzo '!AA23+'Abril '!AA23+'Mayo '!AA23+Junio!AA23+Julio!AA23+Agosto!AA23+Septiembre!AA23+'Octubre '!AA23+Noviembre!AA23+'Diciembre '!AA23</f>
        <v>0</v>
      </c>
      <c r="AB23" s="222">
        <f>+Enero!AB23+Febrero!AB23+'Marzo '!AB23+'Abril '!AB23+'Mayo '!AB23+Junio!AB23+Julio!AB23+Agosto!AB23+Septiembre!AB23+'Octubre '!AB23+Noviembre!AB23+'Diciembre '!AB23</f>
        <v>0</v>
      </c>
      <c r="AC23" s="23">
        <f>+Enero!AC23+Febrero!AC23+'Marzo '!AC23+'Abril '!AC23+'Mayo '!AC23+Junio!AC23+Julio!AC23+Agosto!AC23+Septiembre!AC23+'Octubre '!AC23+Noviembre!AC23+'Diciembre '!AC23</f>
        <v>0</v>
      </c>
      <c r="AD23" s="23">
        <f>+Enero!AD23+Febrero!AD23+'Marzo '!AD23+'Abril '!AD23+'Mayo '!AD23+Junio!AD23+Julio!AD23+Agosto!AD23+Septiembre!AD23+'Octubre '!AD23+Noviembre!AD23+'Diciembre '!AD23</f>
        <v>0</v>
      </c>
      <c r="AE23" s="23">
        <f>+Enero!AE23+Febrero!AE23+'Marzo '!AE23+'Abril '!AE23+'Mayo '!AE23+Junio!AE23+Julio!AE23+Agosto!AE23+Septiembre!AE23+'Octubre '!AE23+Noviembre!AE23+'Diciembre '!AE23</f>
        <v>0</v>
      </c>
      <c r="AF23" s="222">
        <f>+Enero!AF23+Febrero!AF23+'Marzo '!AF23+'Abril '!AF23+'Mayo '!AF23+Junio!AF23+Julio!AF23+Agosto!AF23+Septiembre!AF23+'Octubre '!AF23+Noviembre!AF23+'Diciembre '!AF23</f>
        <v>0</v>
      </c>
      <c r="AG23" s="23">
        <f>+Enero!AG23+Febrero!AG23+'Marzo '!AG23+'Abril '!AG23+'Mayo '!AG23+Junio!AG23+Julio!AG23+Agosto!AG23+Septiembre!AG23+'Octubre '!AG23+Noviembre!AG23+'Diciembre '!AG23</f>
        <v>0</v>
      </c>
      <c r="AH23" s="222">
        <f>+Enero!AH23+Febrero!AH23+'Marzo '!AH23+'Abril '!AH23+'Mayo '!AH23+Junio!AH23+Julio!AH23+Agosto!AH23+Septiembre!AH23+'Octubre '!AH23+Noviembre!AH23+'Diciembre '!AH23</f>
        <v>0</v>
      </c>
      <c r="AI23" s="23">
        <f>+Enero!AI23+Febrero!AI23+'Marzo '!AI23+'Abril '!AI23+'Mayo '!AI23+Junio!AI23+Julio!AI23+Agosto!AI23+Septiembre!AI23+'Octubre '!AI23+Noviembre!AI23+'Diciembre '!AI23</f>
        <v>0</v>
      </c>
      <c r="AJ23" s="23">
        <f>+Enero!AJ23+Febrero!AJ23+'Marzo '!AJ23+'Abril '!AJ23+'Mayo '!AJ23+Junio!AJ23+Julio!AJ23+Agosto!AJ23+Septiembre!AJ23+'Octubre '!AJ23+Noviembre!AJ23+'Diciembre '!AJ23</f>
        <v>0</v>
      </c>
      <c r="AK23" s="222">
        <f>+Enero!AK23+Febrero!AK23+'Marzo '!AK23+'Abril '!AK23+'Mayo '!AK23+Junio!AK23+Julio!AK23+Agosto!AK23+Septiembre!AK23+'Octubre '!AK23+Noviembre!AK23+'Diciembre '!AK23</f>
        <v>0</v>
      </c>
      <c r="AL23" s="23">
        <f>+Enero!AL23+Febrero!AL23+'Marzo '!AL23+'Abril '!AL23+'Mayo '!AL23+Junio!AL23+Julio!AL23+Agosto!AL23+Septiembre!AL23+'Octubre '!AL23+Noviembre!AL23+'Diciembre '!AL23</f>
        <v>0</v>
      </c>
      <c r="AM23" s="222">
        <f>+Enero!AM23+Febrero!AM23+'Marzo '!AM23+'Abril '!AM23+'Mayo '!AM23+Junio!AM23+Julio!AM23+Agosto!AM23+Septiembre!AM23+'Octubre '!AM23+Noviembre!AM23+'Diciembre '!AM23</f>
        <v>0</v>
      </c>
      <c r="AN23" s="23">
        <f>+Enero!AN23+Febrero!AN23+'Marzo '!AN23+'Abril '!AN23+'Mayo '!AN23+Junio!AN23+Julio!AN23+Agosto!AN23+Septiembre!AN23+'Octubre '!AN23+Noviembre!AN23+'Diciembre '!AN23</f>
        <v>0</v>
      </c>
      <c r="AO23" s="23">
        <f>+Enero!AO23+Febrero!AO23+'Marzo '!AO23+'Abril '!AO23+'Mayo '!AO23+Junio!AO23+Julio!AO23+Agosto!AO23+Septiembre!AO23+'Octubre '!AO23+Noviembre!AO23+'Diciembre '!AO23</f>
        <v>0</v>
      </c>
      <c r="AP23" s="23">
        <f>+Enero!AP23+Febrero!AP23+'Marzo '!AP23+'Abril '!AP23+'Mayo '!AP23+Junio!AP23+Julio!AP23+Agosto!AP23+Septiembre!AP23+'Octubre '!AP23+Noviembre!AP23+'Diciembre '!AP23</f>
        <v>0</v>
      </c>
      <c r="AQ23" s="54"/>
      <c r="AR23" s="53"/>
      <c r="AS23" s="54"/>
      <c r="AT23" s="53"/>
      <c r="AU23" s="54"/>
      <c r="AV23" s="55"/>
      <c r="AW23" s="56"/>
      <c r="AX23" s="57"/>
      <c r="AY23" s="41" t="str">
        <f t="shared" si="0"/>
        <v/>
      </c>
      <c r="BF23" s="6"/>
      <c r="BG23" s="6"/>
      <c r="BH23" s="6"/>
      <c r="BI23" s="6"/>
      <c r="BJ23" s="6"/>
      <c r="BK23" s="6"/>
      <c r="BL23" s="6"/>
      <c r="BM23" s="6"/>
      <c r="BN23" s="6"/>
      <c r="BO23" s="6"/>
      <c r="BP23" s="42" t="str">
        <f t="shared" si="1"/>
        <v/>
      </c>
      <c r="BQ23" s="43" t="str">
        <f t="shared" si="2"/>
        <v/>
      </c>
      <c r="BR23" s="43" t="str">
        <f t="shared" si="3"/>
        <v/>
      </c>
      <c r="BS23" s="43" t="str">
        <f t="shared" si="4"/>
        <v/>
      </c>
      <c r="BT23" s="43" t="str">
        <f t="shared" si="5"/>
        <v/>
      </c>
      <c r="BU23" s="43" t="str">
        <f t="shared" si="6"/>
        <v/>
      </c>
      <c r="BV23" s="46"/>
      <c r="BW23" s="46"/>
      <c r="BX23" s="47">
        <f t="shared" si="7"/>
        <v>0</v>
      </c>
      <c r="BY23" s="47">
        <f t="shared" si="8"/>
        <v>0</v>
      </c>
      <c r="BZ23" s="47">
        <f t="shared" si="9"/>
        <v>0</v>
      </c>
      <c r="CA23" s="47">
        <f t="shared" si="10"/>
        <v>0</v>
      </c>
      <c r="CB23" s="47">
        <f t="shared" si="11"/>
        <v>0</v>
      </c>
      <c r="CC23" s="47" t="str">
        <f t="shared" si="12"/>
        <v/>
      </c>
      <c r="CD23" s="64"/>
      <c r="CY23" s="12"/>
      <c r="CZ23" s="12"/>
    </row>
    <row r="24" spans="1:104" s="11" customFormat="1" x14ac:dyDescent="0.15">
      <c r="A24" s="48" t="s">
        <v>69</v>
      </c>
      <c r="B24" s="22">
        <f t="shared" si="13"/>
        <v>0</v>
      </c>
      <c r="C24" s="23">
        <f>+Enero!C24+Febrero!C24+'Marzo '!C24+'Abril '!C24+'Mayo '!C24+Junio!C24+Julio!C24+Agosto!C24+Septiembre!C24+'Octubre '!C24+Noviembre!C24+'Diciembre '!C24</f>
        <v>0</v>
      </c>
      <c r="D24" s="23">
        <f>+Enero!D24+Febrero!D24+'Marzo '!D24+'Abril '!D24+'Mayo '!D24+Junio!D24+Julio!D24+Agosto!D24+Septiembre!D24+'Octubre '!D24+Noviembre!D24+'Diciembre '!D24</f>
        <v>0</v>
      </c>
      <c r="E24" s="23">
        <f>+Enero!E24+Febrero!E24+'Marzo '!E24+'Abril '!E24+'Mayo '!E24+Junio!E24+Julio!E24+Agosto!E24+Septiembre!E24+'Octubre '!E24+Noviembre!E24+'Diciembre '!E24</f>
        <v>0</v>
      </c>
      <c r="F24" s="23">
        <f>+Enero!F24+Febrero!F24+'Marzo '!F24+'Abril '!F24+'Mayo '!F24+Junio!F24+Julio!F24+Agosto!F24+Septiembre!F24+'Octubre '!F24+Noviembre!F24+'Diciembre '!F24</f>
        <v>0</v>
      </c>
      <c r="G24" s="23">
        <f>+Enero!G24+Febrero!G24+'Marzo '!G24+'Abril '!G24+'Mayo '!G24+Junio!G24+Julio!G24+Agosto!G24+Septiembre!G24+'Octubre '!G24+Noviembre!G24+'Diciembre '!G24</f>
        <v>0</v>
      </c>
      <c r="H24" s="23">
        <f>+Enero!H24+Febrero!H24+'Marzo '!H24+'Abril '!H24+'Mayo '!H24+Junio!H24+Julio!H24+Agosto!H24+Septiembre!H24+'Octubre '!H24+Noviembre!H24+'Diciembre '!H24</f>
        <v>0</v>
      </c>
      <c r="I24" s="23">
        <f>+Enero!I24+Febrero!I24+'Marzo '!I24+'Abril '!I24+'Mayo '!I24+Junio!I24+Julio!I24+Agosto!I24+Septiembre!I24+'Octubre '!I24+Noviembre!I24+'Diciembre '!I24</f>
        <v>0</v>
      </c>
      <c r="J24" s="23">
        <f>+Enero!J24+Febrero!J24+'Marzo '!J24+'Abril '!J24+'Mayo '!J24+Junio!J24+Julio!J24+Agosto!J24+Septiembre!J24+'Octubre '!J24+Noviembre!J24+'Diciembre '!J24</f>
        <v>0</v>
      </c>
      <c r="K24" s="23">
        <f>+Enero!K24+Febrero!K24+'Marzo '!K24+'Abril '!K24+'Mayo '!K24+Junio!K24+Julio!K24+Agosto!K24+Septiembre!K24+'Octubre '!K24+Noviembre!K24+'Diciembre '!K24</f>
        <v>0</v>
      </c>
      <c r="L24" s="23">
        <f>+Enero!L24+Febrero!L24+'Marzo '!L24+'Abril '!L24+'Mayo '!L24+Junio!L24+Julio!L24+Agosto!L24+Septiembre!L24+'Octubre '!L24+Noviembre!L24+'Diciembre '!L24</f>
        <v>0</v>
      </c>
      <c r="M24" s="23">
        <f>+Enero!M24+Febrero!M24+'Marzo '!M24+'Abril '!M24+'Mayo '!M24+Junio!M24+Julio!M24+Agosto!M24+Septiembre!M24+'Octubre '!M24+Noviembre!M24+'Diciembre '!M24</f>
        <v>0</v>
      </c>
      <c r="N24" s="23">
        <f>+Enero!N24+Febrero!N24+'Marzo '!N24+'Abril '!N24+'Mayo '!N24+Junio!N24+Julio!N24+Agosto!N24+Septiembre!N24+'Octubre '!N24+Noviembre!N24+'Diciembre '!N24</f>
        <v>0</v>
      </c>
      <c r="O24" s="23">
        <f>+Enero!O24+Febrero!O24+'Marzo '!O24+'Abril '!O24+'Mayo '!O24+Junio!O24+Julio!O24+Agosto!O24+Septiembre!O24+'Octubre '!O24+Noviembre!O24+'Diciembre '!O24</f>
        <v>0</v>
      </c>
      <c r="P24" s="23">
        <f>+Enero!P24+Febrero!P24+'Marzo '!P24+'Abril '!P24+'Mayo '!P24+Junio!P24+Julio!P24+Agosto!P24+Septiembre!P24+'Octubre '!P24+Noviembre!P24+'Diciembre '!P24</f>
        <v>0</v>
      </c>
      <c r="Q24" s="23">
        <f>+Enero!Q24+Febrero!Q24+'Marzo '!Q24+'Abril '!Q24+'Mayo '!Q24+Junio!Q24+Julio!Q24+Agosto!Q24+Septiembre!Q24+'Octubre '!Q24+Noviembre!Q24+'Diciembre '!Q24</f>
        <v>0</v>
      </c>
      <c r="R24" s="23">
        <f>+Enero!R24+Febrero!R24+'Marzo '!R24+'Abril '!R24+'Mayo '!R24+Junio!R24+Julio!R24+Agosto!R24+Septiembre!R24+'Octubre '!R24+Noviembre!R24+'Diciembre '!R24</f>
        <v>0</v>
      </c>
      <c r="S24" s="23">
        <f>+Enero!S24+Febrero!S24+'Marzo '!S24+'Abril '!S24+'Mayo '!S24+Junio!S24+Julio!S24+Agosto!S24+Septiembre!S24+'Octubre '!S24+Noviembre!S24+'Diciembre '!S24</f>
        <v>0</v>
      </c>
      <c r="T24" s="222">
        <f>+Enero!T24+Febrero!T24+'Marzo '!T24+'Abril '!T24+'Mayo '!T24+Junio!T24+Julio!T24+Agosto!T24+Septiembre!T24+'Octubre '!T24+Noviembre!T24+'Diciembre '!T24</f>
        <v>0</v>
      </c>
      <c r="U24" s="23">
        <f>+Enero!U24+Febrero!U24+'Marzo '!U24+'Abril '!U24+'Mayo '!U24+Junio!U24+Julio!U24+Agosto!U24+Septiembre!U24+'Octubre '!U24+Noviembre!U24+'Diciembre '!U24</f>
        <v>0</v>
      </c>
      <c r="V24" s="222">
        <f>+Enero!V24+Febrero!V24+'Marzo '!V24+'Abril '!V24+'Mayo '!V24+Junio!V24+Julio!V24+Agosto!V24+Septiembre!V24+'Octubre '!V24+Noviembre!V24+'Diciembre '!V24</f>
        <v>0</v>
      </c>
      <c r="W24" s="23">
        <f>+Enero!W24+Febrero!W24+'Marzo '!W24+'Abril '!W24+'Mayo '!W24+Junio!W24+Julio!W24+Agosto!W24+Septiembre!W24+'Octubre '!W24+Noviembre!W24+'Diciembre '!W24</f>
        <v>0</v>
      </c>
      <c r="X24" s="222">
        <f>+Enero!X24+Febrero!X24+'Marzo '!X24+'Abril '!X24+'Mayo '!X24+Junio!X24+Julio!X24+Agosto!X24+Septiembre!X24+'Octubre '!X24+Noviembre!X24+'Diciembre '!X24</f>
        <v>0</v>
      </c>
      <c r="Y24" s="23">
        <f>+Enero!Y24+Febrero!Y24+'Marzo '!Y24+'Abril '!Y24+'Mayo '!Y24+Junio!Y24+Julio!Y24+Agosto!Y24+Septiembre!Y24+'Octubre '!Y24+Noviembre!Y24+'Diciembre '!Y24</f>
        <v>0</v>
      </c>
      <c r="Z24" s="23">
        <f>+Enero!Z24+Febrero!Z24+'Marzo '!Z24+'Abril '!Z24+'Mayo '!Z24+Junio!Z24+Julio!Z24+Agosto!Z24+Septiembre!Z24+'Octubre '!Z24+Noviembre!Z24+'Diciembre '!Z24</f>
        <v>0</v>
      </c>
      <c r="AA24" s="23">
        <f>+Enero!AA24+Febrero!AA24+'Marzo '!AA24+'Abril '!AA24+'Mayo '!AA24+Junio!AA24+Julio!AA24+Agosto!AA24+Septiembre!AA24+'Octubre '!AA24+Noviembre!AA24+'Diciembre '!AA24</f>
        <v>0</v>
      </c>
      <c r="AB24" s="222">
        <f>+Enero!AB24+Febrero!AB24+'Marzo '!AB24+'Abril '!AB24+'Mayo '!AB24+Junio!AB24+Julio!AB24+Agosto!AB24+Septiembre!AB24+'Octubre '!AB24+Noviembre!AB24+'Diciembre '!AB24</f>
        <v>0</v>
      </c>
      <c r="AC24" s="23">
        <f>+Enero!AC24+Febrero!AC24+'Marzo '!AC24+'Abril '!AC24+'Mayo '!AC24+Junio!AC24+Julio!AC24+Agosto!AC24+Septiembre!AC24+'Octubre '!AC24+Noviembre!AC24+'Diciembre '!AC24</f>
        <v>0</v>
      </c>
      <c r="AD24" s="23">
        <f>+Enero!AD24+Febrero!AD24+'Marzo '!AD24+'Abril '!AD24+'Mayo '!AD24+Junio!AD24+Julio!AD24+Agosto!AD24+Septiembre!AD24+'Octubre '!AD24+Noviembre!AD24+'Diciembre '!AD24</f>
        <v>0</v>
      </c>
      <c r="AE24" s="23">
        <f>+Enero!AE24+Febrero!AE24+'Marzo '!AE24+'Abril '!AE24+'Mayo '!AE24+Junio!AE24+Julio!AE24+Agosto!AE24+Septiembre!AE24+'Octubre '!AE24+Noviembre!AE24+'Diciembre '!AE24</f>
        <v>0</v>
      </c>
      <c r="AF24" s="222">
        <f>+Enero!AF24+Febrero!AF24+'Marzo '!AF24+'Abril '!AF24+'Mayo '!AF24+Junio!AF24+Julio!AF24+Agosto!AF24+Septiembre!AF24+'Octubre '!AF24+Noviembre!AF24+'Diciembre '!AF24</f>
        <v>0</v>
      </c>
      <c r="AG24" s="23">
        <f>+Enero!AG24+Febrero!AG24+'Marzo '!AG24+'Abril '!AG24+'Mayo '!AG24+Junio!AG24+Julio!AG24+Agosto!AG24+Septiembre!AG24+'Octubre '!AG24+Noviembre!AG24+'Diciembre '!AG24</f>
        <v>0</v>
      </c>
      <c r="AH24" s="222">
        <f>+Enero!AH24+Febrero!AH24+'Marzo '!AH24+'Abril '!AH24+'Mayo '!AH24+Junio!AH24+Julio!AH24+Agosto!AH24+Septiembre!AH24+'Octubre '!AH24+Noviembre!AH24+'Diciembre '!AH24</f>
        <v>0</v>
      </c>
      <c r="AI24" s="23">
        <f>+Enero!AI24+Febrero!AI24+'Marzo '!AI24+'Abril '!AI24+'Mayo '!AI24+Junio!AI24+Julio!AI24+Agosto!AI24+Septiembre!AI24+'Octubre '!AI24+Noviembre!AI24+'Diciembre '!AI24</f>
        <v>0</v>
      </c>
      <c r="AJ24" s="23">
        <f>+Enero!AJ24+Febrero!AJ24+'Marzo '!AJ24+'Abril '!AJ24+'Mayo '!AJ24+Junio!AJ24+Julio!AJ24+Agosto!AJ24+Septiembre!AJ24+'Octubre '!AJ24+Noviembre!AJ24+'Diciembre '!AJ24</f>
        <v>0</v>
      </c>
      <c r="AK24" s="222">
        <f>+Enero!AK24+Febrero!AK24+'Marzo '!AK24+'Abril '!AK24+'Mayo '!AK24+Junio!AK24+Julio!AK24+Agosto!AK24+Septiembre!AK24+'Octubre '!AK24+Noviembre!AK24+'Diciembre '!AK24</f>
        <v>0</v>
      </c>
      <c r="AL24" s="23">
        <f>+Enero!AL24+Febrero!AL24+'Marzo '!AL24+'Abril '!AL24+'Mayo '!AL24+Junio!AL24+Julio!AL24+Agosto!AL24+Septiembre!AL24+'Octubre '!AL24+Noviembre!AL24+'Diciembre '!AL24</f>
        <v>0</v>
      </c>
      <c r="AM24" s="222">
        <f>+Enero!AM24+Febrero!AM24+'Marzo '!AM24+'Abril '!AM24+'Mayo '!AM24+Junio!AM24+Julio!AM24+Agosto!AM24+Septiembre!AM24+'Octubre '!AM24+Noviembre!AM24+'Diciembre '!AM24</f>
        <v>0</v>
      </c>
      <c r="AN24" s="23">
        <f>+Enero!AN24+Febrero!AN24+'Marzo '!AN24+'Abril '!AN24+'Mayo '!AN24+Junio!AN24+Julio!AN24+Agosto!AN24+Septiembre!AN24+'Octubre '!AN24+Noviembre!AN24+'Diciembre '!AN24</f>
        <v>0</v>
      </c>
      <c r="AO24" s="23">
        <f>+Enero!AO24+Febrero!AO24+'Marzo '!AO24+'Abril '!AO24+'Mayo '!AO24+Junio!AO24+Julio!AO24+Agosto!AO24+Septiembre!AO24+'Octubre '!AO24+Noviembre!AO24+'Diciembre '!AO24</f>
        <v>0</v>
      </c>
      <c r="AP24" s="23">
        <f>+Enero!AP24+Febrero!AP24+'Marzo '!AP24+'Abril '!AP24+'Mayo '!AP24+Junio!AP24+Julio!AP24+Agosto!AP24+Septiembre!AP24+'Octubre '!AP24+Noviembre!AP24+'Diciembre '!AP24</f>
        <v>0</v>
      </c>
      <c r="AQ24" s="54"/>
      <c r="AR24" s="53"/>
      <c r="AS24" s="54"/>
      <c r="AT24" s="53"/>
      <c r="AU24" s="54"/>
      <c r="AV24" s="55"/>
      <c r="AW24" s="56"/>
      <c r="AX24" s="57"/>
      <c r="AY24" s="41" t="str">
        <f t="shared" si="0"/>
        <v/>
      </c>
      <c r="BF24" s="6"/>
      <c r="BG24" s="6"/>
      <c r="BH24" s="6"/>
      <c r="BI24" s="6"/>
      <c r="BJ24" s="6"/>
      <c r="BK24" s="6"/>
      <c r="BL24" s="6"/>
      <c r="BM24" s="6"/>
      <c r="BN24" s="6"/>
      <c r="BO24" s="6"/>
      <c r="BP24" s="42" t="str">
        <f t="shared" si="1"/>
        <v/>
      </c>
      <c r="BQ24" s="43" t="str">
        <f t="shared" si="2"/>
        <v/>
      </c>
      <c r="BR24" s="43" t="str">
        <f t="shared" si="3"/>
        <v/>
      </c>
      <c r="BS24" s="43" t="str">
        <f t="shared" si="4"/>
        <v/>
      </c>
      <c r="BT24" s="43" t="str">
        <f t="shared" si="5"/>
        <v/>
      </c>
      <c r="BU24" s="43" t="str">
        <f t="shared" si="6"/>
        <v/>
      </c>
      <c r="BV24" s="65" t="str">
        <f t="shared" si="14"/>
        <v/>
      </c>
      <c r="BW24" s="46"/>
      <c r="BX24" s="47">
        <f t="shared" si="7"/>
        <v>0</v>
      </c>
      <c r="BY24" s="47">
        <f t="shared" si="8"/>
        <v>0</v>
      </c>
      <c r="BZ24" s="47">
        <f t="shared" si="9"/>
        <v>0</v>
      </c>
      <c r="CA24" s="47">
        <f t="shared" si="10"/>
        <v>0</v>
      </c>
      <c r="CB24" s="47">
        <f t="shared" si="11"/>
        <v>0</v>
      </c>
      <c r="CC24" s="47" t="str">
        <f t="shared" si="12"/>
        <v/>
      </c>
      <c r="CD24" s="47">
        <f t="shared" si="15"/>
        <v>0</v>
      </c>
      <c r="CY24" s="12"/>
      <c r="CZ24" s="12"/>
    </row>
    <row r="25" spans="1:104" s="11" customFormat="1" x14ac:dyDescent="0.15">
      <c r="A25" s="48" t="s">
        <v>70</v>
      </c>
      <c r="B25" s="22">
        <f t="shared" si="13"/>
        <v>88</v>
      </c>
      <c r="C25" s="23">
        <f>+Enero!C25+Febrero!C25+'Marzo '!C25+'Abril '!C25+'Mayo '!C25+Junio!C25+Julio!C25+Agosto!C25+Septiembre!C25+'Octubre '!C25+Noviembre!C25+'Diciembre '!C25</f>
        <v>0</v>
      </c>
      <c r="D25" s="23">
        <f>+Enero!D25+Febrero!D25+'Marzo '!D25+'Abril '!D25+'Mayo '!D25+Junio!D25+Julio!D25+Agosto!D25+Septiembre!D25+'Octubre '!D25+Noviembre!D25+'Diciembre '!D25</f>
        <v>0</v>
      </c>
      <c r="E25" s="23">
        <f>+Enero!E25+Febrero!E25+'Marzo '!E25+'Abril '!E25+'Mayo '!E25+Junio!E25+Julio!E25+Agosto!E25+Septiembre!E25+'Octubre '!E25+Noviembre!E25+'Diciembre '!E25</f>
        <v>0</v>
      </c>
      <c r="F25" s="23">
        <f>+Enero!F25+Febrero!F25+'Marzo '!F25+'Abril '!F25+'Mayo '!F25+Junio!F25+Julio!F25+Agosto!F25+Septiembre!F25+'Octubre '!F25+Noviembre!F25+'Diciembre '!F25</f>
        <v>0</v>
      </c>
      <c r="G25" s="23">
        <f>+Enero!G25+Febrero!G25+'Marzo '!G25+'Abril '!G25+'Mayo '!G25+Junio!G25+Julio!G25+Agosto!G25+Septiembre!G25+'Octubre '!G25+Noviembre!G25+'Diciembre '!G25</f>
        <v>4</v>
      </c>
      <c r="H25" s="23">
        <f>+Enero!H25+Febrero!H25+'Marzo '!H25+'Abril '!H25+'Mayo '!H25+Junio!H25+Julio!H25+Agosto!H25+Septiembre!H25+'Octubre '!H25+Noviembre!H25+'Diciembre '!H25</f>
        <v>4</v>
      </c>
      <c r="I25" s="23">
        <f>+Enero!I25+Febrero!I25+'Marzo '!I25+'Abril '!I25+'Mayo '!I25+Junio!I25+Julio!I25+Agosto!I25+Septiembre!I25+'Octubre '!I25+Noviembre!I25+'Diciembre '!I25</f>
        <v>7</v>
      </c>
      <c r="J25" s="23">
        <f>+Enero!J25+Febrero!J25+'Marzo '!J25+'Abril '!J25+'Mayo '!J25+Junio!J25+Julio!J25+Agosto!J25+Septiembre!J25+'Octubre '!J25+Noviembre!J25+'Diciembre '!J25</f>
        <v>12</v>
      </c>
      <c r="K25" s="23">
        <f>+Enero!K25+Febrero!K25+'Marzo '!K25+'Abril '!K25+'Mayo '!K25+Junio!K25+Julio!K25+Agosto!K25+Septiembre!K25+'Octubre '!K25+Noviembre!K25+'Diciembre '!K25</f>
        <v>5</v>
      </c>
      <c r="L25" s="23">
        <f>+Enero!L25+Febrero!L25+'Marzo '!L25+'Abril '!L25+'Mayo '!L25+Junio!L25+Julio!L25+Agosto!L25+Septiembre!L25+'Octubre '!L25+Noviembre!L25+'Diciembre '!L25</f>
        <v>9</v>
      </c>
      <c r="M25" s="23">
        <f>+Enero!M25+Febrero!M25+'Marzo '!M25+'Abril '!M25+'Mayo '!M25+Junio!M25+Julio!M25+Agosto!M25+Septiembre!M25+'Octubre '!M25+Noviembre!M25+'Diciembre '!M25</f>
        <v>16</v>
      </c>
      <c r="N25" s="23">
        <f>+Enero!N25+Febrero!N25+'Marzo '!N25+'Abril '!N25+'Mayo '!N25+Junio!N25+Julio!N25+Agosto!N25+Septiembre!N25+'Octubre '!N25+Noviembre!N25+'Diciembre '!N25</f>
        <v>9</v>
      </c>
      <c r="O25" s="23">
        <f>+Enero!O25+Febrero!O25+'Marzo '!O25+'Abril '!O25+'Mayo '!O25+Junio!O25+Julio!O25+Agosto!O25+Septiembre!O25+'Octubre '!O25+Noviembre!O25+'Diciembre '!O25</f>
        <v>8</v>
      </c>
      <c r="P25" s="23">
        <f>+Enero!P25+Febrero!P25+'Marzo '!P25+'Abril '!P25+'Mayo '!P25+Junio!P25+Julio!P25+Agosto!P25+Septiembre!P25+'Octubre '!P25+Noviembre!P25+'Diciembre '!P25</f>
        <v>9</v>
      </c>
      <c r="Q25" s="23">
        <f>+Enero!Q25+Febrero!Q25+'Marzo '!Q25+'Abril '!Q25+'Mayo '!Q25+Junio!Q25+Julio!Q25+Agosto!Q25+Septiembre!Q25+'Octubre '!Q25+Noviembre!Q25+'Diciembre '!Q25</f>
        <v>2</v>
      </c>
      <c r="R25" s="23">
        <f>+Enero!R25+Febrero!R25+'Marzo '!R25+'Abril '!R25+'Mayo '!R25+Junio!R25+Julio!R25+Agosto!R25+Septiembre!R25+'Octubre '!R25+Noviembre!R25+'Diciembre '!R25</f>
        <v>2</v>
      </c>
      <c r="S25" s="23">
        <f>+Enero!S25+Febrero!S25+'Marzo '!S25+'Abril '!S25+'Mayo '!S25+Junio!S25+Julio!S25+Agosto!S25+Septiembre!S25+'Octubre '!S25+Noviembre!S25+'Diciembre '!S25</f>
        <v>1</v>
      </c>
      <c r="T25" s="222">
        <f>+Enero!T25+Febrero!T25+'Marzo '!T25+'Abril '!T25+'Mayo '!T25+Junio!T25+Julio!T25+Agosto!T25+Septiembre!T25+'Octubre '!T25+Noviembre!T25+'Diciembre '!T25</f>
        <v>0</v>
      </c>
      <c r="U25" s="23">
        <f>+Enero!U25+Febrero!U25+'Marzo '!U25+'Abril '!U25+'Mayo '!U25+Junio!U25+Julio!U25+Agosto!U25+Septiembre!U25+'Octubre '!U25+Noviembre!U25+'Diciembre '!U25</f>
        <v>88</v>
      </c>
      <c r="V25" s="222">
        <f>+Enero!V25+Febrero!V25+'Marzo '!V25+'Abril '!V25+'Mayo '!V25+Junio!V25+Julio!V25+Agosto!V25+Septiembre!V25+'Octubre '!V25+Noviembre!V25+'Diciembre '!V25</f>
        <v>9</v>
      </c>
      <c r="W25" s="23">
        <f>+Enero!W25+Febrero!W25+'Marzo '!W25+'Abril '!W25+'Mayo '!W25+Junio!W25+Julio!W25+Agosto!W25+Septiembre!W25+'Octubre '!W25+Noviembre!W25+'Diciembre '!W25</f>
        <v>79</v>
      </c>
      <c r="X25" s="222">
        <f>+Enero!X25+Febrero!X25+'Marzo '!X25+'Abril '!X25+'Mayo '!X25+Junio!X25+Julio!X25+Agosto!X25+Septiembre!X25+'Octubre '!X25+Noviembre!X25+'Diciembre '!X25</f>
        <v>0</v>
      </c>
      <c r="Y25" s="23">
        <f>+Enero!Y25+Febrero!Y25+'Marzo '!Y25+'Abril '!Y25+'Mayo '!Y25+Junio!Y25+Julio!Y25+Agosto!Y25+Septiembre!Y25+'Octubre '!Y25+Noviembre!Y25+'Diciembre '!Y25</f>
        <v>0</v>
      </c>
      <c r="Z25" s="23">
        <f>+Enero!Z25+Febrero!Z25+'Marzo '!Z25+'Abril '!Z25+'Mayo '!Z25+Junio!Z25+Julio!Z25+Agosto!Z25+Septiembre!Z25+'Octubre '!Z25+Noviembre!Z25+'Diciembre '!Z25</f>
        <v>0</v>
      </c>
      <c r="AA25" s="23">
        <f>+Enero!AA25+Febrero!AA25+'Marzo '!AA25+'Abril '!AA25+'Mayo '!AA25+Junio!AA25+Julio!AA25+Agosto!AA25+Septiembre!AA25+'Octubre '!AA25+Noviembre!AA25+'Diciembre '!AA25</f>
        <v>0</v>
      </c>
      <c r="AB25" s="222">
        <f>+Enero!AB25+Febrero!AB25+'Marzo '!AB25+'Abril '!AB25+'Mayo '!AB25+Junio!AB25+Julio!AB25+Agosto!AB25+Septiembre!AB25+'Octubre '!AB25+Noviembre!AB25+'Diciembre '!AB25</f>
        <v>61</v>
      </c>
      <c r="AC25" s="23">
        <f>+Enero!AC25+Febrero!AC25+'Marzo '!AC25+'Abril '!AC25+'Mayo '!AC25+Junio!AC25+Julio!AC25+Agosto!AC25+Septiembre!AC25+'Octubre '!AC25+Noviembre!AC25+'Diciembre '!AC25</f>
        <v>61</v>
      </c>
      <c r="AD25" s="23">
        <f>+Enero!AD25+Febrero!AD25+'Marzo '!AD25+'Abril '!AD25+'Mayo '!AD25+Junio!AD25+Julio!AD25+Agosto!AD25+Septiembre!AD25+'Octubre '!AD25+Noviembre!AD25+'Diciembre '!AD25</f>
        <v>0</v>
      </c>
      <c r="AE25" s="23">
        <f>+Enero!AE25+Febrero!AE25+'Marzo '!AE25+'Abril '!AE25+'Mayo '!AE25+Junio!AE25+Julio!AE25+Agosto!AE25+Septiembre!AE25+'Octubre '!AE25+Noviembre!AE25+'Diciembre '!AE25</f>
        <v>0</v>
      </c>
      <c r="AF25" s="222">
        <f>+Enero!AF25+Febrero!AF25+'Marzo '!AF25+'Abril '!AF25+'Mayo '!AF25+Junio!AF25+Julio!AF25+Agosto!AF25+Septiembre!AF25+'Octubre '!AF25+Noviembre!AF25+'Diciembre '!AF25</f>
        <v>56</v>
      </c>
      <c r="AG25" s="23">
        <f>+Enero!AG25+Febrero!AG25+'Marzo '!AG25+'Abril '!AG25+'Mayo '!AG25+Junio!AG25+Julio!AG25+Agosto!AG25+Septiembre!AG25+'Octubre '!AG25+Noviembre!AG25+'Diciembre '!AG25</f>
        <v>0</v>
      </c>
      <c r="AH25" s="222">
        <f>+Enero!AH25+Febrero!AH25+'Marzo '!AH25+'Abril '!AH25+'Mayo '!AH25+Junio!AH25+Julio!AH25+Agosto!AH25+Septiembre!AH25+'Octubre '!AH25+Noviembre!AH25+'Diciembre '!AH25</f>
        <v>0</v>
      </c>
      <c r="AI25" s="23">
        <f>+Enero!AI25+Febrero!AI25+'Marzo '!AI25+'Abril '!AI25+'Mayo '!AI25+Junio!AI25+Julio!AI25+Agosto!AI25+Septiembre!AI25+'Octubre '!AI25+Noviembre!AI25+'Diciembre '!AI25</f>
        <v>22</v>
      </c>
      <c r="AJ25" s="23">
        <f>+Enero!AJ25+Febrero!AJ25+'Marzo '!AJ25+'Abril '!AJ25+'Mayo '!AJ25+Junio!AJ25+Julio!AJ25+Agosto!AJ25+Septiembre!AJ25+'Octubre '!AJ25+Noviembre!AJ25+'Diciembre '!AJ25</f>
        <v>0</v>
      </c>
      <c r="AK25" s="222">
        <f>+Enero!AK25+Febrero!AK25+'Marzo '!AK25+'Abril '!AK25+'Mayo '!AK25+Junio!AK25+Julio!AK25+Agosto!AK25+Septiembre!AK25+'Octubre '!AK25+Noviembre!AK25+'Diciembre '!AK25</f>
        <v>0</v>
      </c>
      <c r="AL25" s="23">
        <f>+Enero!AL25+Febrero!AL25+'Marzo '!AL25+'Abril '!AL25+'Mayo '!AL25+Junio!AL25+Julio!AL25+Agosto!AL25+Septiembre!AL25+'Octubre '!AL25+Noviembre!AL25+'Diciembre '!AL25</f>
        <v>6</v>
      </c>
      <c r="AM25" s="222">
        <f>+Enero!AM25+Febrero!AM25+'Marzo '!AM25+'Abril '!AM25+'Mayo '!AM25+Junio!AM25+Julio!AM25+Agosto!AM25+Septiembre!AM25+'Octubre '!AM25+Noviembre!AM25+'Diciembre '!AM25</f>
        <v>0</v>
      </c>
      <c r="AN25" s="23">
        <f>+Enero!AN25+Febrero!AN25+'Marzo '!AN25+'Abril '!AN25+'Mayo '!AN25+Junio!AN25+Julio!AN25+Agosto!AN25+Septiembre!AN25+'Octubre '!AN25+Noviembre!AN25+'Diciembre '!AN25</f>
        <v>0</v>
      </c>
      <c r="AO25" s="23">
        <f>+Enero!AO25+Febrero!AO25+'Marzo '!AO25+'Abril '!AO25+'Mayo '!AO25+Junio!AO25+Julio!AO25+Agosto!AO25+Septiembre!AO25+'Octubre '!AO25+Noviembre!AO25+'Diciembre '!AO25</f>
        <v>0</v>
      </c>
      <c r="AP25" s="23">
        <f>+Enero!AP25+Febrero!AP25+'Marzo '!AP25+'Abril '!AP25+'Mayo '!AP25+Junio!AP25+Julio!AP25+Agosto!AP25+Septiembre!AP25+'Octubre '!AP25+Noviembre!AP25+'Diciembre '!AP25</f>
        <v>0</v>
      </c>
      <c r="AQ25" s="54"/>
      <c r="AR25" s="53"/>
      <c r="AS25" s="54"/>
      <c r="AT25" s="53"/>
      <c r="AU25" s="54"/>
      <c r="AV25" s="55"/>
      <c r="AW25" s="56"/>
      <c r="AX25" s="57"/>
      <c r="AY25" s="41" t="str">
        <f t="shared" si="0"/>
        <v/>
      </c>
      <c r="BF25" s="6"/>
      <c r="BG25" s="6"/>
      <c r="BH25" s="6"/>
      <c r="BI25" s="6"/>
      <c r="BJ25" s="6"/>
      <c r="BK25" s="6"/>
      <c r="BL25" s="6"/>
      <c r="BM25" s="6"/>
      <c r="BN25" s="6"/>
      <c r="BO25" s="6"/>
      <c r="BP25" s="42" t="str">
        <f t="shared" si="1"/>
        <v/>
      </c>
      <c r="BQ25" s="43" t="str">
        <f t="shared" si="2"/>
        <v/>
      </c>
      <c r="BR25" s="43" t="str">
        <f t="shared" si="3"/>
        <v/>
      </c>
      <c r="BS25" s="43" t="str">
        <f t="shared" si="4"/>
        <v/>
      </c>
      <c r="BT25" s="43" t="str">
        <f t="shared" si="5"/>
        <v/>
      </c>
      <c r="BU25" s="43" t="str">
        <f t="shared" si="6"/>
        <v/>
      </c>
      <c r="BV25" s="65" t="str">
        <f t="shared" si="14"/>
        <v/>
      </c>
      <c r="BW25" s="46"/>
      <c r="BX25" s="47">
        <f t="shared" si="7"/>
        <v>0</v>
      </c>
      <c r="BY25" s="47">
        <f t="shared" si="8"/>
        <v>0</v>
      </c>
      <c r="BZ25" s="47">
        <f t="shared" si="9"/>
        <v>0</v>
      </c>
      <c r="CA25" s="47">
        <f t="shared" si="10"/>
        <v>0</v>
      </c>
      <c r="CB25" s="47">
        <f t="shared" si="11"/>
        <v>0</v>
      </c>
      <c r="CC25" s="47">
        <f t="shared" si="12"/>
        <v>0</v>
      </c>
      <c r="CD25" s="47">
        <f t="shared" si="15"/>
        <v>0</v>
      </c>
      <c r="CY25" s="12"/>
      <c r="CZ25" s="12"/>
    </row>
    <row r="26" spans="1:104" s="11" customFormat="1" ht="21" x14ac:dyDescent="0.15">
      <c r="A26" s="67" t="s">
        <v>71</v>
      </c>
      <c r="B26" s="22">
        <f t="shared" si="13"/>
        <v>372</v>
      </c>
      <c r="C26" s="23">
        <f>+Enero!C26+Febrero!C26+'Marzo '!C26+'Abril '!C26+'Mayo '!C26+Junio!C26+Julio!C26+Agosto!C26+Septiembre!C26+'Octubre '!C26+Noviembre!C26+'Diciembre '!C26</f>
        <v>0</v>
      </c>
      <c r="D26" s="23">
        <f>+Enero!D26+Febrero!D26+'Marzo '!D26+'Abril '!D26+'Mayo '!D26+Junio!D26+Julio!D26+Agosto!D26+Septiembre!D26+'Octubre '!D26+Noviembre!D26+'Diciembre '!D26</f>
        <v>0</v>
      </c>
      <c r="E26" s="23">
        <f>+Enero!E26+Febrero!E26+'Marzo '!E26+'Abril '!E26+'Mayo '!E26+Junio!E26+Julio!E26+Agosto!E26+Septiembre!E26+'Octubre '!E26+Noviembre!E26+'Diciembre '!E26</f>
        <v>2</v>
      </c>
      <c r="F26" s="23">
        <f>+Enero!F26+Febrero!F26+'Marzo '!F26+'Abril '!F26+'Mayo '!F26+Junio!F26+Julio!F26+Agosto!F26+Septiembre!F26+'Octubre '!F26+Noviembre!F26+'Diciembre '!F26</f>
        <v>69</v>
      </c>
      <c r="G26" s="23">
        <f>+Enero!G26+Febrero!G26+'Marzo '!G26+'Abril '!G26+'Mayo '!G26+Junio!G26+Julio!G26+Agosto!G26+Septiembre!G26+'Octubre '!G26+Noviembre!G26+'Diciembre '!G26</f>
        <v>79</v>
      </c>
      <c r="H26" s="23">
        <f>+Enero!H26+Febrero!H26+'Marzo '!H26+'Abril '!H26+'Mayo '!H26+Junio!H26+Julio!H26+Agosto!H26+Septiembre!H26+'Octubre '!H26+Noviembre!H26+'Diciembre '!H26</f>
        <v>57</v>
      </c>
      <c r="I26" s="23">
        <f>+Enero!I26+Febrero!I26+'Marzo '!I26+'Abril '!I26+'Mayo '!I26+Junio!I26+Julio!I26+Agosto!I26+Septiembre!I26+'Octubre '!I26+Noviembre!I26+'Diciembre '!I26</f>
        <v>29</v>
      </c>
      <c r="J26" s="23">
        <f>+Enero!J26+Febrero!J26+'Marzo '!J26+'Abril '!J26+'Mayo '!J26+Junio!J26+Julio!J26+Agosto!J26+Septiembre!J26+'Octubre '!J26+Noviembre!J26+'Diciembre '!J26</f>
        <v>37</v>
      </c>
      <c r="K26" s="23">
        <f>+Enero!K26+Febrero!K26+'Marzo '!K26+'Abril '!K26+'Mayo '!K26+Junio!K26+Julio!K26+Agosto!K26+Septiembre!K26+'Octubre '!K26+Noviembre!K26+'Diciembre '!K26</f>
        <v>27</v>
      </c>
      <c r="L26" s="23">
        <f>+Enero!L26+Febrero!L26+'Marzo '!L26+'Abril '!L26+'Mayo '!L26+Junio!L26+Julio!L26+Agosto!L26+Septiembre!L26+'Octubre '!L26+Noviembre!L26+'Diciembre '!L26</f>
        <v>15</v>
      </c>
      <c r="M26" s="23">
        <f>+Enero!M26+Febrero!M26+'Marzo '!M26+'Abril '!M26+'Mayo '!M26+Junio!M26+Julio!M26+Agosto!M26+Septiembre!M26+'Octubre '!M26+Noviembre!M26+'Diciembre '!M26</f>
        <v>18</v>
      </c>
      <c r="N26" s="23">
        <f>+Enero!N26+Febrero!N26+'Marzo '!N26+'Abril '!N26+'Mayo '!N26+Junio!N26+Julio!N26+Agosto!N26+Septiembre!N26+'Octubre '!N26+Noviembre!N26+'Diciembre '!N26</f>
        <v>16</v>
      </c>
      <c r="O26" s="23">
        <f>+Enero!O26+Febrero!O26+'Marzo '!O26+'Abril '!O26+'Mayo '!O26+Junio!O26+Julio!O26+Agosto!O26+Septiembre!O26+'Octubre '!O26+Noviembre!O26+'Diciembre '!O26</f>
        <v>8</v>
      </c>
      <c r="P26" s="23">
        <f>+Enero!P26+Febrero!P26+'Marzo '!P26+'Abril '!P26+'Mayo '!P26+Junio!P26+Julio!P26+Agosto!P26+Septiembre!P26+'Octubre '!P26+Noviembre!P26+'Diciembre '!P26</f>
        <v>1</v>
      </c>
      <c r="Q26" s="23">
        <f>+Enero!Q26+Febrero!Q26+'Marzo '!Q26+'Abril '!Q26+'Mayo '!Q26+Junio!Q26+Julio!Q26+Agosto!Q26+Septiembre!Q26+'Octubre '!Q26+Noviembre!Q26+'Diciembre '!Q26</f>
        <v>7</v>
      </c>
      <c r="R26" s="23">
        <f>+Enero!R26+Febrero!R26+'Marzo '!R26+'Abril '!R26+'Mayo '!R26+Junio!R26+Julio!R26+Agosto!R26+Septiembre!R26+'Octubre '!R26+Noviembre!R26+'Diciembre '!R26</f>
        <v>6</v>
      </c>
      <c r="S26" s="23">
        <f>+Enero!S26+Febrero!S26+'Marzo '!S26+'Abril '!S26+'Mayo '!S26+Junio!S26+Julio!S26+Agosto!S26+Septiembre!S26+'Octubre '!S26+Noviembre!S26+'Diciembre '!S26</f>
        <v>1</v>
      </c>
      <c r="T26" s="222">
        <f>+Enero!T26+Febrero!T26+'Marzo '!T26+'Abril '!T26+'Mayo '!T26+Junio!T26+Julio!T26+Agosto!T26+Septiembre!T26+'Octubre '!T26+Noviembre!T26+'Diciembre '!T26</f>
        <v>2</v>
      </c>
      <c r="U26" s="23">
        <f>+Enero!U26+Febrero!U26+'Marzo '!U26+'Abril '!U26+'Mayo '!U26+Junio!U26+Julio!U26+Agosto!U26+Septiembre!U26+'Octubre '!U26+Noviembre!U26+'Diciembre '!U26</f>
        <v>370</v>
      </c>
      <c r="V26" s="222">
        <f>+Enero!V26+Febrero!V26+'Marzo '!V26+'Abril '!V26+'Mayo '!V26+Junio!V26+Julio!V26+Agosto!V26+Septiembre!V26+'Octubre '!V26+Noviembre!V26+'Diciembre '!V26</f>
        <v>72</v>
      </c>
      <c r="W26" s="23">
        <f>+Enero!W26+Febrero!W26+'Marzo '!W26+'Abril '!W26+'Mayo '!W26+Junio!W26+Julio!W26+Agosto!W26+Septiembre!W26+'Octubre '!W26+Noviembre!W26+'Diciembre '!W26</f>
        <v>300</v>
      </c>
      <c r="X26" s="222">
        <f>+Enero!X26+Febrero!X26+'Marzo '!X26+'Abril '!X26+'Mayo '!X26+Junio!X26+Julio!X26+Agosto!X26+Septiembre!X26+'Octubre '!X26+Noviembre!X26+'Diciembre '!X26</f>
        <v>0</v>
      </c>
      <c r="Y26" s="23">
        <f>+Enero!Y26+Febrero!Y26+'Marzo '!Y26+'Abril '!Y26+'Mayo '!Y26+Junio!Y26+Julio!Y26+Agosto!Y26+Septiembre!Y26+'Octubre '!Y26+Noviembre!Y26+'Diciembre '!Y26</f>
        <v>0</v>
      </c>
      <c r="Z26" s="23">
        <f>+Enero!Z26+Febrero!Z26+'Marzo '!Z26+'Abril '!Z26+'Mayo '!Z26+Junio!Z26+Julio!Z26+Agosto!Z26+Septiembre!Z26+'Octubre '!Z26+Noviembre!Z26+'Diciembre '!Z26</f>
        <v>0</v>
      </c>
      <c r="AA26" s="23">
        <f>+Enero!AA26+Febrero!AA26+'Marzo '!AA26+'Abril '!AA26+'Mayo '!AA26+Junio!AA26+Julio!AA26+Agosto!AA26+Septiembre!AA26+'Octubre '!AA26+Noviembre!AA26+'Diciembre '!AA26</f>
        <v>0</v>
      </c>
      <c r="AB26" s="222">
        <f>+Enero!AB26+Febrero!AB26+'Marzo '!AB26+'Abril '!AB26+'Mayo '!AB26+Junio!AB26+Julio!AB26+Agosto!AB26+Septiembre!AB26+'Octubre '!AB26+Noviembre!AB26+'Diciembre '!AB26</f>
        <v>215</v>
      </c>
      <c r="AC26" s="23">
        <f>+Enero!AC26+Febrero!AC26+'Marzo '!AC26+'Abril '!AC26+'Mayo '!AC26+Junio!AC26+Julio!AC26+Agosto!AC26+Septiembre!AC26+'Octubre '!AC26+Noviembre!AC26+'Diciembre '!AC26</f>
        <v>189</v>
      </c>
      <c r="AD26" s="23">
        <f>+Enero!AD26+Febrero!AD26+'Marzo '!AD26+'Abril '!AD26+'Mayo '!AD26+Junio!AD26+Julio!AD26+Agosto!AD26+Septiembre!AD26+'Octubre '!AD26+Noviembre!AD26+'Diciembre '!AD26</f>
        <v>0</v>
      </c>
      <c r="AE26" s="23">
        <f>+Enero!AE26+Febrero!AE26+'Marzo '!AE26+'Abril '!AE26+'Mayo '!AE26+Junio!AE26+Julio!AE26+Agosto!AE26+Septiembre!AE26+'Octubre '!AE26+Noviembre!AE26+'Diciembre '!AE26</f>
        <v>26</v>
      </c>
      <c r="AF26" s="222">
        <f>+Enero!AF26+Febrero!AF26+'Marzo '!AF26+'Abril '!AF26+'Mayo '!AF26+Junio!AF26+Julio!AF26+Agosto!AF26+Septiembre!AF26+'Octubre '!AF26+Noviembre!AF26+'Diciembre '!AF26</f>
        <v>117</v>
      </c>
      <c r="AG26" s="23">
        <f>+Enero!AG26+Febrero!AG26+'Marzo '!AG26+'Abril '!AG26+'Mayo '!AG26+Junio!AG26+Julio!AG26+Agosto!AG26+Septiembre!AG26+'Octubre '!AG26+Noviembre!AG26+'Diciembre '!AG26</f>
        <v>0</v>
      </c>
      <c r="AH26" s="222">
        <f>+Enero!AH26+Febrero!AH26+'Marzo '!AH26+'Abril '!AH26+'Mayo '!AH26+Junio!AH26+Julio!AH26+Agosto!AH26+Septiembre!AH26+'Octubre '!AH26+Noviembre!AH26+'Diciembre '!AH26</f>
        <v>0</v>
      </c>
      <c r="AI26" s="23">
        <f>+Enero!AI26+Febrero!AI26+'Marzo '!AI26+'Abril '!AI26+'Mayo '!AI26+Junio!AI26+Julio!AI26+Agosto!AI26+Septiembre!AI26+'Octubre '!AI26+Noviembre!AI26+'Diciembre '!AI26</f>
        <v>152</v>
      </c>
      <c r="AJ26" s="23">
        <f>+Enero!AJ26+Febrero!AJ26+'Marzo '!AJ26+'Abril '!AJ26+'Mayo '!AJ26+Junio!AJ26+Julio!AJ26+Agosto!AJ26+Septiembre!AJ26+'Octubre '!AJ26+Noviembre!AJ26+'Diciembre '!AJ26</f>
        <v>25</v>
      </c>
      <c r="AK26" s="222">
        <f>+Enero!AK26+Febrero!AK26+'Marzo '!AK26+'Abril '!AK26+'Mayo '!AK26+Junio!AK26+Julio!AK26+Agosto!AK26+Septiembre!AK26+'Octubre '!AK26+Noviembre!AK26+'Diciembre '!AK26</f>
        <v>0</v>
      </c>
      <c r="AL26" s="23">
        <f>+Enero!AL26+Febrero!AL26+'Marzo '!AL26+'Abril '!AL26+'Mayo '!AL26+Junio!AL26+Julio!AL26+Agosto!AL26+Septiembre!AL26+'Octubre '!AL26+Noviembre!AL26+'Diciembre '!AL26</f>
        <v>6</v>
      </c>
      <c r="AM26" s="222">
        <f>+Enero!AM26+Febrero!AM26+'Marzo '!AM26+'Abril '!AM26+'Mayo '!AM26+Junio!AM26+Julio!AM26+Agosto!AM26+Septiembre!AM26+'Octubre '!AM26+Noviembre!AM26+'Diciembre '!AM26</f>
        <v>0</v>
      </c>
      <c r="AN26" s="23">
        <f>+Enero!AN26+Febrero!AN26+'Marzo '!AN26+'Abril '!AN26+'Mayo '!AN26+Junio!AN26+Julio!AN26+Agosto!AN26+Septiembre!AN26+'Octubre '!AN26+Noviembre!AN26+'Diciembre '!AN26</f>
        <v>86</v>
      </c>
      <c r="AO26" s="23">
        <f>+Enero!AO26+Febrero!AO26+'Marzo '!AO26+'Abril '!AO26+'Mayo '!AO26+Junio!AO26+Julio!AO26+Agosto!AO26+Septiembre!AO26+'Octubre '!AO26+Noviembre!AO26+'Diciembre '!AO26</f>
        <v>0</v>
      </c>
      <c r="AP26" s="23">
        <f>+Enero!AP26+Febrero!AP26+'Marzo '!AP26+'Abril '!AP26+'Mayo '!AP26+Junio!AP26+Julio!AP26+Agosto!AP26+Septiembre!AP26+'Octubre '!AP26+Noviembre!AP26+'Diciembre '!AP26</f>
        <v>0</v>
      </c>
      <c r="AQ26" s="54"/>
      <c r="AR26" s="53"/>
      <c r="AS26" s="54"/>
      <c r="AT26" s="53"/>
      <c r="AU26" s="54"/>
      <c r="AV26" s="55"/>
      <c r="AW26" s="56"/>
      <c r="AX26" s="57"/>
      <c r="AY26" s="41" t="str">
        <f t="shared" si="0"/>
        <v/>
      </c>
      <c r="BF26" s="6"/>
      <c r="BG26" s="6"/>
      <c r="BH26" s="6"/>
      <c r="BI26" s="6"/>
      <c r="BJ26" s="6"/>
      <c r="BK26" s="6"/>
      <c r="BL26" s="6"/>
      <c r="BM26" s="6"/>
      <c r="BN26" s="6"/>
      <c r="BO26" s="6"/>
      <c r="BP26" s="42" t="str">
        <f t="shared" si="1"/>
        <v/>
      </c>
      <c r="BQ26" s="43" t="str">
        <f t="shared" si="2"/>
        <v/>
      </c>
      <c r="BR26" s="43" t="str">
        <f t="shared" si="3"/>
        <v/>
      </c>
      <c r="BS26" s="43" t="str">
        <f t="shared" si="4"/>
        <v/>
      </c>
      <c r="BT26" s="43" t="str">
        <f t="shared" si="5"/>
        <v/>
      </c>
      <c r="BU26" s="43" t="str">
        <f t="shared" si="6"/>
        <v/>
      </c>
      <c r="BV26" s="65" t="str">
        <f t="shared" si="14"/>
        <v/>
      </c>
      <c r="BW26" s="46"/>
      <c r="BX26" s="47">
        <f t="shared" si="7"/>
        <v>0</v>
      </c>
      <c r="BY26" s="47">
        <f t="shared" si="8"/>
        <v>0</v>
      </c>
      <c r="BZ26" s="47">
        <f t="shared" si="9"/>
        <v>0</v>
      </c>
      <c r="CA26" s="47">
        <f t="shared" si="10"/>
        <v>0</v>
      </c>
      <c r="CB26" s="47">
        <f t="shared" si="11"/>
        <v>0</v>
      </c>
      <c r="CC26" s="47">
        <f t="shared" si="12"/>
        <v>0</v>
      </c>
      <c r="CD26" s="47">
        <f t="shared" si="15"/>
        <v>0</v>
      </c>
      <c r="CY26" s="12"/>
      <c r="CZ26" s="12"/>
    </row>
    <row r="27" spans="1:104" s="11" customFormat="1" x14ac:dyDescent="0.15">
      <c r="A27" s="48" t="s">
        <v>72</v>
      </c>
      <c r="B27" s="22">
        <f t="shared" si="13"/>
        <v>162</v>
      </c>
      <c r="C27" s="23">
        <f>+Enero!C27+Febrero!C27+'Marzo '!C27+'Abril '!C27+'Mayo '!C27+Junio!C27+Julio!C27+Agosto!C27+Septiembre!C27+'Octubre '!C27+Noviembre!C27+'Diciembre '!C27</f>
        <v>0</v>
      </c>
      <c r="D27" s="23">
        <f>+Enero!D27+Febrero!D27+'Marzo '!D27+'Abril '!D27+'Mayo '!D27+Junio!D27+Julio!D27+Agosto!D27+Septiembre!D27+'Octubre '!D27+Noviembre!D27+'Diciembre '!D27</f>
        <v>0</v>
      </c>
      <c r="E27" s="23">
        <f>+Enero!E27+Febrero!E27+'Marzo '!E27+'Abril '!E27+'Mayo '!E27+Junio!E27+Julio!E27+Agosto!E27+Septiembre!E27+'Octubre '!E27+Noviembre!E27+'Diciembre '!E27</f>
        <v>0</v>
      </c>
      <c r="F27" s="23">
        <f>+Enero!F27+Febrero!F27+'Marzo '!F27+'Abril '!F27+'Mayo '!F27+Junio!F27+Julio!F27+Agosto!F27+Septiembre!F27+'Octubre '!F27+Noviembre!F27+'Diciembre '!F27</f>
        <v>3</v>
      </c>
      <c r="G27" s="23">
        <f>+Enero!G27+Febrero!G27+'Marzo '!G27+'Abril '!G27+'Mayo '!G27+Junio!G27+Julio!G27+Agosto!G27+Septiembre!G27+'Octubre '!G27+Noviembre!G27+'Diciembre '!G27</f>
        <v>16</v>
      </c>
      <c r="H27" s="23">
        <f>+Enero!H27+Febrero!H27+'Marzo '!H27+'Abril '!H27+'Mayo '!H27+Junio!H27+Julio!H27+Agosto!H27+Septiembre!H27+'Octubre '!H27+Noviembre!H27+'Diciembre '!H27</f>
        <v>17</v>
      </c>
      <c r="I27" s="23">
        <f>+Enero!I27+Febrero!I27+'Marzo '!I27+'Abril '!I27+'Mayo '!I27+Junio!I27+Julio!I27+Agosto!I27+Septiembre!I27+'Octubre '!I27+Noviembre!I27+'Diciembre '!I27</f>
        <v>28</v>
      </c>
      <c r="J27" s="23">
        <f>+Enero!J27+Febrero!J27+'Marzo '!J27+'Abril '!J27+'Mayo '!J27+Junio!J27+Julio!J27+Agosto!J27+Septiembre!J27+'Octubre '!J27+Noviembre!J27+'Diciembre '!J27</f>
        <v>24</v>
      </c>
      <c r="K27" s="23">
        <f>+Enero!K27+Febrero!K27+'Marzo '!K27+'Abril '!K27+'Mayo '!K27+Junio!K27+Julio!K27+Agosto!K27+Septiembre!K27+'Octubre '!K27+Noviembre!K27+'Diciembre '!K27</f>
        <v>19</v>
      </c>
      <c r="L27" s="23">
        <f>+Enero!L27+Febrero!L27+'Marzo '!L27+'Abril '!L27+'Mayo '!L27+Junio!L27+Julio!L27+Agosto!L27+Septiembre!L27+'Octubre '!L27+Noviembre!L27+'Diciembre '!L27</f>
        <v>28</v>
      </c>
      <c r="M27" s="23">
        <f>+Enero!M27+Febrero!M27+'Marzo '!M27+'Abril '!M27+'Mayo '!M27+Junio!M27+Julio!M27+Agosto!M27+Septiembre!M27+'Octubre '!M27+Noviembre!M27+'Diciembre '!M27</f>
        <v>13</v>
      </c>
      <c r="N27" s="23">
        <f>+Enero!N27+Febrero!N27+'Marzo '!N27+'Abril '!N27+'Mayo '!N27+Junio!N27+Julio!N27+Agosto!N27+Septiembre!N27+'Octubre '!N27+Noviembre!N27+'Diciembre '!N27</f>
        <v>4</v>
      </c>
      <c r="O27" s="23">
        <f>+Enero!O27+Febrero!O27+'Marzo '!O27+'Abril '!O27+'Mayo '!O27+Junio!O27+Julio!O27+Agosto!O27+Septiembre!O27+'Octubre '!O27+Noviembre!O27+'Diciembre '!O27</f>
        <v>6</v>
      </c>
      <c r="P27" s="23">
        <f>+Enero!P27+Febrero!P27+'Marzo '!P27+'Abril '!P27+'Mayo '!P27+Junio!P27+Julio!P27+Agosto!P27+Septiembre!P27+'Octubre '!P27+Noviembre!P27+'Diciembre '!P27</f>
        <v>1</v>
      </c>
      <c r="Q27" s="23">
        <f>+Enero!Q27+Febrero!Q27+'Marzo '!Q27+'Abril '!Q27+'Mayo '!Q27+Junio!Q27+Julio!Q27+Agosto!Q27+Septiembre!Q27+'Octubre '!Q27+Noviembre!Q27+'Diciembre '!Q27</f>
        <v>2</v>
      </c>
      <c r="R27" s="23">
        <f>+Enero!R27+Febrero!R27+'Marzo '!R27+'Abril '!R27+'Mayo '!R27+Junio!R27+Julio!R27+Agosto!R27+Septiembre!R27+'Octubre '!R27+Noviembre!R27+'Diciembre '!R27</f>
        <v>0</v>
      </c>
      <c r="S27" s="23">
        <f>+Enero!S27+Febrero!S27+'Marzo '!S27+'Abril '!S27+'Mayo '!S27+Junio!S27+Julio!S27+Agosto!S27+Septiembre!S27+'Octubre '!S27+Noviembre!S27+'Diciembre '!S27</f>
        <v>1</v>
      </c>
      <c r="T27" s="222">
        <f>+Enero!T27+Febrero!T27+'Marzo '!T27+'Abril '!T27+'Mayo '!T27+Junio!T27+Julio!T27+Agosto!T27+Septiembre!T27+'Octubre '!T27+Noviembre!T27+'Diciembre '!T27</f>
        <v>0</v>
      </c>
      <c r="U27" s="23">
        <f>+Enero!U27+Febrero!U27+'Marzo '!U27+'Abril '!U27+'Mayo '!U27+Junio!U27+Julio!U27+Agosto!U27+Septiembre!U27+'Octubre '!U27+Noviembre!U27+'Diciembre '!U27</f>
        <v>162</v>
      </c>
      <c r="V27" s="222">
        <f>+Enero!V27+Febrero!V27+'Marzo '!V27+'Abril '!V27+'Mayo '!V27+Junio!V27+Julio!V27+Agosto!V27+Septiembre!V27+'Octubre '!V27+Noviembre!V27+'Diciembre '!V27</f>
        <v>116</v>
      </c>
      <c r="W27" s="23">
        <f>+Enero!W27+Febrero!W27+'Marzo '!W27+'Abril '!W27+'Mayo '!W27+Junio!W27+Julio!W27+Agosto!W27+Septiembre!W27+'Octubre '!W27+Noviembre!W27+'Diciembre '!W27</f>
        <v>46</v>
      </c>
      <c r="X27" s="222">
        <f>+Enero!X27+Febrero!X27+'Marzo '!X27+'Abril '!X27+'Mayo '!X27+Junio!X27+Julio!X27+Agosto!X27+Septiembre!X27+'Octubre '!X27+Noviembre!X27+'Diciembre '!X27</f>
        <v>0</v>
      </c>
      <c r="Y27" s="23">
        <f>+Enero!Y27+Febrero!Y27+'Marzo '!Y27+'Abril '!Y27+'Mayo '!Y27+Junio!Y27+Julio!Y27+Agosto!Y27+Septiembre!Y27+'Octubre '!Y27+Noviembre!Y27+'Diciembre '!Y27</f>
        <v>0</v>
      </c>
      <c r="Z27" s="23">
        <f>+Enero!Z27+Febrero!Z27+'Marzo '!Z27+'Abril '!Z27+'Mayo '!Z27+Junio!Z27+Julio!Z27+Agosto!Z27+Septiembre!Z27+'Octubre '!Z27+Noviembre!Z27+'Diciembre '!Z27</f>
        <v>0</v>
      </c>
      <c r="AA27" s="23">
        <f>+Enero!AA27+Febrero!AA27+'Marzo '!AA27+'Abril '!AA27+'Mayo '!AA27+Junio!AA27+Julio!AA27+Agosto!AA27+Septiembre!AA27+'Octubre '!AA27+Noviembre!AA27+'Diciembre '!AA27</f>
        <v>0</v>
      </c>
      <c r="AB27" s="222">
        <f>+Enero!AB27+Febrero!AB27+'Marzo '!AB27+'Abril '!AB27+'Mayo '!AB27+Junio!AB27+Julio!AB27+Agosto!AB27+Septiembre!AB27+'Octubre '!AB27+Noviembre!AB27+'Diciembre '!AB27</f>
        <v>25</v>
      </c>
      <c r="AC27" s="23">
        <f>+Enero!AC27+Febrero!AC27+'Marzo '!AC27+'Abril '!AC27+'Mayo '!AC27+Junio!AC27+Julio!AC27+Agosto!AC27+Septiembre!AC27+'Octubre '!AC27+Noviembre!AC27+'Diciembre '!AC27</f>
        <v>25</v>
      </c>
      <c r="AD27" s="23">
        <f>+Enero!AD27+Febrero!AD27+'Marzo '!AD27+'Abril '!AD27+'Mayo '!AD27+Junio!AD27+Julio!AD27+Agosto!AD27+Septiembre!AD27+'Octubre '!AD27+Noviembre!AD27+'Diciembre '!AD27</f>
        <v>0</v>
      </c>
      <c r="AE27" s="23">
        <f>+Enero!AE27+Febrero!AE27+'Marzo '!AE27+'Abril '!AE27+'Mayo '!AE27+Junio!AE27+Julio!AE27+Agosto!AE27+Septiembre!AE27+'Octubre '!AE27+Noviembre!AE27+'Diciembre '!AE27</f>
        <v>0</v>
      </c>
      <c r="AF27" s="222">
        <f>+Enero!AF27+Febrero!AF27+'Marzo '!AF27+'Abril '!AF27+'Mayo '!AF27+Junio!AF27+Julio!AF27+Agosto!AF27+Septiembre!AF27+'Octubre '!AF27+Noviembre!AF27+'Diciembre '!AF27</f>
        <v>21</v>
      </c>
      <c r="AG27" s="23">
        <f>+Enero!AG27+Febrero!AG27+'Marzo '!AG27+'Abril '!AG27+'Mayo '!AG27+Junio!AG27+Julio!AG27+Agosto!AG27+Septiembre!AG27+'Octubre '!AG27+Noviembre!AG27+'Diciembre '!AG27</f>
        <v>0</v>
      </c>
      <c r="AH27" s="222">
        <f>+Enero!AH27+Febrero!AH27+'Marzo '!AH27+'Abril '!AH27+'Mayo '!AH27+Junio!AH27+Julio!AH27+Agosto!AH27+Septiembre!AH27+'Octubre '!AH27+Noviembre!AH27+'Diciembre '!AH27</f>
        <v>0</v>
      </c>
      <c r="AI27" s="23">
        <f>+Enero!AI27+Febrero!AI27+'Marzo '!AI27+'Abril '!AI27+'Mayo '!AI27+Junio!AI27+Julio!AI27+Agosto!AI27+Septiembre!AI27+'Octubre '!AI27+Noviembre!AI27+'Diciembre '!AI27</f>
        <v>6</v>
      </c>
      <c r="AJ27" s="23">
        <f>+Enero!AJ27+Febrero!AJ27+'Marzo '!AJ27+'Abril '!AJ27+'Mayo '!AJ27+Junio!AJ27+Julio!AJ27+Agosto!AJ27+Septiembre!AJ27+'Octubre '!AJ27+Noviembre!AJ27+'Diciembre '!AJ27</f>
        <v>0</v>
      </c>
      <c r="AK27" s="222">
        <f>+Enero!AK27+Febrero!AK27+'Marzo '!AK27+'Abril '!AK27+'Mayo '!AK27+Junio!AK27+Julio!AK27+Agosto!AK27+Septiembre!AK27+'Octubre '!AK27+Noviembre!AK27+'Diciembre '!AK27</f>
        <v>0</v>
      </c>
      <c r="AL27" s="23">
        <f>+Enero!AL27+Febrero!AL27+'Marzo '!AL27+'Abril '!AL27+'Mayo '!AL27+Junio!AL27+Julio!AL27+Agosto!AL27+Septiembre!AL27+'Octubre '!AL27+Noviembre!AL27+'Diciembre '!AL27</f>
        <v>0</v>
      </c>
      <c r="AM27" s="222">
        <f>+Enero!AM27+Febrero!AM27+'Marzo '!AM27+'Abril '!AM27+'Mayo '!AM27+Junio!AM27+Julio!AM27+Agosto!AM27+Septiembre!AM27+'Octubre '!AM27+Noviembre!AM27+'Diciembre '!AM27</f>
        <v>0</v>
      </c>
      <c r="AN27" s="23">
        <f>+Enero!AN27+Febrero!AN27+'Marzo '!AN27+'Abril '!AN27+'Mayo '!AN27+Junio!AN27+Julio!AN27+Agosto!AN27+Septiembre!AN27+'Octubre '!AN27+Noviembre!AN27+'Diciembre '!AN27</f>
        <v>2</v>
      </c>
      <c r="AO27" s="23">
        <f>+Enero!AO27+Febrero!AO27+'Marzo '!AO27+'Abril '!AO27+'Mayo '!AO27+Junio!AO27+Julio!AO27+Agosto!AO27+Septiembre!AO27+'Octubre '!AO27+Noviembre!AO27+'Diciembre '!AO27</f>
        <v>0</v>
      </c>
      <c r="AP27" s="23">
        <f>+Enero!AP27+Febrero!AP27+'Marzo '!AP27+'Abril '!AP27+'Mayo '!AP27+Junio!AP27+Julio!AP27+Agosto!AP27+Septiembre!AP27+'Octubre '!AP27+Noviembre!AP27+'Diciembre '!AP27</f>
        <v>0</v>
      </c>
      <c r="AQ27" s="54"/>
      <c r="AR27" s="53"/>
      <c r="AS27" s="54"/>
      <c r="AT27" s="53"/>
      <c r="AU27" s="54"/>
      <c r="AV27" s="55"/>
      <c r="AW27" s="56"/>
      <c r="AX27" s="57"/>
      <c r="AY27" s="41" t="str">
        <f t="shared" si="0"/>
        <v/>
      </c>
      <c r="BB27" s="68"/>
      <c r="BF27" s="6"/>
      <c r="BG27" s="6"/>
      <c r="BH27" s="6"/>
      <c r="BI27" s="6"/>
      <c r="BJ27" s="6"/>
      <c r="BK27" s="6"/>
      <c r="BL27" s="6"/>
      <c r="BM27" s="6"/>
      <c r="BN27" s="6"/>
      <c r="BO27" s="6"/>
      <c r="BP27" s="42" t="str">
        <f t="shared" si="1"/>
        <v/>
      </c>
      <c r="BQ27" s="43" t="str">
        <f t="shared" si="2"/>
        <v/>
      </c>
      <c r="BR27" s="43" t="str">
        <f t="shared" si="3"/>
        <v/>
      </c>
      <c r="BS27" s="43" t="str">
        <f t="shared" si="4"/>
        <v/>
      </c>
      <c r="BT27" s="43" t="str">
        <f t="shared" si="5"/>
        <v/>
      </c>
      <c r="BU27" s="43" t="str">
        <f t="shared" si="6"/>
        <v/>
      </c>
      <c r="BV27" s="65" t="str">
        <f t="shared" si="14"/>
        <v/>
      </c>
      <c r="BW27" s="46"/>
      <c r="BX27" s="47">
        <f t="shared" si="7"/>
        <v>0</v>
      </c>
      <c r="BY27" s="47">
        <f t="shared" si="8"/>
        <v>0</v>
      </c>
      <c r="BZ27" s="47">
        <f t="shared" si="9"/>
        <v>0</v>
      </c>
      <c r="CA27" s="47">
        <f t="shared" si="10"/>
        <v>0</v>
      </c>
      <c r="CB27" s="47">
        <f t="shared" si="11"/>
        <v>0</v>
      </c>
      <c r="CC27" s="47">
        <f t="shared" si="12"/>
        <v>0</v>
      </c>
      <c r="CD27" s="47">
        <f t="shared" si="15"/>
        <v>0</v>
      </c>
      <c r="CY27" s="12"/>
      <c r="CZ27" s="12"/>
    </row>
    <row r="28" spans="1:104" s="11" customFormat="1" x14ac:dyDescent="0.15">
      <c r="A28" s="48" t="s">
        <v>73</v>
      </c>
      <c r="B28" s="22">
        <f>SUM(O28:S28)</f>
        <v>0</v>
      </c>
      <c r="C28" s="23">
        <f>+Enero!C28+Febrero!C28+'Marzo '!C28+'Abril '!C28+'Mayo '!C28+Junio!C28+Julio!C28+Agosto!C28+Septiembre!C28+'Octubre '!C28+Noviembre!C28+'Diciembre '!C28</f>
        <v>0</v>
      </c>
      <c r="D28" s="23">
        <f>+Enero!D28+Febrero!D28+'Marzo '!D28+'Abril '!D28+'Mayo '!D28+Junio!D28+Julio!D28+Agosto!D28+Septiembre!D28+'Octubre '!D28+Noviembre!D28+'Diciembre '!D28</f>
        <v>0</v>
      </c>
      <c r="E28" s="23">
        <f>+Enero!E28+Febrero!E28+'Marzo '!E28+'Abril '!E28+'Mayo '!E28+Junio!E28+Julio!E28+Agosto!E28+Septiembre!E28+'Octubre '!E28+Noviembre!E28+'Diciembre '!E28</f>
        <v>0</v>
      </c>
      <c r="F28" s="23">
        <f>+Enero!F28+Febrero!F28+'Marzo '!F28+'Abril '!F28+'Mayo '!F28+Junio!F28+Julio!F28+Agosto!F28+Septiembre!F28+'Octubre '!F28+Noviembre!F28+'Diciembre '!F28</f>
        <v>0</v>
      </c>
      <c r="G28" s="23">
        <f>+Enero!G28+Febrero!G28+'Marzo '!G28+'Abril '!G28+'Mayo '!G28+Junio!G28+Julio!G28+Agosto!G28+Septiembre!G28+'Octubre '!G28+Noviembre!G28+'Diciembre '!G28</f>
        <v>0</v>
      </c>
      <c r="H28" s="23">
        <f>+Enero!H28+Febrero!H28+'Marzo '!H28+'Abril '!H28+'Mayo '!H28+Junio!H28+Julio!H28+Agosto!H28+Septiembre!H28+'Octubre '!H28+Noviembre!H28+'Diciembre '!H28</f>
        <v>0</v>
      </c>
      <c r="I28" s="23">
        <f>+Enero!I28+Febrero!I28+'Marzo '!I28+'Abril '!I28+'Mayo '!I28+Junio!I28+Julio!I28+Agosto!I28+Septiembre!I28+'Octubre '!I28+Noviembre!I28+'Diciembre '!I28</f>
        <v>0</v>
      </c>
      <c r="J28" s="23">
        <f>+Enero!J28+Febrero!J28+'Marzo '!J28+'Abril '!J28+'Mayo '!J28+Junio!J28+Julio!J28+Agosto!J28+Septiembre!J28+'Octubre '!J28+Noviembre!J28+'Diciembre '!J28</f>
        <v>0</v>
      </c>
      <c r="K28" s="23">
        <f>+Enero!K28+Febrero!K28+'Marzo '!K28+'Abril '!K28+'Mayo '!K28+Junio!K28+Julio!K28+Agosto!K28+Septiembre!K28+'Octubre '!K28+Noviembre!K28+'Diciembre '!K28</f>
        <v>0</v>
      </c>
      <c r="L28" s="23">
        <f>+Enero!L28+Febrero!L28+'Marzo '!L28+'Abril '!L28+'Mayo '!L28+Junio!L28+Julio!L28+Agosto!L28+Septiembre!L28+'Octubre '!L28+Noviembre!L28+'Diciembre '!L28</f>
        <v>0</v>
      </c>
      <c r="M28" s="23">
        <f>+Enero!M28+Febrero!M28+'Marzo '!M28+'Abril '!M28+'Mayo '!M28+Junio!M28+Julio!M28+Agosto!M28+Septiembre!M28+'Octubre '!M28+Noviembre!M28+'Diciembre '!M28</f>
        <v>0</v>
      </c>
      <c r="N28" s="23">
        <f>+Enero!N28+Febrero!N28+'Marzo '!N28+'Abril '!N28+'Mayo '!N28+Junio!N28+Julio!N28+Agosto!N28+Septiembre!N28+'Octubre '!N28+Noviembre!N28+'Diciembre '!N28</f>
        <v>0</v>
      </c>
      <c r="O28" s="23">
        <f>+Enero!O28+Febrero!O28+'Marzo '!O28+'Abril '!O28+'Mayo '!O28+Junio!O28+Julio!O28+Agosto!O28+Septiembre!O28+'Octubre '!O28+Noviembre!O28+'Diciembre '!O28</f>
        <v>0</v>
      </c>
      <c r="P28" s="23">
        <f>+Enero!P28+Febrero!P28+'Marzo '!P28+'Abril '!P28+'Mayo '!P28+Junio!P28+Julio!P28+Agosto!P28+Septiembre!P28+'Octubre '!P28+Noviembre!P28+'Diciembre '!P28</f>
        <v>0</v>
      </c>
      <c r="Q28" s="23">
        <f>+Enero!Q28+Febrero!Q28+'Marzo '!Q28+'Abril '!Q28+'Mayo '!Q28+Junio!Q28+Julio!Q28+Agosto!Q28+Septiembre!Q28+'Octubre '!Q28+Noviembre!Q28+'Diciembre '!Q28</f>
        <v>0</v>
      </c>
      <c r="R28" s="23">
        <f>+Enero!R28+Febrero!R28+'Marzo '!R28+'Abril '!R28+'Mayo '!R28+Junio!R28+Julio!R28+Agosto!R28+Septiembre!R28+'Octubre '!R28+Noviembre!R28+'Diciembre '!R28</f>
        <v>0</v>
      </c>
      <c r="S28" s="23">
        <f>+Enero!S28+Febrero!S28+'Marzo '!S28+'Abril '!S28+'Mayo '!S28+Junio!S28+Julio!S28+Agosto!S28+Septiembre!S28+'Octubre '!S28+Noviembre!S28+'Diciembre '!S28</f>
        <v>0</v>
      </c>
      <c r="T28" s="222">
        <f>+Enero!T28+Febrero!T28+'Marzo '!T28+'Abril '!T28+'Mayo '!T28+Junio!T28+Julio!T28+Agosto!T28+Septiembre!T28+'Octubre '!T28+Noviembre!T28+'Diciembre '!T28</f>
        <v>0</v>
      </c>
      <c r="U28" s="23">
        <f>+Enero!U28+Febrero!U28+'Marzo '!U28+'Abril '!U28+'Mayo '!U28+Junio!U28+Julio!U28+Agosto!U28+Septiembre!U28+'Octubre '!U28+Noviembre!U28+'Diciembre '!U28</f>
        <v>0</v>
      </c>
      <c r="V28" s="222">
        <f>+Enero!V28+Febrero!V28+'Marzo '!V28+'Abril '!V28+'Mayo '!V28+Junio!V28+Julio!V28+Agosto!V28+Septiembre!V28+'Octubre '!V28+Noviembre!V28+'Diciembre '!V28</f>
        <v>0</v>
      </c>
      <c r="W28" s="23">
        <f>+Enero!W28+Febrero!W28+'Marzo '!W28+'Abril '!W28+'Mayo '!W28+Junio!W28+Julio!W28+Agosto!W28+Septiembre!W28+'Octubre '!W28+Noviembre!W28+'Diciembre '!W28</f>
        <v>0</v>
      </c>
      <c r="X28" s="222">
        <f>+Enero!X28+Febrero!X28+'Marzo '!X28+'Abril '!X28+'Mayo '!X28+Junio!X28+Julio!X28+Agosto!X28+Septiembre!X28+'Octubre '!X28+Noviembre!X28+'Diciembre '!X28</f>
        <v>0</v>
      </c>
      <c r="Y28" s="23">
        <f>+Enero!Y28+Febrero!Y28+'Marzo '!Y28+'Abril '!Y28+'Mayo '!Y28+Junio!Y28+Julio!Y28+Agosto!Y28+Septiembre!Y28+'Octubre '!Y28+Noviembre!Y28+'Diciembre '!Y28</f>
        <v>0</v>
      </c>
      <c r="Z28" s="23">
        <f>+Enero!Z28+Febrero!Z28+'Marzo '!Z28+'Abril '!Z28+'Mayo '!Z28+Junio!Z28+Julio!Z28+Agosto!Z28+Septiembre!Z28+'Octubre '!Z28+Noviembre!Z28+'Diciembre '!Z28</f>
        <v>0</v>
      </c>
      <c r="AA28" s="23">
        <f>+Enero!AA28+Febrero!AA28+'Marzo '!AA28+'Abril '!AA28+'Mayo '!AA28+Junio!AA28+Julio!AA28+Agosto!AA28+Septiembre!AA28+'Octubre '!AA28+Noviembre!AA28+'Diciembre '!AA28</f>
        <v>0</v>
      </c>
      <c r="AB28" s="222">
        <f>+Enero!AB28+Febrero!AB28+'Marzo '!AB28+'Abril '!AB28+'Mayo '!AB28+Junio!AB28+Julio!AB28+Agosto!AB28+Septiembre!AB28+'Octubre '!AB28+Noviembre!AB28+'Diciembre '!AB28</f>
        <v>0</v>
      </c>
      <c r="AC28" s="23">
        <f>+Enero!AC28+Febrero!AC28+'Marzo '!AC28+'Abril '!AC28+'Mayo '!AC28+Junio!AC28+Julio!AC28+Agosto!AC28+Septiembre!AC28+'Octubre '!AC28+Noviembre!AC28+'Diciembre '!AC28</f>
        <v>0</v>
      </c>
      <c r="AD28" s="23">
        <f>+Enero!AD28+Febrero!AD28+'Marzo '!AD28+'Abril '!AD28+'Mayo '!AD28+Junio!AD28+Julio!AD28+Agosto!AD28+Septiembre!AD28+'Octubre '!AD28+Noviembre!AD28+'Diciembre '!AD28</f>
        <v>0</v>
      </c>
      <c r="AE28" s="23">
        <f>+Enero!AE28+Febrero!AE28+'Marzo '!AE28+'Abril '!AE28+'Mayo '!AE28+Junio!AE28+Julio!AE28+Agosto!AE28+Septiembre!AE28+'Octubre '!AE28+Noviembre!AE28+'Diciembre '!AE28</f>
        <v>0</v>
      </c>
      <c r="AF28" s="222">
        <f>+Enero!AF28+Febrero!AF28+'Marzo '!AF28+'Abril '!AF28+'Mayo '!AF28+Junio!AF28+Julio!AF28+Agosto!AF28+Septiembre!AF28+'Octubre '!AF28+Noviembre!AF28+'Diciembre '!AF28</f>
        <v>0</v>
      </c>
      <c r="AG28" s="23">
        <f>+Enero!AG28+Febrero!AG28+'Marzo '!AG28+'Abril '!AG28+'Mayo '!AG28+Junio!AG28+Julio!AG28+Agosto!AG28+Septiembre!AG28+'Octubre '!AG28+Noviembre!AG28+'Diciembre '!AG28</f>
        <v>0</v>
      </c>
      <c r="AH28" s="222">
        <f>+Enero!AH28+Febrero!AH28+'Marzo '!AH28+'Abril '!AH28+'Mayo '!AH28+Junio!AH28+Julio!AH28+Agosto!AH28+Septiembre!AH28+'Octubre '!AH28+Noviembre!AH28+'Diciembre '!AH28</f>
        <v>0</v>
      </c>
      <c r="AI28" s="23">
        <f>+Enero!AI28+Febrero!AI28+'Marzo '!AI28+'Abril '!AI28+'Mayo '!AI28+Junio!AI28+Julio!AI28+Agosto!AI28+Septiembre!AI28+'Octubre '!AI28+Noviembre!AI28+'Diciembre '!AI28</f>
        <v>0</v>
      </c>
      <c r="AJ28" s="23">
        <f>+Enero!AJ28+Febrero!AJ28+'Marzo '!AJ28+'Abril '!AJ28+'Mayo '!AJ28+Junio!AJ28+Julio!AJ28+Agosto!AJ28+Septiembre!AJ28+'Octubre '!AJ28+Noviembre!AJ28+'Diciembre '!AJ28</f>
        <v>0</v>
      </c>
      <c r="AK28" s="222">
        <f>+Enero!AK28+Febrero!AK28+'Marzo '!AK28+'Abril '!AK28+'Mayo '!AK28+Junio!AK28+Julio!AK28+Agosto!AK28+Septiembre!AK28+'Octubre '!AK28+Noviembre!AK28+'Diciembre '!AK28</f>
        <v>0</v>
      </c>
      <c r="AL28" s="23">
        <f>+Enero!AL28+Febrero!AL28+'Marzo '!AL28+'Abril '!AL28+'Mayo '!AL28+Junio!AL28+Julio!AL28+Agosto!AL28+Septiembre!AL28+'Octubre '!AL28+Noviembre!AL28+'Diciembre '!AL28</f>
        <v>0</v>
      </c>
      <c r="AM28" s="222">
        <f>+Enero!AM28+Febrero!AM28+'Marzo '!AM28+'Abril '!AM28+'Mayo '!AM28+Junio!AM28+Julio!AM28+Agosto!AM28+Septiembre!AM28+'Octubre '!AM28+Noviembre!AM28+'Diciembre '!AM28</f>
        <v>0</v>
      </c>
      <c r="AN28" s="23">
        <f>+Enero!AN28+Febrero!AN28+'Marzo '!AN28+'Abril '!AN28+'Mayo '!AN28+Junio!AN28+Julio!AN28+Agosto!AN28+Septiembre!AN28+'Octubre '!AN28+Noviembre!AN28+'Diciembre '!AN28</f>
        <v>0</v>
      </c>
      <c r="AO28" s="23">
        <f>+Enero!AO28+Febrero!AO28+'Marzo '!AO28+'Abril '!AO28+'Mayo '!AO28+Junio!AO28+Julio!AO28+Agosto!AO28+Septiembre!AO28+'Octubre '!AO28+Noviembre!AO28+'Diciembre '!AO28</f>
        <v>0</v>
      </c>
      <c r="AP28" s="23">
        <f>+Enero!AP28+Febrero!AP28+'Marzo '!AP28+'Abril '!AP28+'Mayo '!AP28+Junio!AP28+Julio!AP28+Agosto!AP28+Septiembre!AP28+'Octubre '!AP28+Noviembre!AP28+'Diciembre '!AP28</f>
        <v>0</v>
      </c>
      <c r="AQ28" s="54"/>
      <c r="AR28" s="53"/>
      <c r="AS28" s="54"/>
      <c r="AT28" s="53"/>
      <c r="AU28" s="54"/>
      <c r="AV28" s="55"/>
      <c r="AW28" s="70"/>
      <c r="AX28" s="57"/>
      <c r="AY28" s="41" t="str">
        <f t="shared" si="0"/>
        <v/>
      </c>
      <c r="BF28" s="6"/>
      <c r="BG28" s="6"/>
      <c r="BH28" s="6"/>
      <c r="BI28" s="6"/>
      <c r="BJ28" s="6"/>
      <c r="BK28" s="6"/>
      <c r="BL28" s="6"/>
      <c r="BM28" s="6"/>
      <c r="BN28" s="6"/>
      <c r="BO28" s="6"/>
      <c r="BP28" s="42" t="str">
        <f t="shared" si="1"/>
        <v/>
      </c>
      <c r="BQ28" s="43" t="str">
        <f t="shared" si="2"/>
        <v/>
      </c>
      <c r="BR28" s="43" t="str">
        <f t="shared" si="3"/>
        <v/>
      </c>
      <c r="BS28" s="43" t="str">
        <f t="shared" si="4"/>
        <v/>
      </c>
      <c r="BT28" s="43" t="str">
        <f t="shared" si="5"/>
        <v/>
      </c>
      <c r="BU28" s="43" t="str">
        <f t="shared" si="6"/>
        <v/>
      </c>
      <c r="BV28" s="65" t="str">
        <f t="shared" si="14"/>
        <v/>
      </c>
      <c r="BW28" s="46"/>
      <c r="BX28" s="47">
        <f t="shared" si="7"/>
        <v>0</v>
      </c>
      <c r="BY28" s="47">
        <f t="shared" si="8"/>
        <v>0</v>
      </c>
      <c r="BZ28" s="47">
        <f t="shared" si="9"/>
        <v>0</v>
      </c>
      <c r="CA28" s="47">
        <f t="shared" si="10"/>
        <v>0</v>
      </c>
      <c r="CB28" s="47">
        <f t="shared" si="11"/>
        <v>0</v>
      </c>
      <c r="CC28" s="47" t="str">
        <f t="shared" si="12"/>
        <v/>
      </c>
      <c r="CD28" s="47">
        <f t="shared" si="15"/>
        <v>0</v>
      </c>
      <c r="CY28" s="12"/>
      <c r="CZ28" s="12"/>
    </row>
    <row r="29" spans="1:104" s="11" customFormat="1" x14ac:dyDescent="0.15">
      <c r="A29" s="48" t="s">
        <v>74</v>
      </c>
      <c r="B29" s="22">
        <f t="shared" si="13"/>
        <v>0</v>
      </c>
      <c r="C29" s="23">
        <f>+Enero!C29+Febrero!C29+'Marzo '!C29+'Abril '!C29+'Mayo '!C29+Junio!C29+Julio!C29+Agosto!C29+Septiembre!C29+'Octubre '!C29+Noviembre!C29+'Diciembre '!C29</f>
        <v>0</v>
      </c>
      <c r="D29" s="23">
        <f>+Enero!D29+Febrero!D29+'Marzo '!D29+'Abril '!D29+'Mayo '!D29+Junio!D29+Julio!D29+Agosto!D29+Septiembre!D29+'Octubre '!D29+Noviembre!D29+'Diciembre '!D29</f>
        <v>0</v>
      </c>
      <c r="E29" s="23">
        <f>+Enero!E29+Febrero!E29+'Marzo '!E29+'Abril '!E29+'Mayo '!E29+Junio!E29+Julio!E29+Agosto!E29+Septiembre!E29+'Octubre '!E29+Noviembre!E29+'Diciembre '!E29</f>
        <v>0</v>
      </c>
      <c r="F29" s="23">
        <f>+Enero!F29+Febrero!F29+'Marzo '!F29+'Abril '!F29+'Mayo '!F29+Junio!F29+Julio!F29+Agosto!F29+Septiembre!F29+'Octubre '!F29+Noviembre!F29+'Diciembre '!F29</f>
        <v>0</v>
      </c>
      <c r="G29" s="23">
        <f>+Enero!G29+Febrero!G29+'Marzo '!G29+'Abril '!G29+'Mayo '!G29+Junio!G29+Julio!G29+Agosto!G29+Septiembre!G29+'Octubre '!G29+Noviembre!G29+'Diciembre '!G29</f>
        <v>0</v>
      </c>
      <c r="H29" s="23">
        <f>+Enero!H29+Febrero!H29+'Marzo '!H29+'Abril '!H29+'Mayo '!H29+Junio!H29+Julio!H29+Agosto!H29+Septiembre!H29+'Octubre '!H29+Noviembre!H29+'Diciembre '!H29</f>
        <v>0</v>
      </c>
      <c r="I29" s="23">
        <f>+Enero!I29+Febrero!I29+'Marzo '!I29+'Abril '!I29+'Mayo '!I29+Junio!I29+Julio!I29+Agosto!I29+Septiembre!I29+'Octubre '!I29+Noviembre!I29+'Diciembre '!I29</f>
        <v>0</v>
      </c>
      <c r="J29" s="23">
        <f>+Enero!J29+Febrero!J29+'Marzo '!J29+'Abril '!J29+'Mayo '!J29+Junio!J29+Julio!J29+Agosto!J29+Septiembre!J29+'Octubre '!J29+Noviembre!J29+'Diciembre '!J29</f>
        <v>0</v>
      </c>
      <c r="K29" s="23">
        <f>+Enero!K29+Febrero!K29+'Marzo '!K29+'Abril '!K29+'Mayo '!K29+Junio!K29+Julio!K29+Agosto!K29+Septiembre!K29+'Octubre '!K29+Noviembre!K29+'Diciembre '!K29</f>
        <v>0</v>
      </c>
      <c r="L29" s="23">
        <f>+Enero!L29+Febrero!L29+'Marzo '!L29+'Abril '!L29+'Mayo '!L29+Junio!L29+Julio!L29+Agosto!L29+Septiembre!L29+'Octubre '!L29+Noviembre!L29+'Diciembre '!L29</f>
        <v>0</v>
      </c>
      <c r="M29" s="23">
        <f>+Enero!M29+Febrero!M29+'Marzo '!M29+'Abril '!M29+'Mayo '!M29+Junio!M29+Julio!M29+Agosto!M29+Septiembre!M29+'Octubre '!M29+Noviembre!M29+'Diciembre '!M29</f>
        <v>0</v>
      </c>
      <c r="N29" s="23">
        <f>+Enero!N29+Febrero!N29+'Marzo '!N29+'Abril '!N29+'Mayo '!N29+Junio!N29+Julio!N29+Agosto!N29+Septiembre!N29+'Octubre '!N29+Noviembre!N29+'Diciembre '!N29</f>
        <v>0</v>
      </c>
      <c r="O29" s="23">
        <f>+Enero!O29+Febrero!O29+'Marzo '!O29+'Abril '!O29+'Mayo '!O29+Junio!O29+Julio!O29+Agosto!O29+Septiembre!O29+'Octubre '!O29+Noviembre!O29+'Diciembre '!O29</f>
        <v>0</v>
      </c>
      <c r="P29" s="23">
        <f>+Enero!P29+Febrero!P29+'Marzo '!P29+'Abril '!P29+'Mayo '!P29+Junio!P29+Julio!P29+Agosto!P29+Septiembre!P29+'Octubre '!P29+Noviembre!P29+'Diciembre '!P29</f>
        <v>0</v>
      </c>
      <c r="Q29" s="23">
        <f>+Enero!Q29+Febrero!Q29+'Marzo '!Q29+'Abril '!Q29+'Mayo '!Q29+Junio!Q29+Julio!Q29+Agosto!Q29+Septiembre!Q29+'Octubre '!Q29+Noviembre!Q29+'Diciembre '!Q29</f>
        <v>0</v>
      </c>
      <c r="R29" s="23">
        <f>+Enero!R29+Febrero!R29+'Marzo '!R29+'Abril '!R29+'Mayo '!R29+Junio!R29+Julio!R29+Agosto!R29+Septiembre!R29+'Octubre '!R29+Noviembre!R29+'Diciembre '!R29</f>
        <v>0</v>
      </c>
      <c r="S29" s="23">
        <f>+Enero!S29+Febrero!S29+'Marzo '!S29+'Abril '!S29+'Mayo '!S29+Junio!S29+Julio!S29+Agosto!S29+Septiembre!S29+'Octubre '!S29+Noviembre!S29+'Diciembre '!S29</f>
        <v>0</v>
      </c>
      <c r="T29" s="222">
        <f>+Enero!T29+Febrero!T29+'Marzo '!T29+'Abril '!T29+'Mayo '!T29+Junio!T29+Julio!T29+Agosto!T29+Septiembre!T29+'Octubre '!T29+Noviembre!T29+'Diciembre '!T29</f>
        <v>0</v>
      </c>
      <c r="U29" s="23">
        <f>+Enero!U29+Febrero!U29+'Marzo '!U29+'Abril '!U29+'Mayo '!U29+Junio!U29+Julio!U29+Agosto!U29+Septiembre!U29+'Octubre '!U29+Noviembre!U29+'Diciembre '!U29</f>
        <v>0</v>
      </c>
      <c r="V29" s="222">
        <f>+Enero!V29+Febrero!V29+'Marzo '!V29+'Abril '!V29+'Mayo '!V29+Junio!V29+Julio!V29+Agosto!V29+Septiembre!V29+'Octubre '!V29+Noviembre!V29+'Diciembre '!V29</f>
        <v>0</v>
      </c>
      <c r="W29" s="23">
        <f>+Enero!W29+Febrero!W29+'Marzo '!W29+'Abril '!W29+'Mayo '!W29+Junio!W29+Julio!W29+Agosto!W29+Septiembre!W29+'Octubre '!W29+Noviembre!W29+'Diciembre '!W29</f>
        <v>0</v>
      </c>
      <c r="X29" s="222">
        <f>+Enero!X29+Febrero!X29+'Marzo '!X29+'Abril '!X29+'Mayo '!X29+Junio!X29+Julio!X29+Agosto!X29+Septiembre!X29+'Octubre '!X29+Noviembre!X29+'Diciembre '!X29</f>
        <v>0</v>
      </c>
      <c r="Y29" s="23">
        <f>+Enero!Y29+Febrero!Y29+'Marzo '!Y29+'Abril '!Y29+'Mayo '!Y29+Junio!Y29+Julio!Y29+Agosto!Y29+Septiembre!Y29+'Octubre '!Y29+Noviembre!Y29+'Diciembre '!Y29</f>
        <v>0</v>
      </c>
      <c r="Z29" s="23">
        <f>+Enero!Z29+Febrero!Z29+'Marzo '!Z29+'Abril '!Z29+'Mayo '!Z29+Junio!Z29+Julio!Z29+Agosto!Z29+Septiembre!Z29+'Octubre '!Z29+Noviembre!Z29+'Diciembre '!Z29</f>
        <v>0</v>
      </c>
      <c r="AA29" s="23">
        <f>+Enero!AA29+Febrero!AA29+'Marzo '!AA29+'Abril '!AA29+'Mayo '!AA29+Junio!AA29+Julio!AA29+Agosto!AA29+Septiembre!AA29+'Octubre '!AA29+Noviembre!AA29+'Diciembre '!AA29</f>
        <v>0</v>
      </c>
      <c r="AB29" s="222">
        <f>+Enero!AB29+Febrero!AB29+'Marzo '!AB29+'Abril '!AB29+'Mayo '!AB29+Junio!AB29+Julio!AB29+Agosto!AB29+Septiembre!AB29+'Octubre '!AB29+Noviembre!AB29+'Diciembre '!AB29</f>
        <v>0</v>
      </c>
      <c r="AC29" s="23">
        <f>+Enero!AC29+Febrero!AC29+'Marzo '!AC29+'Abril '!AC29+'Mayo '!AC29+Junio!AC29+Julio!AC29+Agosto!AC29+Septiembre!AC29+'Octubre '!AC29+Noviembre!AC29+'Diciembre '!AC29</f>
        <v>0</v>
      </c>
      <c r="AD29" s="23">
        <f>+Enero!AD29+Febrero!AD29+'Marzo '!AD29+'Abril '!AD29+'Mayo '!AD29+Junio!AD29+Julio!AD29+Agosto!AD29+Septiembre!AD29+'Octubre '!AD29+Noviembre!AD29+'Diciembre '!AD29</f>
        <v>0</v>
      </c>
      <c r="AE29" s="23">
        <f>+Enero!AE29+Febrero!AE29+'Marzo '!AE29+'Abril '!AE29+'Mayo '!AE29+Junio!AE29+Julio!AE29+Agosto!AE29+Septiembre!AE29+'Octubre '!AE29+Noviembre!AE29+'Diciembre '!AE29</f>
        <v>0</v>
      </c>
      <c r="AF29" s="222">
        <f>+Enero!AF29+Febrero!AF29+'Marzo '!AF29+'Abril '!AF29+'Mayo '!AF29+Junio!AF29+Julio!AF29+Agosto!AF29+Septiembre!AF29+'Octubre '!AF29+Noviembre!AF29+'Diciembre '!AF29</f>
        <v>0</v>
      </c>
      <c r="AG29" s="23">
        <f>+Enero!AG29+Febrero!AG29+'Marzo '!AG29+'Abril '!AG29+'Mayo '!AG29+Junio!AG29+Julio!AG29+Agosto!AG29+Septiembre!AG29+'Octubre '!AG29+Noviembre!AG29+'Diciembre '!AG29</f>
        <v>0</v>
      </c>
      <c r="AH29" s="222">
        <f>+Enero!AH29+Febrero!AH29+'Marzo '!AH29+'Abril '!AH29+'Mayo '!AH29+Junio!AH29+Julio!AH29+Agosto!AH29+Septiembre!AH29+'Octubre '!AH29+Noviembre!AH29+'Diciembre '!AH29</f>
        <v>0</v>
      </c>
      <c r="AI29" s="23">
        <f>+Enero!AI29+Febrero!AI29+'Marzo '!AI29+'Abril '!AI29+'Mayo '!AI29+Junio!AI29+Julio!AI29+Agosto!AI29+Septiembre!AI29+'Octubre '!AI29+Noviembre!AI29+'Diciembre '!AI29</f>
        <v>0</v>
      </c>
      <c r="AJ29" s="23">
        <f>+Enero!AJ29+Febrero!AJ29+'Marzo '!AJ29+'Abril '!AJ29+'Mayo '!AJ29+Junio!AJ29+Julio!AJ29+Agosto!AJ29+Septiembre!AJ29+'Octubre '!AJ29+Noviembre!AJ29+'Diciembre '!AJ29</f>
        <v>0</v>
      </c>
      <c r="AK29" s="222">
        <f>+Enero!AK29+Febrero!AK29+'Marzo '!AK29+'Abril '!AK29+'Mayo '!AK29+Junio!AK29+Julio!AK29+Agosto!AK29+Septiembre!AK29+'Octubre '!AK29+Noviembre!AK29+'Diciembre '!AK29</f>
        <v>0</v>
      </c>
      <c r="AL29" s="23">
        <f>+Enero!AL29+Febrero!AL29+'Marzo '!AL29+'Abril '!AL29+'Mayo '!AL29+Junio!AL29+Julio!AL29+Agosto!AL29+Septiembre!AL29+'Octubre '!AL29+Noviembre!AL29+'Diciembre '!AL29</f>
        <v>0</v>
      </c>
      <c r="AM29" s="222">
        <f>+Enero!AM29+Febrero!AM29+'Marzo '!AM29+'Abril '!AM29+'Mayo '!AM29+Junio!AM29+Julio!AM29+Agosto!AM29+Septiembre!AM29+'Octubre '!AM29+Noviembre!AM29+'Diciembre '!AM29</f>
        <v>0</v>
      </c>
      <c r="AN29" s="23">
        <f>+Enero!AN29+Febrero!AN29+'Marzo '!AN29+'Abril '!AN29+'Mayo '!AN29+Junio!AN29+Julio!AN29+Agosto!AN29+Septiembre!AN29+'Octubre '!AN29+Noviembre!AN29+'Diciembre '!AN29</f>
        <v>0</v>
      </c>
      <c r="AO29" s="23">
        <f>+Enero!AO29+Febrero!AO29+'Marzo '!AO29+'Abril '!AO29+'Mayo '!AO29+Junio!AO29+Julio!AO29+Agosto!AO29+Septiembre!AO29+'Octubre '!AO29+Noviembre!AO29+'Diciembre '!AO29</f>
        <v>0</v>
      </c>
      <c r="AP29" s="23">
        <f>+Enero!AP29+Febrero!AP29+'Marzo '!AP29+'Abril '!AP29+'Mayo '!AP29+Junio!AP29+Julio!AP29+Agosto!AP29+Septiembre!AP29+'Octubre '!AP29+Noviembre!AP29+'Diciembre '!AP29</f>
        <v>0</v>
      </c>
      <c r="AQ29" s="54"/>
      <c r="AR29" s="53"/>
      <c r="AS29" s="54"/>
      <c r="AT29" s="53"/>
      <c r="AU29" s="54"/>
      <c r="AV29" s="55"/>
      <c r="AW29" s="56"/>
      <c r="AX29" s="57"/>
      <c r="AY29" s="41" t="str">
        <f t="shared" si="0"/>
        <v/>
      </c>
      <c r="BF29" s="6"/>
      <c r="BG29" s="6"/>
      <c r="BH29" s="6"/>
      <c r="BI29" s="6"/>
      <c r="BJ29" s="6"/>
      <c r="BK29" s="6"/>
      <c r="BL29" s="6"/>
      <c r="BM29" s="6"/>
      <c r="BN29" s="6"/>
      <c r="BO29" s="6"/>
      <c r="BP29" s="42" t="str">
        <f t="shared" si="1"/>
        <v/>
      </c>
      <c r="BQ29" s="43" t="str">
        <f t="shared" si="2"/>
        <v/>
      </c>
      <c r="BR29" s="43" t="str">
        <f t="shared" si="3"/>
        <v/>
      </c>
      <c r="BS29" s="43" t="str">
        <f t="shared" si="4"/>
        <v/>
      </c>
      <c r="BT29" s="43" t="str">
        <f t="shared" si="5"/>
        <v/>
      </c>
      <c r="BU29" s="43" t="str">
        <f t="shared" si="6"/>
        <v/>
      </c>
      <c r="BV29" s="65" t="str">
        <f t="shared" si="14"/>
        <v/>
      </c>
      <c r="BW29" s="46"/>
      <c r="BX29" s="47">
        <f t="shared" si="7"/>
        <v>0</v>
      </c>
      <c r="BY29" s="47">
        <f t="shared" si="8"/>
        <v>0</v>
      </c>
      <c r="BZ29" s="47">
        <f t="shared" si="9"/>
        <v>0</v>
      </c>
      <c r="CA29" s="47">
        <f t="shared" si="10"/>
        <v>0</v>
      </c>
      <c r="CB29" s="47">
        <f t="shared" si="11"/>
        <v>0</v>
      </c>
      <c r="CC29" s="47" t="str">
        <f t="shared" si="12"/>
        <v/>
      </c>
      <c r="CD29" s="47">
        <f t="shared" si="15"/>
        <v>0</v>
      </c>
      <c r="CY29" s="12"/>
      <c r="CZ29" s="12"/>
    </row>
    <row r="30" spans="1:104" s="11" customFormat="1" x14ac:dyDescent="0.15">
      <c r="A30" s="48" t="s">
        <v>75</v>
      </c>
      <c r="B30" s="22">
        <f t="shared" si="13"/>
        <v>3920</v>
      </c>
      <c r="C30" s="23">
        <f>+Enero!C30+Febrero!C30+'Marzo '!C30+'Abril '!C30+'Mayo '!C30+Junio!C30+Julio!C30+Agosto!C30+Septiembre!C30+'Octubre '!C30+Noviembre!C30+'Diciembre '!C30</f>
        <v>592</v>
      </c>
      <c r="D30" s="23">
        <f>+Enero!D30+Febrero!D30+'Marzo '!D30+'Abril '!D30+'Mayo '!D30+Junio!D30+Julio!D30+Agosto!D30+Septiembre!D30+'Octubre '!D30+Noviembre!D30+'Diciembre '!D30</f>
        <v>866</v>
      </c>
      <c r="E30" s="23">
        <f>+Enero!E30+Febrero!E30+'Marzo '!E30+'Abril '!E30+'Mayo '!E30+Junio!E30+Julio!E30+Agosto!E30+Septiembre!E30+'Octubre '!E30+Noviembre!E30+'Diciembre '!E30</f>
        <v>825</v>
      </c>
      <c r="F30" s="23">
        <f>+Enero!F30+Febrero!F30+'Marzo '!F30+'Abril '!F30+'Mayo '!F30+Junio!F30+Julio!F30+Agosto!F30+Septiembre!F30+'Octubre '!F30+Noviembre!F30+'Diciembre '!F30</f>
        <v>183</v>
      </c>
      <c r="G30" s="23">
        <f>+Enero!G30+Febrero!G30+'Marzo '!G30+'Abril '!G30+'Mayo '!G30+Junio!G30+Julio!G30+Agosto!G30+Septiembre!G30+'Octubre '!G30+Noviembre!G30+'Diciembre '!G30</f>
        <v>60</v>
      </c>
      <c r="H30" s="23">
        <f>+Enero!H30+Febrero!H30+'Marzo '!H30+'Abril '!H30+'Mayo '!H30+Junio!H30+Julio!H30+Agosto!H30+Septiembre!H30+'Octubre '!H30+Noviembre!H30+'Diciembre '!H30</f>
        <v>56</v>
      </c>
      <c r="I30" s="23">
        <f>+Enero!I30+Febrero!I30+'Marzo '!I30+'Abril '!I30+'Mayo '!I30+Junio!I30+Julio!I30+Agosto!I30+Septiembre!I30+'Octubre '!I30+Noviembre!I30+'Diciembre '!I30</f>
        <v>61</v>
      </c>
      <c r="J30" s="23">
        <f>+Enero!J30+Febrero!J30+'Marzo '!J30+'Abril '!J30+'Mayo '!J30+Junio!J30+Julio!J30+Agosto!J30+Septiembre!J30+'Octubre '!J30+Noviembre!J30+'Diciembre '!J30</f>
        <v>67</v>
      </c>
      <c r="K30" s="23">
        <f>+Enero!K30+Febrero!K30+'Marzo '!K30+'Abril '!K30+'Mayo '!K30+Junio!K30+Julio!K30+Agosto!K30+Septiembre!K30+'Octubre '!K30+Noviembre!K30+'Diciembre '!K30</f>
        <v>94</v>
      </c>
      <c r="L30" s="23">
        <f>+Enero!L30+Febrero!L30+'Marzo '!L30+'Abril '!L30+'Mayo '!L30+Junio!L30+Julio!L30+Agosto!L30+Septiembre!L30+'Octubre '!L30+Noviembre!L30+'Diciembre '!L30</f>
        <v>92</v>
      </c>
      <c r="M30" s="23">
        <f>+Enero!M30+Febrero!M30+'Marzo '!M30+'Abril '!M30+'Mayo '!M30+Junio!M30+Julio!M30+Agosto!M30+Septiembre!M30+'Octubre '!M30+Noviembre!M30+'Diciembre '!M30</f>
        <v>121</v>
      </c>
      <c r="N30" s="23">
        <f>+Enero!N30+Febrero!N30+'Marzo '!N30+'Abril '!N30+'Mayo '!N30+Junio!N30+Julio!N30+Agosto!N30+Septiembre!N30+'Octubre '!N30+Noviembre!N30+'Diciembre '!N30</f>
        <v>141</v>
      </c>
      <c r="O30" s="23">
        <f>+Enero!O30+Febrero!O30+'Marzo '!O30+'Abril '!O30+'Mayo '!O30+Junio!O30+Julio!O30+Agosto!O30+Septiembre!O30+'Octubre '!O30+Noviembre!O30+'Diciembre '!O30</f>
        <v>127</v>
      </c>
      <c r="P30" s="23">
        <f>+Enero!P30+Febrero!P30+'Marzo '!P30+'Abril '!P30+'Mayo '!P30+Junio!P30+Julio!P30+Agosto!P30+Septiembre!P30+'Octubre '!P30+Noviembre!P30+'Diciembre '!P30</f>
        <v>151</v>
      </c>
      <c r="Q30" s="23">
        <f>+Enero!Q30+Febrero!Q30+'Marzo '!Q30+'Abril '!Q30+'Mayo '!Q30+Junio!Q30+Julio!Q30+Agosto!Q30+Septiembre!Q30+'Octubre '!Q30+Noviembre!Q30+'Diciembre '!Q30</f>
        <v>184</v>
      </c>
      <c r="R30" s="23">
        <f>+Enero!R30+Febrero!R30+'Marzo '!R30+'Abril '!R30+'Mayo '!R30+Junio!R30+Julio!R30+Agosto!R30+Septiembre!R30+'Octubre '!R30+Noviembre!R30+'Diciembre '!R30</f>
        <v>137</v>
      </c>
      <c r="S30" s="23">
        <f>+Enero!S30+Febrero!S30+'Marzo '!S30+'Abril '!S30+'Mayo '!S30+Junio!S30+Julio!S30+Agosto!S30+Septiembre!S30+'Octubre '!S30+Noviembre!S30+'Diciembre '!S30</f>
        <v>163</v>
      </c>
      <c r="T30" s="222">
        <f>+Enero!T30+Febrero!T30+'Marzo '!T30+'Abril '!T30+'Mayo '!T30+Junio!T30+Julio!T30+Agosto!T30+Septiembre!T30+'Octubre '!T30+Noviembre!T30+'Diciembre '!T30</f>
        <v>2283</v>
      </c>
      <c r="U30" s="23">
        <f>+Enero!U30+Febrero!U30+'Marzo '!U30+'Abril '!U30+'Mayo '!U30+Junio!U30+Julio!U30+Agosto!U30+Septiembre!U30+'Octubre '!U30+Noviembre!U30+'Diciembre '!U30</f>
        <v>1637</v>
      </c>
      <c r="V30" s="222">
        <f>+Enero!V30+Febrero!V30+'Marzo '!V30+'Abril '!V30+'Mayo '!V30+Junio!V30+Julio!V30+Agosto!V30+Septiembre!V30+'Octubre '!V30+Noviembre!V30+'Diciembre '!V30</f>
        <v>2319</v>
      </c>
      <c r="W30" s="23">
        <f>+Enero!W30+Febrero!W30+'Marzo '!W30+'Abril '!W30+'Mayo '!W30+Junio!W30+Julio!W30+Agosto!W30+Septiembre!W30+'Octubre '!W30+Noviembre!W30+'Diciembre '!W30</f>
        <v>1601</v>
      </c>
      <c r="X30" s="222">
        <f>+Enero!X30+Febrero!X30+'Marzo '!X30+'Abril '!X30+'Mayo '!X30+Junio!X30+Julio!X30+Agosto!X30+Septiembre!X30+'Octubre '!X30+Noviembre!X30+'Diciembre '!X30</f>
        <v>1018</v>
      </c>
      <c r="Y30" s="23">
        <f>+Enero!Y30+Febrero!Y30+'Marzo '!Y30+'Abril '!Y30+'Mayo '!Y30+Junio!Y30+Julio!Y30+Agosto!Y30+Septiembre!Y30+'Octubre '!Y30+Noviembre!Y30+'Diciembre '!Y30</f>
        <v>1018</v>
      </c>
      <c r="Z30" s="23">
        <f>+Enero!Z30+Febrero!Z30+'Marzo '!Z30+'Abril '!Z30+'Mayo '!Z30+Junio!Z30+Julio!Z30+Agosto!Z30+Septiembre!Z30+'Octubre '!Z30+Noviembre!Z30+'Diciembre '!Z30</f>
        <v>0</v>
      </c>
      <c r="AA30" s="23">
        <f>+Enero!AA30+Febrero!AA30+'Marzo '!AA30+'Abril '!AA30+'Mayo '!AA30+Junio!AA30+Julio!AA30+Agosto!AA30+Septiembre!AA30+'Octubre '!AA30+Noviembre!AA30+'Diciembre '!AA30</f>
        <v>0</v>
      </c>
      <c r="AB30" s="222">
        <f>+Enero!AB30+Febrero!AB30+'Marzo '!AB30+'Abril '!AB30+'Mayo '!AB30+Junio!AB30+Julio!AB30+Agosto!AB30+Septiembre!AB30+'Octubre '!AB30+Noviembre!AB30+'Diciembre '!AB30</f>
        <v>912</v>
      </c>
      <c r="AC30" s="23">
        <f>+Enero!AC30+Febrero!AC30+'Marzo '!AC30+'Abril '!AC30+'Mayo '!AC30+Junio!AC30+Julio!AC30+Agosto!AC30+Septiembre!AC30+'Octubre '!AC30+Noviembre!AC30+'Diciembre '!AC30</f>
        <v>911</v>
      </c>
      <c r="AD30" s="23">
        <f>+Enero!AD30+Febrero!AD30+'Marzo '!AD30+'Abril '!AD30+'Mayo '!AD30+Junio!AD30+Julio!AD30+Agosto!AD30+Septiembre!AD30+'Octubre '!AD30+Noviembre!AD30+'Diciembre '!AD30</f>
        <v>1</v>
      </c>
      <c r="AE30" s="23">
        <f>+Enero!AE30+Febrero!AE30+'Marzo '!AE30+'Abril '!AE30+'Mayo '!AE30+Junio!AE30+Julio!AE30+Agosto!AE30+Septiembre!AE30+'Octubre '!AE30+Noviembre!AE30+'Diciembre '!AE30</f>
        <v>0</v>
      </c>
      <c r="AF30" s="222">
        <f>+Enero!AF30+Febrero!AF30+'Marzo '!AF30+'Abril '!AF30+'Mayo '!AF30+Junio!AF30+Julio!AF30+Agosto!AF30+Septiembre!AF30+'Octubre '!AF30+Noviembre!AF30+'Diciembre '!AF30</f>
        <v>1058</v>
      </c>
      <c r="AG30" s="23">
        <f>+Enero!AG30+Febrero!AG30+'Marzo '!AG30+'Abril '!AG30+'Mayo '!AG30+Junio!AG30+Julio!AG30+Agosto!AG30+Septiembre!AG30+'Octubre '!AG30+Noviembre!AG30+'Diciembre '!AG30</f>
        <v>0</v>
      </c>
      <c r="AH30" s="222">
        <f>+Enero!AH30+Febrero!AH30+'Marzo '!AH30+'Abril '!AH30+'Mayo '!AH30+Junio!AH30+Julio!AH30+Agosto!AH30+Septiembre!AH30+'Octubre '!AH30+Noviembre!AH30+'Diciembre '!AH30</f>
        <v>386</v>
      </c>
      <c r="AI30" s="23">
        <f>+Enero!AI30+Febrero!AI30+'Marzo '!AI30+'Abril '!AI30+'Mayo '!AI30+Junio!AI30+Julio!AI30+Agosto!AI30+Septiembre!AI30+'Octubre '!AI30+Noviembre!AI30+'Diciembre '!AI30</f>
        <v>419</v>
      </c>
      <c r="AJ30" s="23">
        <f>+Enero!AJ30+Febrero!AJ30+'Marzo '!AJ30+'Abril '!AJ30+'Mayo '!AJ30+Junio!AJ30+Julio!AJ30+Agosto!AJ30+Septiembre!AJ30+'Octubre '!AJ30+Noviembre!AJ30+'Diciembre '!AJ30</f>
        <v>1728</v>
      </c>
      <c r="AK30" s="222">
        <f>+Enero!AK30+Febrero!AK30+'Marzo '!AK30+'Abril '!AK30+'Mayo '!AK30+Junio!AK30+Julio!AK30+Agosto!AK30+Septiembre!AK30+'Octubre '!AK30+Noviembre!AK30+'Diciembre '!AK30</f>
        <v>46</v>
      </c>
      <c r="AL30" s="23">
        <f>+Enero!AL30+Febrero!AL30+'Marzo '!AL30+'Abril '!AL30+'Mayo '!AL30+Junio!AL30+Julio!AL30+Agosto!AL30+Septiembre!AL30+'Octubre '!AL30+Noviembre!AL30+'Diciembre '!AL30</f>
        <v>190</v>
      </c>
      <c r="AM30" s="222">
        <f>+Enero!AM30+Febrero!AM30+'Marzo '!AM30+'Abril '!AM30+'Mayo '!AM30+Junio!AM30+Julio!AM30+Agosto!AM30+Septiembre!AM30+'Octubre '!AM30+Noviembre!AM30+'Diciembre '!AM30</f>
        <v>33</v>
      </c>
      <c r="AN30" s="23">
        <f>+Enero!AN30+Febrero!AN30+'Marzo '!AN30+'Abril '!AN30+'Mayo '!AN30+Junio!AN30+Julio!AN30+Agosto!AN30+Septiembre!AN30+'Octubre '!AN30+Noviembre!AN30+'Diciembre '!AN30</f>
        <v>144</v>
      </c>
      <c r="AO30" s="23">
        <f>+Enero!AO30+Febrero!AO30+'Marzo '!AO30+'Abril '!AO30+'Mayo '!AO30+Junio!AO30+Julio!AO30+Agosto!AO30+Septiembre!AO30+'Octubre '!AO30+Noviembre!AO30+'Diciembre '!AO30</f>
        <v>0</v>
      </c>
      <c r="AP30" s="23">
        <f>+Enero!AP30+Febrero!AP30+'Marzo '!AP30+'Abril '!AP30+'Mayo '!AP30+Junio!AP30+Julio!AP30+Agosto!AP30+Septiembre!AP30+'Octubre '!AP30+Noviembre!AP30+'Diciembre '!AP30</f>
        <v>251</v>
      </c>
      <c r="AQ30" s="54"/>
      <c r="AR30" s="53"/>
      <c r="AS30" s="54"/>
      <c r="AT30" s="53"/>
      <c r="AU30" s="54"/>
      <c r="AV30" s="55"/>
      <c r="AW30" s="56"/>
      <c r="AX30" s="57"/>
      <c r="AY30" s="41" t="str">
        <f t="shared" si="0"/>
        <v/>
      </c>
      <c r="BF30" s="6"/>
      <c r="BG30" s="6"/>
      <c r="BH30" s="6"/>
      <c r="BI30" s="6"/>
      <c r="BJ30" s="6"/>
      <c r="BK30" s="6"/>
      <c r="BL30" s="6"/>
      <c r="BM30" s="6"/>
      <c r="BN30" s="6"/>
      <c r="BO30" s="6"/>
      <c r="BP30" s="42" t="str">
        <f t="shared" si="1"/>
        <v/>
      </c>
      <c r="BQ30" s="43" t="str">
        <f t="shared" si="2"/>
        <v/>
      </c>
      <c r="BR30" s="43" t="str">
        <f t="shared" si="3"/>
        <v/>
      </c>
      <c r="BS30" s="43" t="str">
        <f t="shared" si="4"/>
        <v/>
      </c>
      <c r="BT30" s="43" t="str">
        <f t="shared" si="5"/>
        <v/>
      </c>
      <c r="BU30" s="43" t="str">
        <f t="shared" si="6"/>
        <v/>
      </c>
      <c r="BV30" s="65" t="str">
        <f t="shared" si="14"/>
        <v/>
      </c>
      <c r="BW30" s="46"/>
      <c r="BX30" s="47">
        <f t="shared" si="7"/>
        <v>0</v>
      </c>
      <c r="BY30" s="47">
        <f t="shared" si="8"/>
        <v>0</v>
      </c>
      <c r="BZ30" s="47">
        <f t="shared" si="9"/>
        <v>0</v>
      </c>
      <c r="CA30" s="47">
        <f t="shared" si="10"/>
        <v>0</v>
      </c>
      <c r="CB30" s="47">
        <f t="shared" si="11"/>
        <v>0</v>
      </c>
      <c r="CC30" s="47">
        <f t="shared" si="12"/>
        <v>0</v>
      </c>
      <c r="CD30" s="47">
        <f t="shared" si="15"/>
        <v>0</v>
      </c>
      <c r="CY30" s="12"/>
      <c r="CZ30" s="12"/>
    </row>
    <row r="31" spans="1:104" s="11" customFormat="1" x14ac:dyDescent="0.15">
      <c r="A31" s="48" t="s">
        <v>76</v>
      </c>
      <c r="B31" s="22">
        <f t="shared" si="13"/>
        <v>0</v>
      </c>
      <c r="C31" s="23">
        <f>+Enero!C31+Febrero!C31+'Marzo '!C31+'Abril '!C31+'Mayo '!C31+Junio!C31+Julio!C31+Agosto!C31+Septiembre!C31+'Octubre '!C31+Noviembre!C31+'Diciembre '!C31</f>
        <v>0</v>
      </c>
      <c r="D31" s="23">
        <f>+Enero!D31+Febrero!D31+'Marzo '!D31+'Abril '!D31+'Mayo '!D31+Junio!D31+Julio!D31+Agosto!D31+Septiembre!D31+'Octubre '!D31+Noviembre!D31+'Diciembre '!D31</f>
        <v>0</v>
      </c>
      <c r="E31" s="23">
        <f>+Enero!E31+Febrero!E31+'Marzo '!E31+'Abril '!E31+'Mayo '!E31+Junio!E31+Julio!E31+Agosto!E31+Septiembre!E31+'Octubre '!E31+Noviembre!E31+'Diciembre '!E31</f>
        <v>0</v>
      </c>
      <c r="F31" s="23">
        <f>+Enero!F31+Febrero!F31+'Marzo '!F31+'Abril '!F31+'Mayo '!F31+Junio!F31+Julio!F31+Agosto!F31+Septiembre!F31+'Octubre '!F31+Noviembre!F31+'Diciembre '!F31</f>
        <v>0</v>
      </c>
      <c r="G31" s="23">
        <f>+Enero!G31+Febrero!G31+'Marzo '!G31+'Abril '!G31+'Mayo '!G31+Junio!G31+Julio!G31+Agosto!G31+Septiembre!G31+'Octubre '!G31+Noviembre!G31+'Diciembre '!G31</f>
        <v>0</v>
      </c>
      <c r="H31" s="23">
        <f>+Enero!H31+Febrero!H31+'Marzo '!H31+'Abril '!H31+'Mayo '!H31+Junio!H31+Julio!H31+Agosto!H31+Septiembre!H31+'Octubre '!H31+Noviembre!H31+'Diciembre '!H31</f>
        <v>0</v>
      </c>
      <c r="I31" s="23">
        <f>+Enero!I31+Febrero!I31+'Marzo '!I31+'Abril '!I31+'Mayo '!I31+Junio!I31+Julio!I31+Agosto!I31+Septiembre!I31+'Octubre '!I31+Noviembre!I31+'Diciembre '!I31</f>
        <v>0</v>
      </c>
      <c r="J31" s="23">
        <f>+Enero!J31+Febrero!J31+'Marzo '!J31+'Abril '!J31+'Mayo '!J31+Junio!J31+Julio!J31+Agosto!J31+Septiembre!J31+'Octubre '!J31+Noviembre!J31+'Diciembre '!J31</f>
        <v>0</v>
      </c>
      <c r="K31" s="23">
        <f>+Enero!K31+Febrero!K31+'Marzo '!K31+'Abril '!K31+'Mayo '!K31+Junio!K31+Julio!K31+Agosto!K31+Septiembre!K31+'Octubre '!K31+Noviembre!K31+'Diciembre '!K31</f>
        <v>0</v>
      </c>
      <c r="L31" s="23">
        <f>+Enero!L31+Febrero!L31+'Marzo '!L31+'Abril '!L31+'Mayo '!L31+Junio!L31+Julio!L31+Agosto!L31+Septiembre!L31+'Octubre '!L31+Noviembre!L31+'Diciembre '!L31</f>
        <v>0</v>
      </c>
      <c r="M31" s="23">
        <f>+Enero!M31+Febrero!M31+'Marzo '!M31+'Abril '!M31+'Mayo '!M31+Junio!M31+Julio!M31+Agosto!M31+Septiembre!M31+'Octubre '!M31+Noviembre!M31+'Diciembre '!M31</f>
        <v>0</v>
      </c>
      <c r="N31" s="23">
        <f>+Enero!N31+Febrero!N31+'Marzo '!N31+'Abril '!N31+'Mayo '!N31+Junio!N31+Julio!N31+Agosto!N31+Septiembre!N31+'Octubre '!N31+Noviembre!N31+'Diciembre '!N31</f>
        <v>0</v>
      </c>
      <c r="O31" s="23">
        <f>+Enero!O31+Febrero!O31+'Marzo '!O31+'Abril '!O31+'Mayo '!O31+Junio!O31+Julio!O31+Agosto!O31+Septiembre!O31+'Octubre '!O31+Noviembre!O31+'Diciembre '!O31</f>
        <v>0</v>
      </c>
      <c r="P31" s="23">
        <f>+Enero!P31+Febrero!P31+'Marzo '!P31+'Abril '!P31+'Mayo '!P31+Junio!P31+Julio!P31+Agosto!P31+Septiembre!P31+'Octubre '!P31+Noviembre!P31+'Diciembre '!P31</f>
        <v>0</v>
      </c>
      <c r="Q31" s="23">
        <f>+Enero!Q31+Febrero!Q31+'Marzo '!Q31+'Abril '!Q31+'Mayo '!Q31+Junio!Q31+Julio!Q31+Agosto!Q31+Septiembre!Q31+'Octubre '!Q31+Noviembre!Q31+'Diciembre '!Q31</f>
        <v>0</v>
      </c>
      <c r="R31" s="23">
        <f>+Enero!R31+Febrero!R31+'Marzo '!R31+'Abril '!R31+'Mayo '!R31+Junio!R31+Julio!R31+Agosto!R31+Septiembre!R31+'Octubre '!R31+Noviembre!R31+'Diciembre '!R31</f>
        <v>0</v>
      </c>
      <c r="S31" s="23">
        <f>+Enero!S31+Febrero!S31+'Marzo '!S31+'Abril '!S31+'Mayo '!S31+Junio!S31+Julio!S31+Agosto!S31+Septiembre!S31+'Octubre '!S31+Noviembre!S31+'Diciembre '!S31</f>
        <v>0</v>
      </c>
      <c r="T31" s="222">
        <f>+Enero!T31+Febrero!T31+'Marzo '!T31+'Abril '!T31+'Mayo '!T31+Junio!T31+Julio!T31+Agosto!T31+Septiembre!T31+'Octubre '!T31+Noviembre!T31+'Diciembre '!T31</f>
        <v>0</v>
      </c>
      <c r="U31" s="23">
        <f>+Enero!U31+Febrero!U31+'Marzo '!U31+'Abril '!U31+'Mayo '!U31+Junio!U31+Julio!U31+Agosto!U31+Septiembre!U31+'Octubre '!U31+Noviembre!U31+'Diciembre '!U31</f>
        <v>0</v>
      </c>
      <c r="V31" s="222">
        <f>+Enero!V31+Febrero!V31+'Marzo '!V31+'Abril '!V31+'Mayo '!V31+Junio!V31+Julio!V31+Agosto!V31+Septiembre!V31+'Octubre '!V31+Noviembre!V31+'Diciembre '!V31</f>
        <v>0</v>
      </c>
      <c r="W31" s="23">
        <f>+Enero!W31+Febrero!W31+'Marzo '!W31+'Abril '!W31+'Mayo '!W31+Junio!W31+Julio!W31+Agosto!W31+Septiembre!W31+'Octubre '!W31+Noviembre!W31+'Diciembre '!W31</f>
        <v>0</v>
      </c>
      <c r="X31" s="222">
        <f>+Enero!X31+Febrero!X31+'Marzo '!X31+'Abril '!X31+'Mayo '!X31+Junio!X31+Julio!X31+Agosto!X31+Septiembre!X31+'Octubre '!X31+Noviembre!X31+'Diciembre '!X31</f>
        <v>0</v>
      </c>
      <c r="Y31" s="23">
        <f>+Enero!Y31+Febrero!Y31+'Marzo '!Y31+'Abril '!Y31+'Mayo '!Y31+Junio!Y31+Julio!Y31+Agosto!Y31+Septiembre!Y31+'Octubre '!Y31+Noviembre!Y31+'Diciembre '!Y31</f>
        <v>0</v>
      </c>
      <c r="Z31" s="23">
        <f>+Enero!Z31+Febrero!Z31+'Marzo '!Z31+'Abril '!Z31+'Mayo '!Z31+Junio!Z31+Julio!Z31+Agosto!Z31+Septiembre!Z31+'Octubre '!Z31+Noviembre!Z31+'Diciembre '!Z31</f>
        <v>0</v>
      </c>
      <c r="AA31" s="23">
        <f>+Enero!AA31+Febrero!AA31+'Marzo '!AA31+'Abril '!AA31+'Mayo '!AA31+Junio!AA31+Julio!AA31+Agosto!AA31+Septiembre!AA31+'Octubre '!AA31+Noviembre!AA31+'Diciembre '!AA31</f>
        <v>0</v>
      </c>
      <c r="AB31" s="222">
        <f>+Enero!AB31+Febrero!AB31+'Marzo '!AB31+'Abril '!AB31+'Mayo '!AB31+Junio!AB31+Julio!AB31+Agosto!AB31+Septiembre!AB31+'Octubre '!AB31+Noviembre!AB31+'Diciembre '!AB31</f>
        <v>0</v>
      </c>
      <c r="AC31" s="23">
        <f>+Enero!AC31+Febrero!AC31+'Marzo '!AC31+'Abril '!AC31+'Mayo '!AC31+Junio!AC31+Julio!AC31+Agosto!AC31+Septiembre!AC31+'Octubre '!AC31+Noviembre!AC31+'Diciembre '!AC31</f>
        <v>0</v>
      </c>
      <c r="AD31" s="23">
        <f>+Enero!AD31+Febrero!AD31+'Marzo '!AD31+'Abril '!AD31+'Mayo '!AD31+Junio!AD31+Julio!AD31+Agosto!AD31+Septiembre!AD31+'Octubre '!AD31+Noviembre!AD31+'Diciembre '!AD31</f>
        <v>0</v>
      </c>
      <c r="AE31" s="23">
        <f>+Enero!AE31+Febrero!AE31+'Marzo '!AE31+'Abril '!AE31+'Mayo '!AE31+Junio!AE31+Julio!AE31+Agosto!AE31+Septiembre!AE31+'Octubre '!AE31+Noviembre!AE31+'Diciembre '!AE31</f>
        <v>0</v>
      </c>
      <c r="AF31" s="222">
        <f>+Enero!AF31+Febrero!AF31+'Marzo '!AF31+'Abril '!AF31+'Mayo '!AF31+Junio!AF31+Julio!AF31+Agosto!AF31+Septiembre!AF31+'Octubre '!AF31+Noviembre!AF31+'Diciembre '!AF31</f>
        <v>0</v>
      </c>
      <c r="AG31" s="23">
        <f>+Enero!AG31+Febrero!AG31+'Marzo '!AG31+'Abril '!AG31+'Mayo '!AG31+Junio!AG31+Julio!AG31+Agosto!AG31+Septiembre!AG31+'Octubre '!AG31+Noviembre!AG31+'Diciembre '!AG31</f>
        <v>0</v>
      </c>
      <c r="AH31" s="222">
        <f>+Enero!AH31+Febrero!AH31+'Marzo '!AH31+'Abril '!AH31+'Mayo '!AH31+Junio!AH31+Julio!AH31+Agosto!AH31+Septiembre!AH31+'Octubre '!AH31+Noviembre!AH31+'Diciembre '!AH31</f>
        <v>0</v>
      </c>
      <c r="AI31" s="23">
        <f>+Enero!AI31+Febrero!AI31+'Marzo '!AI31+'Abril '!AI31+'Mayo '!AI31+Junio!AI31+Julio!AI31+Agosto!AI31+Septiembre!AI31+'Octubre '!AI31+Noviembre!AI31+'Diciembre '!AI31</f>
        <v>0</v>
      </c>
      <c r="AJ31" s="23">
        <f>+Enero!AJ31+Febrero!AJ31+'Marzo '!AJ31+'Abril '!AJ31+'Mayo '!AJ31+Junio!AJ31+Julio!AJ31+Agosto!AJ31+Septiembre!AJ31+'Octubre '!AJ31+Noviembre!AJ31+'Diciembre '!AJ31</f>
        <v>0</v>
      </c>
      <c r="AK31" s="222">
        <f>+Enero!AK31+Febrero!AK31+'Marzo '!AK31+'Abril '!AK31+'Mayo '!AK31+Junio!AK31+Julio!AK31+Agosto!AK31+Septiembre!AK31+'Octubre '!AK31+Noviembre!AK31+'Diciembre '!AK31</f>
        <v>0</v>
      </c>
      <c r="AL31" s="23">
        <f>+Enero!AL31+Febrero!AL31+'Marzo '!AL31+'Abril '!AL31+'Mayo '!AL31+Junio!AL31+Julio!AL31+Agosto!AL31+Septiembre!AL31+'Octubre '!AL31+Noviembre!AL31+'Diciembre '!AL31</f>
        <v>0</v>
      </c>
      <c r="AM31" s="222">
        <f>+Enero!AM31+Febrero!AM31+'Marzo '!AM31+'Abril '!AM31+'Mayo '!AM31+Junio!AM31+Julio!AM31+Agosto!AM31+Septiembre!AM31+'Octubre '!AM31+Noviembre!AM31+'Diciembre '!AM31</f>
        <v>0</v>
      </c>
      <c r="AN31" s="23">
        <f>+Enero!AN31+Febrero!AN31+'Marzo '!AN31+'Abril '!AN31+'Mayo '!AN31+Junio!AN31+Julio!AN31+Agosto!AN31+Septiembre!AN31+'Octubre '!AN31+Noviembre!AN31+'Diciembre '!AN31</f>
        <v>0</v>
      </c>
      <c r="AO31" s="23">
        <f>+Enero!AO31+Febrero!AO31+'Marzo '!AO31+'Abril '!AO31+'Mayo '!AO31+Junio!AO31+Julio!AO31+Agosto!AO31+Septiembre!AO31+'Octubre '!AO31+Noviembre!AO31+'Diciembre '!AO31</f>
        <v>0</v>
      </c>
      <c r="AP31" s="23">
        <f>+Enero!AP31+Febrero!AP31+'Marzo '!AP31+'Abril '!AP31+'Mayo '!AP31+Junio!AP31+Julio!AP31+Agosto!AP31+Septiembre!AP31+'Octubre '!AP31+Noviembre!AP31+'Diciembre '!AP31</f>
        <v>0</v>
      </c>
      <c r="AQ31" s="54"/>
      <c r="AR31" s="53"/>
      <c r="AS31" s="54"/>
      <c r="AT31" s="53"/>
      <c r="AU31" s="54"/>
      <c r="AV31" s="55"/>
      <c r="AW31" s="56"/>
      <c r="AX31" s="57"/>
      <c r="AY31" s="41" t="str">
        <f t="shared" si="0"/>
        <v/>
      </c>
      <c r="BF31" s="6"/>
      <c r="BG31" s="6"/>
      <c r="BH31" s="6"/>
      <c r="BI31" s="6"/>
      <c r="BJ31" s="6"/>
      <c r="BK31" s="6"/>
      <c r="BL31" s="6"/>
      <c r="BM31" s="6"/>
      <c r="BN31" s="6"/>
      <c r="BO31" s="6"/>
      <c r="BP31" s="42" t="str">
        <f t="shared" si="1"/>
        <v/>
      </c>
      <c r="BQ31" s="43" t="str">
        <f t="shared" si="2"/>
        <v/>
      </c>
      <c r="BR31" s="43" t="str">
        <f t="shared" si="3"/>
        <v/>
      </c>
      <c r="BS31" s="43" t="str">
        <f t="shared" si="4"/>
        <v/>
      </c>
      <c r="BT31" s="43" t="str">
        <f t="shared" si="5"/>
        <v/>
      </c>
      <c r="BU31" s="43" t="str">
        <f t="shared" si="6"/>
        <v/>
      </c>
      <c r="BV31" s="65" t="str">
        <f t="shared" si="14"/>
        <v/>
      </c>
      <c r="BW31" s="46"/>
      <c r="BX31" s="47">
        <f t="shared" si="7"/>
        <v>0</v>
      </c>
      <c r="BY31" s="47">
        <f t="shared" si="8"/>
        <v>0</v>
      </c>
      <c r="BZ31" s="47">
        <f t="shared" si="9"/>
        <v>0</v>
      </c>
      <c r="CA31" s="47">
        <f t="shared" si="10"/>
        <v>0</v>
      </c>
      <c r="CB31" s="47">
        <f t="shared" si="11"/>
        <v>0</v>
      </c>
      <c r="CC31" s="47" t="str">
        <f t="shared" si="12"/>
        <v/>
      </c>
      <c r="CD31" s="47">
        <f t="shared" si="15"/>
        <v>0</v>
      </c>
      <c r="CY31" s="12"/>
      <c r="CZ31" s="12"/>
    </row>
    <row r="32" spans="1:104" s="11" customFormat="1" x14ac:dyDescent="0.15">
      <c r="A32" s="48" t="s">
        <v>77</v>
      </c>
      <c r="B32" s="22">
        <f t="shared" si="13"/>
        <v>4008</v>
      </c>
      <c r="C32" s="23">
        <f>+Enero!C32+Febrero!C32+'Marzo '!C32+'Abril '!C32+'Mayo '!C32+Junio!C32+Julio!C32+Agosto!C32+Septiembre!C32+'Octubre '!C32+Noviembre!C32+'Diciembre '!C32</f>
        <v>8</v>
      </c>
      <c r="D32" s="23">
        <f>+Enero!D32+Febrero!D32+'Marzo '!D32+'Abril '!D32+'Mayo '!D32+Junio!D32+Julio!D32+Agosto!D32+Septiembre!D32+'Octubre '!D32+Noviembre!D32+'Diciembre '!D32</f>
        <v>74</v>
      </c>
      <c r="E32" s="23">
        <f>+Enero!E32+Febrero!E32+'Marzo '!E32+'Abril '!E32+'Mayo '!E32+Junio!E32+Julio!E32+Agosto!E32+Septiembre!E32+'Octubre '!E32+Noviembre!E32+'Diciembre '!E32</f>
        <v>105</v>
      </c>
      <c r="F32" s="23">
        <f>+Enero!F32+Febrero!F32+'Marzo '!F32+'Abril '!F32+'Mayo '!F32+Junio!F32+Julio!F32+Agosto!F32+Septiembre!F32+'Octubre '!F32+Noviembre!F32+'Diciembre '!F32</f>
        <v>287</v>
      </c>
      <c r="G32" s="23">
        <f>+Enero!G32+Febrero!G32+'Marzo '!G32+'Abril '!G32+'Mayo '!G32+Junio!G32+Julio!G32+Agosto!G32+Septiembre!G32+'Octubre '!G32+Noviembre!G32+'Diciembre '!G32</f>
        <v>285</v>
      </c>
      <c r="H32" s="23">
        <f>+Enero!H32+Febrero!H32+'Marzo '!H32+'Abril '!H32+'Mayo '!H32+Junio!H32+Julio!H32+Agosto!H32+Septiembre!H32+'Octubre '!H32+Noviembre!H32+'Diciembre '!H32</f>
        <v>214</v>
      </c>
      <c r="I32" s="23">
        <f>+Enero!I32+Febrero!I32+'Marzo '!I32+'Abril '!I32+'Mayo '!I32+Junio!I32+Julio!I32+Agosto!I32+Septiembre!I32+'Octubre '!I32+Noviembre!I32+'Diciembre '!I32</f>
        <v>299</v>
      </c>
      <c r="J32" s="23">
        <f>+Enero!J32+Febrero!J32+'Marzo '!J32+'Abril '!J32+'Mayo '!J32+Junio!J32+Julio!J32+Agosto!J32+Septiembre!J32+'Octubre '!J32+Noviembre!J32+'Diciembre '!J32</f>
        <v>272</v>
      </c>
      <c r="K32" s="23">
        <f>+Enero!K32+Febrero!K32+'Marzo '!K32+'Abril '!K32+'Mayo '!K32+Junio!K32+Julio!K32+Agosto!K32+Septiembre!K32+'Octubre '!K32+Noviembre!K32+'Diciembre '!K32</f>
        <v>445</v>
      </c>
      <c r="L32" s="23">
        <f>+Enero!L32+Febrero!L32+'Marzo '!L32+'Abril '!L32+'Mayo '!L32+Junio!L32+Julio!L32+Agosto!L32+Septiembre!L32+'Octubre '!L32+Noviembre!L32+'Diciembre '!L32</f>
        <v>473</v>
      </c>
      <c r="M32" s="23">
        <f>+Enero!M32+Febrero!M32+'Marzo '!M32+'Abril '!M32+'Mayo '!M32+Junio!M32+Julio!M32+Agosto!M32+Septiembre!M32+'Octubre '!M32+Noviembre!M32+'Diciembre '!M32</f>
        <v>461</v>
      </c>
      <c r="N32" s="23">
        <f>+Enero!N32+Febrero!N32+'Marzo '!N32+'Abril '!N32+'Mayo '!N32+Junio!N32+Julio!N32+Agosto!N32+Septiembre!N32+'Octubre '!N32+Noviembre!N32+'Diciembre '!N32</f>
        <v>387</v>
      </c>
      <c r="O32" s="23">
        <f>+Enero!O32+Febrero!O32+'Marzo '!O32+'Abril '!O32+'Mayo '!O32+Junio!O32+Julio!O32+Agosto!O32+Septiembre!O32+'Octubre '!O32+Noviembre!O32+'Diciembre '!O32</f>
        <v>314</v>
      </c>
      <c r="P32" s="23">
        <f>+Enero!P32+Febrero!P32+'Marzo '!P32+'Abril '!P32+'Mayo '!P32+Junio!P32+Julio!P32+Agosto!P32+Septiembre!P32+'Octubre '!P32+Noviembre!P32+'Diciembre '!P32</f>
        <v>173</v>
      </c>
      <c r="Q32" s="23">
        <f>+Enero!Q32+Febrero!Q32+'Marzo '!Q32+'Abril '!Q32+'Mayo '!Q32+Junio!Q32+Julio!Q32+Agosto!Q32+Septiembre!Q32+'Octubre '!Q32+Noviembre!Q32+'Diciembre '!Q32</f>
        <v>102</v>
      </c>
      <c r="R32" s="23">
        <f>+Enero!R32+Febrero!R32+'Marzo '!R32+'Abril '!R32+'Mayo '!R32+Junio!R32+Julio!R32+Agosto!R32+Septiembre!R32+'Octubre '!R32+Noviembre!R32+'Diciembre '!R32</f>
        <v>49</v>
      </c>
      <c r="S32" s="23">
        <f>+Enero!S32+Febrero!S32+'Marzo '!S32+'Abril '!S32+'Mayo '!S32+Junio!S32+Julio!S32+Agosto!S32+Septiembre!S32+'Octubre '!S32+Noviembre!S32+'Diciembre '!S32</f>
        <v>60</v>
      </c>
      <c r="T32" s="222">
        <f>+Enero!T32+Febrero!T32+'Marzo '!T32+'Abril '!T32+'Mayo '!T32+Junio!T32+Julio!T32+Agosto!T32+Septiembre!T32+'Octubre '!T32+Noviembre!T32+'Diciembre '!T32</f>
        <v>187</v>
      </c>
      <c r="U32" s="23">
        <f>+Enero!U32+Febrero!U32+'Marzo '!U32+'Abril '!U32+'Mayo '!U32+Junio!U32+Julio!U32+Agosto!U32+Septiembre!U32+'Octubre '!U32+Noviembre!U32+'Diciembre '!U32</f>
        <v>3821</v>
      </c>
      <c r="V32" s="222">
        <f>+Enero!V32+Febrero!V32+'Marzo '!V32+'Abril '!V32+'Mayo '!V32+Junio!V32+Julio!V32+Agosto!V32+Septiembre!V32+'Octubre '!V32+Noviembre!V32+'Diciembre '!V32</f>
        <v>1685</v>
      </c>
      <c r="W32" s="23">
        <f>+Enero!W32+Febrero!W32+'Marzo '!W32+'Abril '!W32+'Mayo '!W32+Junio!W32+Julio!W32+Agosto!W32+Septiembre!W32+'Octubre '!W32+Noviembre!W32+'Diciembre '!W32</f>
        <v>2323</v>
      </c>
      <c r="X32" s="222">
        <f>+Enero!X32+Febrero!X32+'Marzo '!X32+'Abril '!X32+'Mayo '!X32+Junio!X32+Julio!X32+Agosto!X32+Septiembre!X32+'Octubre '!X32+Noviembre!X32+'Diciembre '!X32</f>
        <v>236</v>
      </c>
      <c r="Y32" s="23">
        <f>+Enero!Y32+Febrero!Y32+'Marzo '!Y32+'Abril '!Y32+'Mayo '!Y32+Junio!Y32+Julio!Y32+Agosto!Y32+Septiembre!Y32+'Octubre '!Y32+Noviembre!Y32+'Diciembre '!Y32</f>
        <v>236</v>
      </c>
      <c r="Z32" s="23">
        <f>+Enero!Z32+Febrero!Z32+'Marzo '!Z32+'Abril '!Z32+'Mayo '!Z32+Junio!Z32+Julio!Z32+Agosto!Z32+Septiembre!Z32+'Octubre '!Z32+Noviembre!Z32+'Diciembre '!Z32</f>
        <v>0</v>
      </c>
      <c r="AA32" s="23">
        <f>+Enero!AA32+Febrero!AA32+'Marzo '!AA32+'Abril '!AA32+'Mayo '!AA32+Junio!AA32+Julio!AA32+Agosto!AA32+Septiembre!AA32+'Octubre '!AA32+Noviembre!AA32+'Diciembre '!AA32</f>
        <v>0</v>
      </c>
      <c r="AB32" s="222">
        <f>+Enero!AB32+Febrero!AB32+'Marzo '!AB32+'Abril '!AB32+'Mayo '!AB32+Junio!AB32+Julio!AB32+Agosto!AB32+Septiembre!AB32+'Octubre '!AB32+Noviembre!AB32+'Diciembre '!AB32</f>
        <v>589</v>
      </c>
      <c r="AC32" s="23">
        <f>+Enero!AC32+Febrero!AC32+'Marzo '!AC32+'Abril '!AC32+'Mayo '!AC32+Junio!AC32+Julio!AC32+Agosto!AC32+Septiembre!AC32+'Octubre '!AC32+Noviembre!AC32+'Diciembre '!AC32</f>
        <v>519</v>
      </c>
      <c r="AD32" s="23">
        <f>+Enero!AD32+Febrero!AD32+'Marzo '!AD32+'Abril '!AD32+'Mayo '!AD32+Junio!AD32+Julio!AD32+Agosto!AD32+Septiembre!AD32+'Octubre '!AD32+Noviembre!AD32+'Diciembre '!AD32</f>
        <v>8</v>
      </c>
      <c r="AE32" s="23">
        <f>+Enero!AE32+Febrero!AE32+'Marzo '!AE32+'Abril '!AE32+'Mayo '!AE32+Junio!AE32+Julio!AE32+Agosto!AE32+Septiembre!AE32+'Octubre '!AE32+Noviembre!AE32+'Diciembre '!AE32</f>
        <v>62</v>
      </c>
      <c r="AF32" s="222">
        <f>+Enero!AF32+Febrero!AF32+'Marzo '!AF32+'Abril '!AF32+'Mayo '!AF32+Junio!AF32+Julio!AF32+Agosto!AF32+Septiembre!AF32+'Octubre '!AF32+Noviembre!AF32+'Diciembre '!AF32</f>
        <v>373</v>
      </c>
      <c r="AG32" s="23">
        <f>+Enero!AG32+Febrero!AG32+'Marzo '!AG32+'Abril '!AG32+'Mayo '!AG32+Junio!AG32+Julio!AG32+Agosto!AG32+Septiembre!AG32+'Octubre '!AG32+Noviembre!AG32+'Diciembre '!AG32</f>
        <v>382</v>
      </c>
      <c r="AH32" s="222">
        <f>+Enero!AH32+Febrero!AH32+'Marzo '!AH32+'Abril '!AH32+'Mayo '!AH32+Junio!AH32+Julio!AH32+Agosto!AH32+Septiembre!AH32+'Octubre '!AH32+Noviembre!AH32+'Diciembre '!AH32</f>
        <v>122</v>
      </c>
      <c r="AI32" s="23">
        <f>+Enero!AI32+Febrero!AI32+'Marzo '!AI32+'Abril '!AI32+'Mayo '!AI32+Junio!AI32+Julio!AI32+Agosto!AI32+Septiembre!AI32+'Octubre '!AI32+Noviembre!AI32+'Diciembre '!AI32</f>
        <v>919</v>
      </c>
      <c r="AJ32" s="23">
        <f>+Enero!AJ32+Febrero!AJ32+'Marzo '!AJ32+'Abril '!AJ32+'Mayo '!AJ32+Junio!AJ32+Julio!AJ32+Agosto!AJ32+Septiembre!AJ32+'Octubre '!AJ32+Noviembre!AJ32+'Diciembre '!AJ32</f>
        <v>5090</v>
      </c>
      <c r="AK32" s="222">
        <f>+Enero!AK32+Febrero!AK32+'Marzo '!AK32+'Abril '!AK32+'Mayo '!AK32+Junio!AK32+Julio!AK32+Agosto!AK32+Septiembre!AK32+'Octubre '!AK32+Noviembre!AK32+'Diciembre '!AK32</f>
        <v>0</v>
      </c>
      <c r="AL32" s="23">
        <f>+Enero!AL32+Febrero!AL32+'Marzo '!AL32+'Abril '!AL32+'Mayo '!AL32+Junio!AL32+Julio!AL32+Agosto!AL32+Septiembre!AL32+'Octubre '!AL32+Noviembre!AL32+'Diciembre '!AL32</f>
        <v>5</v>
      </c>
      <c r="AM32" s="222">
        <f>+Enero!AM32+Febrero!AM32+'Marzo '!AM32+'Abril '!AM32+'Mayo '!AM32+Junio!AM32+Julio!AM32+Agosto!AM32+Septiembre!AM32+'Octubre '!AM32+Noviembre!AM32+'Diciembre '!AM32</f>
        <v>7</v>
      </c>
      <c r="AN32" s="23">
        <f>+Enero!AN32+Febrero!AN32+'Marzo '!AN32+'Abril '!AN32+'Mayo '!AN32+Junio!AN32+Julio!AN32+Agosto!AN32+Septiembre!AN32+'Octubre '!AN32+Noviembre!AN32+'Diciembre '!AN32</f>
        <v>77</v>
      </c>
      <c r="AO32" s="23">
        <f>+Enero!AO32+Febrero!AO32+'Marzo '!AO32+'Abril '!AO32+'Mayo '!AO32+Junio!AO32+Julio!AO32+Agosto!AO32+Septiembre!AO32+'Octubre '!AO32+Noviembre!AO32+'Diciembre '!AO32</f>
        <v>0</v>
      </c>
      <c r="AP32" s="23">
        <f>+Enero!AP32+Febrero!AP32+'Marzo '!AP32+'Abril '!AP32+'Mayo '!AP32+Junio!AP32+Julio!AP32+Agosto!AP32+Septiembre!AP32+'Octubre '!AP32+Noviembre!AP32+'Diciembre '!AP32</f>
        <v>610</v>
      </c>
      <c r="AQ32" s="54"/>
      <c r="AR32" s="53"/>
      <c r="AS32" s="54"/>
      <c r="AT32" s="53"/>
      <c r="AU32" s="54"/>
      <c r="AV32" s="55"/>
      <c r="AW32" s="56"/>
      <c r="AX32" s="57"/>
      <c r="AY32" s="41" t="str">
        <f t="shared" si="0"/>
        <v/>
      </c>
      <c r="BF32" s="6"/>
      <c r="BG32" s="6"/>
      <c r="BH32" s="6"/>
      <c r="BI32" s="6"/>
      <c r="BJ32" s="6"/>
      <c r="BK32" s="6"/>
      <c r="BL32" s="6"/>
      <c r="BM32" s="6"/>
      <c r="BN32" s="6"/>
      <c r="BO32" s="6"/>
      <c r="BP32" s="42" t="str">
        <f t="shared" si="1"/>
        <v/>
      </c>
      <c r="BQ32" s="43" t="str">
        <f t="shared" si="2"/>
        <v/>
      </c>
      <c r="BR32" s="43" t="str">
        <f t="shared" si="3"/>
        <v/>
      </c>
      <c r="BS32" s="43" t="str">
        <f t="shared" si="4"/>
        <v/>
      </c>
      <c r="BT32" s="43" t="str">
        <f t="shared" si="5"/>
        <v/>
      </c>
      <c r="BU32" s="43" t="str">
        <f t="shared" si="6"/>
        <v/>
      </c>
      <c r="BV32" s="65" t="str">
        <f t="shared" si="14"/>
        <v/>
      </c>
      <c r="BW32" s="46"/>
      <c r="BX32" s="47">
        <f t="shared" si="7"/>
        <v>0</v>
      </c>
      <c r="BY32" s="47">
        <f t="shared" si="8"/>
        <v>0</v>
      </c>
      <c r="BZ32" s="47">
        <f t="shared" si="9"/>
        <v>0</v>
      </c>
      <c r="CA32" s="47">
        <f t="shared" si="10"/>
        <v>0</v>
      </c>
      <c r="CB32" s="47">
        <f t="shared" si="11"/>
        <v>0</v>
      </c>
      <c r="CC32" s="47">
        <f t="shared" si="12"/>
        <v>0</v>
      </c>
      <c r="CD32" s="47">
        <f t="shared" si="15"/>
        <v>0</v>
      </c>
      <c r="CY32" s="12"/>
      <c r="CZ32" s="12"/>
    </row>
    <row r="33" spans="1:104" s="11" customFormat="1" x14ac:dyDescent="0.15">
      <c r="A33" s="48" t="s">
        <v>78</v>
      </c>
      <c r="B33" s="22">
        <f t="shared" si="13"/>
        <v>0</v>
      </c>
      <c r="C33" s="23">
        <f>+Enero!C33+Febrero!C33+'Marzo '!C33+'Abril '!C33+'Mayo '!C33+Junio!C33+Julio!C33+Agosto!C33+Septiembre!C33+'Octubre '!C33+Noviembre!C33+'Diciembre '!C33</f>
        <v>0</v>
      </c>
      <c r="D33" s="23">
        <f>+Enero!D33+Febrero!D33+'Marzo '!D33+'Abril '!D33+'Mayo '!D33+Junio!D33+Julio!D33+Agosto!D33+Septiembre!D33+'Octubre '!D33+Noviembre!D33+'Diciembre '!D33</f>
        <v>0</v>
      </c>
      <c r="E33" s="23">
        <f>+Enero!E33+Febrero!E33+'Marzo '!E33+'Abril '!E33+'Mayo '!E33+Junio!E33+Julio!E33+Agosto!E33+Septiembre!E33+'Octubre '!E33+Noviembre!E33+'Diciembre '!E33</f>
        <v>0</v>
      </c>
      <c r="F33" s="23">
        <f>+Enero!F33+Febrero!F33+'Marzo '!F33+'Abril '!F33+'Mayo '!F33+Junio!F33+Julio!F33+Agosto!F33+Septiembre!F33+'Octubre '!F33+Noviembre!F33+'Diciembre '!F33</f>
        <v>0</v>
      </c>
      <c r="G33" s="23">
        <f>+Enero!G33+Febrero!G33+'Marzo '!G33+'Abril '!G33+'Mayo '!G33+Junio!G33+Julio!G33+Agosto!G33+Septiembre!G33+'Octubre '!G33+Noviembre!G33+'Diciembre '!G33</f>
        <v>0</v>
      </c>
      <c r="H33" s="23">
        <f>+Enero!H33+Febrero!H33+'Marzo '!H33+'Abril '!H33+'Mayo '!H33+Junio!H33+Julio!H33+Agosto!H33+Septiembre!H33+'Octubre '!H33+Noviembre!H33+'Diciembre '!H33</f>
        <v>0</v>
      </c>
      <c r="I33" s="23">
        <f>+Enero!I33+Febrero!I33+'Marzo '!I33+'Abril '!I33+'Mayo '!I33+Junio!I33+Julio!I33+Agosto!I33+Septiembre!I33+'Octubre '!I33+Noviembre!I33+'Diciembre '!I33</f>
        <v>0</v>
      </c>
      <c r="J33" s="23">
        <f>+Enero!J33+Febrero!J33+'Marzo '!J33+'Abril '!J33+'Mayo '!J33+Junio!J33+Julio!J33+Agosto!J33+Septiembre!J33+'Octubre '!J33+Noviembre!J33+'Diciembre '!J33</f>
        <v>0</v>
      </c>
      <c r="K33" s="23">
        <f>+Enero!K33+Febrero!K33+'Marzo '!K33+'Abril '!K33+'Mayo '!K33+Junio!K33+Julio!K33+Agosto!K33+Septiembre!K33+'Octubre '!K33+Noviembre!K33+'Diciembre '!K33</f>
        <v>0</v>
      </c>
      <c r="L33" s="23">
        <f>+Enero!L33+Febrero!L33+'Marzo '!L33+'Abril '!L33+'Mayo '!L33+Junio!L33+Julio!L33+Agosto!L33+Septiembre!L33+'Octubre '!L33+Noviembre!L33+'Diciembre '!L33</f>
        <v>0</v>
      </c>
      <c r="M33" s="23">
        <f>+Enero!M33+Febrero!M33+'Marzo '!M33+'Abril '!M33+'Mayo '!M33+Junio!M33+Julio!M33+Agosto!M33+Septiembre!M33+'Octubre '!M33+Noviembre!M33+'Diciembre '!M33</f>
        <v>0</v>
      </c>
      <c r="N33" s="23">
        <f>+Enero!N33+Febrero!N33+'Marzo '!N33+'Abril '!N33+'Mayo '!N33+Junio!N33+Julio!N33+Agosto!N33+Septiembre!N33+'Octubre '!N33+Noviembre!N33+'Diciembre '!N33</f>
        <v>0</v>
      </c>
      <c r="O33" s="23">
        <f>+Enero!O33+Febrero!O33+'Marzo '!O33+'Abril '!O33+'Mayo '!O33+Junio!O33+Julio!O33+Agosto!O33+Septiembre!O33+'Octubre '!O33+Noviembre!O33+'Diciembre '!O33</f>
        <v>0</v>
      </c>
      <c r="P33" s="23">
        <f>+Enero!P33+Febrero!P33+'Marzo '!P33+'Abril '!P33+'Mayo '!P33+Junio!P33+Julio!P33+Agosto!P33+Septiembre!P33+'Octubre '!P33+Noviembre!P33+'Diciembre '!P33</f>
        <v>0</v>
      </c>
      <c r="Q33" s="23">
        <f>+Enero!Q33+Febrero!Q33+'Marzo '!Q33+'Abril '!Q33+'Mayo '!Q33+Junio!Q33+Julio!Q33+Agosto!Q33+Septiembre!Q33+'Octubre '!Q33+Noviembre!Q33+'Diciembre '!Q33</f>
        <v>0</v>
      </c>
      <c r="R33" s="23">
        <f>+Enero!R33+Febrero!R33+'Marzo '!R33+'Abril '!R33+'Mayo '!R33+Junio!R33+Julio!R33+Agosto!R33+Septiembre!R33+'Octubre '!R33+Noviembre!R33+'Diciembre '!R33</f>
        <v>0</v>
      </c>
      <c r="S33" s="23">
        <f>+Enero!S33+Febrero!S33+'Marzo '!S33+'Abril '!S33+'Mayo '!S33+Junio!S33+Julio!S33+Agosto!S33+Septiembre!S33+'Octubre '!S33+Noviembre!S33+'Diciembre '!S33</f>
        <v>0</v>
      </c>
      <c r="T33" s="222">
        <f>+Enero!T33+Febrero!T33+'Marzo '!T33+'Abril '!T33+'Mayo '!T33+Junio!T33+Julio!T33+Agosto!T33+Septiembre!T33+'Octubre '!T33+Noviembre!T33+'Diciembre '!T33</f>
        <v>0</v>
      </c>
      <c r="U33" s="23">
        <f>+Enero!U33+Febrero!U33+'Marzo '!U33+'Abril '!U33+'Mayo '!U33+Junio!U33+Julio!U33+Agosto!U33+Septiembre!U33+'Octubre '!U33+Noviembre!U33+'Diciembre '!U33</f>
        <v>0</v>
      </c>
      <c r="V33" s="222">
        <f>+Enero!V33+Febrero!V33+'Marzo '!V33+'Abril '!V33+'Mayo '!V33+Junio!V33+Julio!V33+Agosto!V33+Septiembre!V33+'Octubre '!V33+Noviembre!V33+'Diciembre '!V33</f>
        <v>0</v>
      </c>
      <c r="W33" s="23">
        <f>+Enero!W33+Febrero!W33+'Marzo '!W33+'Abril '!W33+'Mayo '!W33+Junio!W33+Julio!W33+Agosto!W33+Septiembre!W33+'Octubre '!W33+Noviembre!W33+'Diciembre '!W33</f>
        <v>0</v>
      </c>
      <c r="X33" s="222">
        <f>+Enero!X33+Febrero!X33+'Marzo '!X33+'Abril '!X33+'Mayo '!X33+Junio!X33+Julio!X33+Agosto!X33+Septiembre!X33+'Octubre '!X33+Noviembre!X33+'Diciembre '!X33</f>
        <v>0</v>
      </c>
      <c r="Y33" s="23">
        <f>+Enero!Y33+Febrero!Y33+'Marzo '!Y33+'Abril '!Y33+'Mayo '!Y33+Junio!Y33+Julio!Y33+Agosto!Y33+Septiembre!Y33+'Octubre '!Y33+Noviembre!Y33+'Diciembre '!Y33</f>
        <v>0</v>
      </c>
      <c r="Z33" s="23">
        <f>+Enero!Z33+Febrero!Z33+'Marzo '!Z33+'Abril '!Z33+'Mayo '!Z33+Junio!Z33+Julio!Z33+Agosto!Z33+Septiembre!Z33+'Octubre '!Z33+Noviembre!Z33+'Diciembre '!Z33</f>
        <v>0</v>
      </c>
      <c r="AA33" s="23">
        <f>+Enero!AA33+Febrero!AA33+'Marzo '!AA33+'Abril '!AA33+'Mayo '!AA33+Junio!AA33+Julio!AA33+Agosto!AA33+Septiembre!AA33+'Octubre '!AA33+Noviembre!AA33+'Diciembre '!AA33</f>
        <v>0</v>
      </c>
      <c r="AB33" s="222">
        <f>+Enero!AB33+Febrero!AB33+'Marzo '!AB33+'Abril '!AB33+'Mayo '!AB33+Junio!AB33+Julio!AB33+Agosto!AB33+Septiembre!AB33+'Octubre '!AB33+Noviembre!AB33+'Diciembre '!AB33</f>
        <v>0</v>
      </c>
      <c r="AC33" s="23">
        <f>+Enero!AC33+Febrero!AC33+'Marzo '!AC33+'Abril '!AC33+'Mayo '!AC33+Junio!AC33+Julio!AC33+Agosto!AC33+Septiembre!AC33+'Octubre '!AC33+Noviembre!AC33+'Diciembre '!AC33</f>
        <v>0</v>
      </c>
      <c r="AD33" s="23">
        <f>+Enero!AD33+Febrero!AD33+'Marzo '!AD33+'Abril '!AD33+'Mayo '!AD33+Junio!AD33+Julio!AD33+Agosto!AD33+Septiembre!AD33+'Octubre '!AD33+Noviembre!AD33+'Diciembre '!AD33</f>
        <v>0</v>
      </c>
      <c r="AE33" s="23">
        <f>+Enero!AE33+Febrero!AE33+'Marzo '!AE33+'Abril '!AE33+'Mayo '!AE33+Junio!AE33+Julio!AE33+Agosto!AE33+Septiembre!AE33+'Octubre '!AE33+Noviembre!AE33+'Diciembre '!AE33</f>
        <v>0</v>
      </c>
      <c r="AF33" s="222">
        <f>+Enero!AF33+Febrero!AF33+'Marzo '!AF33+'Abril '!AF33+'Mayo '!AF33+Junio!AF33+Julio!AF33+Agosto!AF33+Septiembre!AF33+'Octubre '!AF33+Noviembre!AF33+'Diciembre '!AF33</f>
        <v>0</v>
      </c>
      <c r="AG33" s="23">
        <f>+Enero!AG33+Febrero!AG33+'Marzo '!AG33+'Abril '!AG33+'Mayo '!AG33+Junio!AG33+Julio!AG33+Agosto!AG33+Septiembre!AG33+'Octubre '!AG33+Noviembre!AG33+'Diciembre '!AG33</f>
        <v>0</v>
      </c>
      <c r="AH33" s="222">
        <f>+Enero!AH33+Febrero!AH33+'Marzo '!AH33+'Abril '!AH33+'Mayo '!AH33+Junio!AH33+Julio!AH33+Agosto!AH33+Septiembre!AH33+'Octubre '!AH33+Noviembre!AH33+'Diciembre '!AH33</f>
        <v>0</v>
      </c>
      <c r="AI33" s="23">
        <f>+Enero!AI33+Febrero!AI33+'Marzo '!AI33+'Abril '!AI33+'Mayo '!AI33+Junio!AI33+Julio!AI33+Agosto!AI33+Septiembre!AI33+'Octubre '!AI33+Noviembre!AI33+'Diciembre '!AI33</f>
        <v>0</v>
      </c>
      <c r="AJ33" s="23">
        <f>+Enero!AJ33+Febrero!AJ33+'Marzo '!AJ33+'Abril '!AJ33+'Mayo '!AJ33+Junio!AJ33+Julio!AJ33+Agosto!AJ33+Septiembre!AJ33+'Octubre '!AJ33+Noviembre!AJ33+'Diciembre '!AJ33</f>
        <v>0</v>
      </c>
      <c r="AK33" s="222">
        <f>+Enero!AK33+Febrero!AK33+'Marzo '!AK33+'Abril '!AK33+'Mayo '!AK33+Junio!AK33+Julio!AK33+Agosto!AK33+Septiembre!AK33+'Octubre '!AK33+Noviembre!AK33+'Diciembre '!AK33</f>
        <v>0</v>
      </c>
      <c r="AL33" s="23">
        <f>+Enero!AL33+Febrero!AL33+'Marzo '!AL33+'Abril '!AL33+'Mayo '!AL33+Junio!AL33+Julio!AL33+Agosto!AL33+Septiembre!AL33+'Octubre '!AL33+Noviembre!AL33+'Diciembre '!AL33</f>
        <v>0</v>
      </c>
      <c r="AM33" s="222">
        <f>+Enero!AM33+Febrero!AM33+'Marzo '!AM33+'Abril '!AM33+'Mayo '!AM33+Junio!AM33+Julio!AM33+Agosto!AM33+Septiembre!AM33+'Octubre '!AM33+Noviembre!AM33+'Diciembre '!AM33</f>
        <v>0</v>
      </c>
      <c r="AN33" s="23">
        <f>+Enero!AN33+Febrero!AN33+'Marzo '!AN33+'Abril '!AN33+'Mayo '!AN33+Junio!AN33+Julio!AN33+Agosto!AN33+Septiembre!AN33+'Octubre '!AN33+Noviembre!AN33+'Diciembre '!AN33</f>
        <v>0</v>
      </c>
      <c r="AO33" s="23">
        <f>+Enero!AO33+Febrero!AO33+'Marzo '!AO33+'Abril '!AO33+'Mayo '!AO33+Junio!AO33+Julio!AO33+Agosto!AO33+Septiembre!AO33+'Octubre '!AO33+Noviembre!AO33+'Diciembre '!AO33</f>
        <v>0</v>
      </c>
      <c r="AP33" s="23">
        <f>+Enero!AP33+Febrero!AP33+'Marzo '!AP33+'Abril '!AP33+'Mayo '!AP33+Junio!AP33+Julio!AP33+Agosto!AP33+Septiembre!AP33+'Octubre '!AP33+Noviembre!AP33+'Diciembre '!AP33</f>
        <v>0</v>
      </c>
      <c r="AQ33" s="54"/>
      <c r="AR33" s="53"/>
      <c r="AS33" s="54"/>
      <c r="AT33" s="53"/>
      <c r="AU33" s="54"/>
      <c r="AV33" s="55"/>
      <c r="AW33" s="56"/>
      <c r="AX33" s="57"/>
      <c r="AY33" s="41" t="str">
        <f t="shared" si="0"/>
        <v/>
      </c>
      <c r="BF33" s="6"/>
      <c r="BG33" s="6"/>
      <c r="BH33" s="6"/>
      <c r="BI33" s="6"/>
      <c r="BJ33" s="6"/>
      <c r="BK33" s="6"/>
      <c r="BL33" s="6"/>
      <c r="BM33" s="6"/>
      <c r="BN33" s="6"/>
      <c r="BO33" s="6"/>
      <c r="BP33" s="42" t="str">
        <f t="shared" si="1"/>
        <v/>
      </c>
      <c r="BQ33" s="43" t="str">
        <f t="shared" si="2"/>
        <v/>
      </c>
      <c r="BR33" s="43" t="str">
        <f t="shared" si="3"/>
        <v/>
      </c>
      <c r="BS33" s="43" t="str">
        <f t="shared" si="4"/>
        <v/>
      </c>
      <c r="BT33" s="43" t="str">
        <f t="shared" si="5"/>
        <v/>
      </c>
      <c r="BU33" s="43" t="str">
        <f t="shared" si="6"/>
        <v/>
      </c>
      <c r="BV33" s="65" t="str">
        <f t="shared" si="14"/>
        <v/>
      </c>
      <c r="BW33" s="46"/>
      <c r="BX33" s="47">
        <f t="shared" si="7"/>
        <v>0</v>
      </c>
      <c r="BY33" s="47">
        <f t="shared" si="8"/>
        <v>0</v>
      </c>
      <c r="BZ33" s="47">
        <f t="shared" si="9"/>
        <v>0</v>
      </c>
      <c r="CA33" s="47">
        <f t="shared" si="10"/>
        <v>0</v>
      </c>
      <c r="CB33" s="47">
        <f t="shared" si="11"/>
        <v>0</v>
      </c>
      <c r="CC33" s="47" t="str">
        <f t="shared" si="12"/>
        <v/>
      </c>
      <c r="CD33" s="47">
        <f t="shared" si="15"/>
        <v>0</v>
      </c>
      <c r="CY33" s="12"/>
      <c r="CZ33" s="12"/>
    </row>
    <row r="34" spans="1:104" s="11" customFormat="1" x14ac:dyDescent="0.15">
      <c r="A34" s="48" t="s">
        <v>79</v>
      </c>
      <c r="B34" s="22">
        <f>SUM(C34:E34)</f>
        <v>1918</v>
      </c>
      <c r="C34" s="23">
        <f>+Enero!C34+Febrero!C34+'Marzo '!C34+'Abril '!C34+'Mayo '!C34+Junio!C34+Julio!C34+Agosto!C34+Septiembre!C34+'Octubre '!C34+Noviembre!C34+'Diciembre '!C34</f>
        <v>776</v>
      </c>
      <c r="D34" s="23">
        <f>+Enero!D34+Febrero!D34+'Marzo '!D34+'Abril '!D34+'Mayo '!D34+Junio!D34+Julio!D34+Agosto!D34+Septiembre!D34+'Octubre '!D34+Noviembre!D34+'Diciembre '!D34</f>
        <v>856</v>
      </c>
      <c r="E34" s="23">
        <f>+Enero!E34+Febrero!E34+'Marzo '!E34+'Abril '!E34+'Mayo '!E34+Junio!E34+Julio!E34+Agosto!E34+Septiembre!E34+'Octubre '!E34+Noviembre!E34+'Diciembre '!E34</f>
        <v>286</v>
      </c>
      <c r="F34" s="23">
        <f>+Enero!F34+Febrero!F34+'Marzo '!F34+'Abril '!F34+'Mayo '!F34+Junio!F34+Julio!F34+Agosto!F34+Septiembre!F34+'Octubre '!F34+Noviembre!F34+'Diciembre '!F34</f>
        <v>0</v>
      </c>
      <c r="G34" s="23">
        <f>+Enero!G34+Febrero!G34+'Marzo '!G34+'Abril '!G34+'Mayo '!G34+Junio!G34+Julio!G34+Agosto!G34+Septiembre!G34+'Octubre '!G34+Noviembre!G34+'Diciembre '!G34</f>
        <v>0</v>
      </c>
      <c r="H34" s="23">
        <f>+Enero!H34+Febrero!H34+'Marzo '!H34+'Abril '!H34+'Mayo '!H34+Junio!H34+Julio!H34+Agosto!H34+Septiembre!H34+'Octubre '!H34+Noviembre!H34+'Diciembre '!H34</f>
        <v>0</v>
      </c>
      <c r="I34" s="23">
        <f>+Enero!I34+Febrero!I34+'Marzo '!I34+'Abril '!I34+'Mayo '!I34+Junio!I34+Julio!I34+Agosto!I34+Septiembre!I34+'Octubre '!I34+Noviembre!I34+'Diciembre '!I34</f>
        <v>0</v>
      </c>
      <c r="J34" s="23">
        <f>+Enero!J34+Febrero!J34+'Marzo '!J34+'Abril '!J34+'Mayo '!J34+Junio!J34+Julio!J34+Agosto!J34+Septiembre!J34+'Octubre '!J34+Noviembre!J34+'Diciembre '!J34</f>
        <v>0</v>
      </c>
      <c r="K34" s="23">
        <f>+Enero!K34+Febrero!K34+'Marzo '!K34+'Abril '!K34+'Mayo '!K34+Junio!K34+Julio!K34+Agosto!K34+Septiembre!K34+'Octubre '!K34+Noviembre!K34+'Diciembre '!K34</f>
        <v>0</v>
      </c>
      <c r="L34" s="23">
        <f>+Enero!L34+Febrero!L34+'Marzo '!L34+'Abril '!L34+'Mayo '!L34+Junio!L34+Julio!L34+Agosto!L34+Septiembre!L34+'Octubre '!L34+Noviembre!L34+'Diciembre '!L34</f>
        <v>0</v>
      </c>
      <c r="M34" s="23">
        <f>+Enero!M34+Febrero!M34+'Marzo '!M34+'Abril '!M34+'Mayo '!M34+Junio!M34+Julio!M34+Agosto!M34+Septiembre!M34+'Octubre '!M34+Noviembre!M34+'Diciembre '!M34</f>
        <v>0</v>
      </c>
      <c r="N34" s="23">
        <f>+Enero!N34+Febrero!N34+'Marzo '!N34+'Abril '!N34+'Mayo '!N34+Junio!N34+Julio!N34+Agosto!N34+Septiembre!N34+'Octubre '!N34+Noviembre!N34+'Diciembre '!N34</f>
        <v>0</v>
      </c>
      <c r="O34" s="23">
        <f>+Enero!O34+Febrero!O34+'Marzo '!O34+'Abril '!O34+'Mayo '!O34+Junio!O34+Julio!O34+Agosto!O34+Septiembre!O34+'Octubre '!O34+Noviembre!O34+'Diciembre '!O34</f>
        <v>0</v>
      </c>
      <c r="P34" s="23">
        <f>+Enero!P34+Febrero!P34+'Marzo '!P34+'Abril '!P34+'Mayo '!P34+Junio!P34+Julio!P34+Agosto!P34+Septiembre!P34+'Octubre '!P34+Noviembre!P34+'Diciembre '!P34</f>
        <v>0</v>
      </c>
      <c r="Q34" s="23">
        <f>+Enero!Q34+Febrero!Q34+'Marzo '!Q34+'Abril '!Q34+'Mayo '!Q34+Junio!Q34+Julio!Q34+Agosto!Q34+Septiembre!Q34+'Octubre '!Q34+Noviembre!Q34+'Diciembre '!Q34</f>
        <v>0</v>
      </c>
      <c r="R34" s="23">
        <f>+Enero!R34+Febrero!R34+'Marzo '!R34+'Abril '!R34+'Mayo '!R34+Junio!R34+Julio!R34+Agosto!R34+Septiembre!R34+'Octubre '!R34+Noviembre!R34+'Diciembre '!R34</f>
        <v>0</v>
      </c>
      <c r="S34" s="23">
        <f>+Enero!S34+Febrero!S34+'Marzo '!S34+'Abril '!S34+'Mayo '!S34+Junio!S34+Julio!S34+Agosto!S34+Septiembre!S34+'Octubre '!S34+Noviembre!S34+'Diciembre '!S34</f>
        <v>0</v>
      </c>
      <c r="T34" s="222">
        <f>+Enero!T34+Febrero!T34+'Marzo '!T34+'Abril '!T34+'Mayo '!T34+Junio!T34+Julio!T34+Agosto!T34+Septiembre!T34+'Octubre '!T34+Noviembre!T34+'Diciembre '!T34</f>
        <v>1918</v>
      </c>
      <c r="U34" s="23">
        <f>+Enero!U34+Febrero!U34+'Marzo '!U34+'Abril '!U34+'Mayo '!U34+Junio!U34+Julio!U34+Agosto!U34+Septiembre!U34+'Octubre '!U34+Noviembre!U34+'Diciembre '!U34</f>
        <v>0</v>
      </c>
      <c r="V34" s="222">
        <f>+Enero!V34+Febrero!V34+'Marzo '!V34+'Abril '!V34+'Mayo '!V34+Junio!V34+Julio!V34+Agosto!V34+Septiembre!V34+'Octubre '!V34+Noviembre!V34+'Diciembre '!V34</f>
        <v>1535</v>
      </c>
      <c r="W34" s="23">
        <f>+Enero!W34+Febrero!W34+'Marzo '!W34+'Abril '!W34+'Mayo '!W34+Junio!W34+Julio!W34+Agosto!W34+Septiembre!W34+'Octubre '!W34+Noviembre!W34+'Diciembre '!W34</f>
        <v>383</v>
      </c>
      <c r="X34" s="222">
        <f>+Enero!X34+Febrero!X34+'Marzo '!X34+'Abril '!X34+'Mayo '!X34+Junio!X34+Julio!X34+Agosto!X34+Septiembre!X34+'Octubre '!X34+Noviembre!X34+'Diciembre '!X34</f>
        <v>1374</v>
      </c>
      <c r="Y34" s="23">
        <f>+Enero!Y34+Febrero!Y34+'Marzo '!Y34+'Abril '!Y34+'Mayo '!Y34+Junio!Y34+Julio!Y34+Agosto!Y34+Septiembre!Y34+'Octubre '!Y34+Noviembre!Y34+'Diciembre '!Y34</f>
        <v>1374</v>
      </c>
      <c r="Z34" s="23">
        <f>+Enero!Z34+Febrero!Z34+'Marzo '!Z34+'Abril '!Z34+'Mayo '!Z34+Junio!Z34+Julio!Z34+Agosto!Z34+Septiembre!Z34+'Octubre '!Z34+Noviembre!Z34+'Diciembre '!Z34</f>
        <v>0</v>
      </c>
      <c r="AA34" s="23">
        <f>+Enero!AA34+Febrero!AA34+'Marzo '!AA34+'Abril '!AA34+'Mayo '!AA34+Junio!AA34+Julio!AA34+Agosto!AA34+Septiembre!AA34+'Octubre '!AA34+Noviembre!AA34+'Diciembre '!AA34</f>
        <v>0</v>
      </c>
      <c r="AB34" s="222">
        <f>+Enero!AB34+Febrero!AB34+'Marzo '!AB34+'Abril '!AB34+'Mayo '!AB34+Junio!AB34+Julio!AB34+Agosto!AB34+Septiembre!AB34+'Octubre '!AB34+Noviembre!AB34+'Diciembre '!AB34</f>
        <v>0</v>
      </c>
      <c r="AC34" s="23">
        <f>+Enero!AC34+Febrero!AC34+'Marzo '!AC34+'Abril '!AC34+'Mayo '!AC34+Junio!AC34+Julio!AC34+Agosto!AC34+Septiembre!AC34+'Octubre '!AC34+Noviembre!AC34+'Diciembre '!AC34</f>
        <v>0</v>
      </c>
      <c r="AD34" s="23">
        <f>+Enero!AD34+Febrero!AD34+'Marzo '!AD34+'Abril '!AD34+'Mayo '!AD34+Junio!AD34+Julio!AD34+Agosto!AD34+Septiembre!AD34+'Octubre '!AD34+Noviembre!AD34+'Diciembre '!AD34</f>
        <v>0</v>
      </c>
      <c r="AE34" s="23">
        <f>+Enero!AE34+Febrero!AE34+'Marzo '!AE34+'Abril '!AE34+'Mayo '!AE34+Junio!AE34+Julio!AE34+Agosto!AE34+Septiembre!AE34+'Octubre '!AE34+Noviembre!AE34+'Diciembre '!AE34</f>
        <v>0</v>
      </c>
      <c r="AF34" s="222">
        <f>+Enero!AF34+Febrero!AF34+'Marzo '!AF34+'Abril '!AF34+'Mayo '!AF34+Junio!AF34+Julio!AF34+Agosto!AF34+Septiembre!AF34+'Octubre '!AF34+Noviembre!AF34+'Diciembre '!AF34</f>
        <v>985</v>
      </c>
      <c r="AG34" s="23">
        <f>+Enero!AG34+Febrero!AG34+'Marzo '!AG34+'Abril '!AG34+'Mayo '!AG34+Junio!AG34+Julio!AG34+Agosto!AG34+Septiembre!AG34+'Octubre '!AG34+Noviembre!AG34+'Diciembre '!AG34</f>
        <v>0</v>
      </c>
      <c r="AH34" s="222">
        <f>+Enero!AH34+Febrero!AH34+'Marzo '!AH34+'Abril '!AH34+'Mayo '!AH34+Junio!AH34+Julio!AH34+Agosto!AH34+Septiembre!AH34+'Octubre '!AH34+Noviembre!AH34+'Diciembre '!AH34</f>
        <v>354</v>
      </c>
      <c r="AI34" s="23">
        <f>+Enero!AI34+Febrero!AI34+'Marzo '!AI34+'Abril '!AI34+'Mayo '!AI34+Junio!AI34+Julio!AI34+Agosto!AI34+Septiembre!AI34+'Octubre '!AI34+Noviembre!AI34+'Diciembre '!AI34</f>
        <v>0</v>
      </c>
      <c r="AJ34" s="23">
        <f>+Enero!AJ34+Febrero!AJ34+'Marzo '!AJ34+'Abril '!AJ34+'Mayo '!AJ34+Junio!AJ34+Julio!AJ34+Agosto!AJ34+Septiembre!AJ34+'Octubre '!AJ34+Noviembre!AJ34+'Diciembre '!AJ34</f>
        <v>0</v>
      </c>
      <c r="AK34" s="222">
        <f>+Enero!AK34+Febrero!AK34+'Marzo '!AK34+'Abril '!AK34+'Mayo '!AK34+Junio!AK34+Julio!AK34+Agosto!AK34+Septiembre!AK34+'Octubre '!AK34+Noviembre!AK34+'Diciembre '!AK34</f>
        <v>7</v>
      </c>
      <c r="AL34" s="23">
        <f>+Enero!AL34+Febrero!AL34+'Marzo '!AL34+'Abril '!AL34+'Mayo '!AL34+Junio!AL34+Julio!AL34+Agosto!AL34+Septiembre!AL34+'Octubre '!AL34+Noviembre!AL34+'Diciembre '!AL34</f>
        <v>2</v>
      </c>
      <c r="AM34" s="222">
        <f>+Enero!AM34+Febrero!AM34+'Marzo '!AM34+'Abril '!AM34+'Mayo '!AM34+Junio!AM34+Julio!AM34+Agosto!AM34+Septiembre!AM34+'Octubre '!AM34+Noviembre!AM34+'Diciembre '!AM34</f>
        <v>566</v>
      </c>
      <c r="AN34" s="23">
        <f>+Enero!AN34+Febrero!AN34+'Marzo '!AN34+'Abril '!AN34+'Mayo '!AN34+Junio!AN34+Julio!AN34+Agosto!AN34+Septiembre!AN34+'Octubre '!AN34+Noviembre!AN34+'Diciembre '!AN34</f>
        <v>0</v>
      </c>
      <c r="AO34" s="23">
        <f>+Enero!AO34+Febrero!AO34+'Marzo '!AO34+'Abril '!AO34+'Mayo '!AO34+Junio!AO34+Julio!AO34+Agosto!AO34+Septiembre!AO34+'Octubre '!AO34+Noviembre!AO34+'Diciembre '!AO34</f>
        <v>0</v>
      </c>
      <c r="AP34" s="23">
        <f>+Enero!AP34+Febrero!AP34+'Marzo '!AP34+'Abril '!AP34+'Mayo '!AP34+Junio!AP34+Julio!AP34+Agosto!AP34+Septiembre!AP34+'Octubre '!AP34+Noviembre!AP34+'Diciembre '!AP34</f>
        <v>0</v>
      </c>
      <c r="AQ34" s="54"/>
      <c r="AR34" s="53"/>
      <c r="AS34" s="54"/>
      <c r="AT34" s="53"/>
      <c r="AU34" s="54"/>
      <c r="AV34" s="55"/>
      <c r="AW34" s="56"/>
      <c r="AX34" s="57"/>
      <c r="AY34" s="41" t="str">
        <f t="shared" si="0"/>
        <v/>
      </c>
      <c r="BF34" s="6"/>
      <c r="BG34" s="6"/>
      <c r="BH34" s="6"/>
      <c r="BI34" s="6"/>
      <c r="BJ34" s="6"/>
      <c r="BK34" s="6"/>
      <c r="BL34" s="6"/>
      <c r="BM34" s="6"/>
      <c r="BN34" s="6"/>
      <c r="BO34" s="6"/>
      <c r="BP34" s="42" t="str">
        <f t="shared" si="1"/>
        <v/>
      </c>
      <c r="BQ34" s="43" t="str">
        <f t="shared" si="2"/>
        <v/>
      </c>
      <c r="BR34" s="43" t="str">
        <f t="shared" si="3"/>
        <v/>
      </c>
      <c r="BS34" s="43" t="str">
        <f t="shared" si="4"/>
        <v/>
      </c>
      <c r="BT34" s="43" t="str">
        <f t="shared" si="5"/>
        <v/>
      </c>
      <c r="BU34" s="43" t="str">
        <f t="shared" si="6"/>
        <v/>
      </c>
      <c r="BV34" s="65" t="str">
        <f t="shared" si="14"/>
        <v/>
      </c>
      <c r="BW34" s="46"/>
      <c r="BX34" s="47">
        <f t="shared" si="7"/>
        <v>0</v>
      </c>
      <c r="BY34" s="47">
        <f t="shared" si="8"/>
        <v>0</v>
      </c>
      <c r="BZ34" s="47">
        <f t="shared" si="9"/>
        <v>0</v>
      </c>
      <c r="CA34" s="47">
        <f t="shared" si="10"/>
        <v>0</v>
      </c>
      <c r="CB34" s="47">
        <f t="shared" si="11"/>
        <v>0</v>
      </c>
      <c r="CC34" s="47">
        <f t="shared" si="12"/>
        <v>0</v>
      </c>
      <c r="CD34" s="47">
        <f t="shared" si="15"/>
        <v>0</v>
      </c>
      <c r="CY34" s="12"/>
      <c r="CZ34" s="12"/>
    </row>
    <row r="35" spans="1:104" s="11" customFormat="1" ht="26.25" customHeight="1" x14ac:dyDescent="0.15">
      <c r="A35" s="48" t="s">
        <v>80</v>
      </c>
      <c r="B35" s="22">
        <f>SUM(F35:S35)</f>
        <v>6525</v>
      </c>
      <c r="C35" s="23">
        <f>+Enero!C35+Febrero!C35+'Marzo '!C35+'Abril '!C35+'Mayo '!C35+Junio!C35+Julio!C35+Agosto!C35+Septiembre!C35+'Octubre '!C35+Noviembre!C35+'Diciembre '!C35</f>
        <v>0</v>
      </c>
      <c r="D35" s="23">
        <f>+Enero!D35+Febrero!D35+'Marzo '!D35+'Abril '!D35+'Mayo '!D35+Junio!D35+Julio!D35+Agosto!D35+Septiembre!D35+'Octubre '!D35+Noviembre!D35+'Diciembre '!D35</f>
        <v>0</v>
      </c>
      <c r="E35" s="23">
        <f>+Enero!E35+Febrero!E35+'Marzo '!E35+'Abril '!E35+'Mayo '!E35+Junio!E35+Julio!E35+Agosto!E35+Septiembre!E35+'Octubre '!E35+Noviembre!E35+'Diciembre '!E35</f>
        <v>0</v>
      </c>
      <c r="F35" s="23">
        <f>+Enero!F35+Febrero!F35+'Marzo '!F35+'Abril '!F35+'Mayo '!F35+Junio!F35+Julio!F35+Agosto!F35+Septiembre!F35+'Octubre '!F35+Noviembre!F35+'Diciembre '!F35</f>
        <v>195</v>
      </c>
      <c r="G35" s="23">
        <f>+Enero!G35+Febrero!G35+'Marzo '!G35+'Abril '!G35+'Mayo '!G35+Junio!G35+Julio!G35+Agosto!G35+Septiembre!G35+'Octubre '!G35+Noviembre!G35+'Diciembre '!G35</f>
        <v>168</v>
      </c>
      <c r="H35" s="23">
        <f>+Enero!H35+Febrero!H35+'Marzo '!H35+'Abril '!H35+'Mayo '!H35+Junio!H35+Julio!H35+Agosto!H35+Septiembre!H35+'Octubre '!H35+Noviembre!H35+'Diciembre '!H35</f>
        <v>164</v>
      </c>
      <c r="I35" s="23">
        <f>+Enero!I35+Febrero!I35+'Marzo '!I35+'Abril '!I35+'Mayo '!I35+Junio!I35+Julio!I35+Agosto!I35+Septiembre!I35+'Octubre '!I35+Noviembre!I35+'Diciembre '!I35</f>
        <v>213</v>
      </c>
      <c r="J35" s="23">
        <f>+Enero!J35+Febrero!J35+'Marzo '!J35+'Abril '!J35+'Mayo '!J35+Junio!J35+Julio!J35+Agosto!J35+Septiembre!J35+'Octubre '!J35+Noviembre!J35+'Diciembre '!J35</f>
        <v>412</v>
      </c>
      <c r="K35" s="23">
        <f>+Enero!K35+Febrero!K35+'Marzo '!K35+'Abril '!K35+'Mayo '!K35+Junio!K35+Julio!K35+Agosto!K35+Septiembre!K35+'Octubre '!K35+Noviembre!K35+'Diciembre '!K35</f>
        <v>590</v>
      </c>
      <c r="L35" s="23">
        <f>+Enero!L35+Febrero!L35+'Marzo '!L35+'Abril '!L35+'Mayo '!L35+Junio!L35+Julio!L35+Agosto!L35+Septiembre!L35+'Octubre '!L35+Noviembre!L35+'Diciembre '!L35</f>
        <v>593</v>
      </c>
      <c r="M35" s="23">
        <f>+Enero!M35+Febrero!M35+'Marzo '!M35+'Abril '!M35+'Mayo '!M35+Junio!M35+Julio!M35+Agosto!M35+Septiembre!M35+'Octubre '!M35+Noviembre!M35+'Diciembre '!M35</f>
        <v>669</v>
      </c>
      <c r="N35" s="23">
        <f>+Enero!N35+Febrero!N35+'Marzo '!N35+'Abril '!N35+'Mayo '!N35+Junio!N35+Julio!N35+Agosto!N35+Septiembre!N35+'Octubre '!N35+Noviembre!N35+'Diciembre '!N35</f>
        <v>700</v>
      </c>
      <c r="O35" s="23">
        <f>+Enero!O35+Febrero!O35+'Marzo '!O35+'Abril '!O35+'Mayo '!O35+Junio!O35+Julio!O35+Agosto!O35+Septiembre!O35+'Octubre '!O35+Noviembre!O35+'Diciembre '!O35</f>
        <v>720</v>
      </c>
      <c r="P35" s="23">
        <f>+Enero!P35+Febrero!P35+'Marzo '!P35+'Abril '!P35+'Mayo '!P35+Junio!P35+Julio!P35+Agosto!P35+Septiembre!P35+'Octubre '!P35+Noviembre!P35+'Diciembre '!P35</f>
        <v>733</v>
      </c>
      <c r="Q35" s="23">
        <f>+Enero!Q35+Febrero!Q35+'Marzo '!Q35+'Abril '!Q35+'Mayo '!Q35+Junio!Q35+Julio!Q35+Agosto!Q35+Septiembre!Q35+'Octubre '!Q35+Noviembre!Q35+'Diciembre '!Q35</f>
        <v>610</v>
      </c>
      <c r="R35" s="23">
        <f>+Enero!R35+Febrero!R35+'Marzo '!R35+'Abril '!R35+'Mayo '!R35+Junio!R35+Julio!R35+Agosto!R35+Septiembre!R35+'Octubre '!R35+Noviembre!R35+'Diciembre '!R35</f>
        <v>396</v>
      </c>
      <c r="S35" s="23">
        <f>+Enero!S35+Febrero!S35+'Marzo '!S35+'Abril '!S35+'Mayo '!S35+Junio!S35+Julio!S35+Agosto!S35+Septiembre!S35+'Octubre '!S35+Noviembre!S35+'Diciembre '!S35</f>
        <v>362</v>
      </c>
      <c r="T35" s="222">
        <f>+Enero!T35+Febrero!T35+'Marzo '!T35+'Abril '!T35+'Mayo '!T35+Junio!T35+Julio!T35+Agosto!T35+Septiembre!T35+'Octubre '!T35+Noviembre!T35+'Diciembre '!T35</f>
        <v>0</v>
      </c>
      <c r="U35" s="23">
        <f>+Enero!U35+Febrero!U35+'Marzo '!U35+'Abril '!U35+'Mayo '!U35+Junio!U35+Julio!U35+Agosto!U35+Septiembre!U35+'Octubre '!U35+Noviembre!U35+'Diciembre '!U35</f>
        <v>6525</v>
      </c>
      <c r="V35" s="222">
        <f>+Enero!V35+Febrero!V35+'Marzo '!V35+'Abril '!V35+'Mayo '!V35+Junio!V35+Julio!V35+Agosto!V35+Septiembre!V35+'Octubre '!V35+Noviembre!V35+'Diciembre '!V35</f>
        <v>2544</v>
      </c>
      <c r="W35" s="23">
        <f>+Enero!W35+Febrero!W35+'Marzo '!W35+'Abril '!W35+'Mayo '!W35+Junio!W35+Julio!W35+Agosto!W35+Septiembre!W35+'Octubre '!W35+Noviembre!W35+'Diciembre '!W35</f>
        <v>3981</v>
      </c>
      <c r="X35" s="222">
        <f>+Enero!X35+Febrero!X35+'Marzo '!X35+'Abril '!X35+'Mayo '!X35+Junio!X35+Julio!X35+Agosto!X35+Septiembre!X35+'Octubre '!X35+Noviembre!X35+'Diciembre '!X35</f>
        <v>0</v>
      </c>
      <c r="Y35" s="23">
        <f>+Enero!Y35+Febrero!Y35+'Marzo '!Y35+'Abril '!Y35+'Mayo '!Y35+Junio!Y35+Julio!Y35+Agosto!Y35+Septiembre!Y35+'Octubre '!Y35+Noviembre!Y35+'Diciembre '!Y35</f>
        <v>0</v>
      </c>
      <c r="Z35" s="23">
        <f>+Enero!Z35+Febrero!Z35+'Marzo '!Z35+'Abril '!Z35+'Mayo '!Z35+Junio!Z35+Julio!Z35+Agosto!Z35+Septiembre!Z35+'Octubre '!Z35+Noviembre!Z35+'Diciembre '!Z35</f>
        <v>0</v>
      </c>
      <c r="AA35" s="23">
        <f>+Enero!AA35+Febrero!AA35+'Marzo '!AA35+'Abril '!AA35+'Mayo '!AA35+Junio!AA35+Julio!AA35+Agosto!AA35+Septiembre!AA35+'Octubre '!AA35+Noviembre!AA35+'Diciembre '!AA35</f>
        <v>0</v>
      </c>
      <c r="AB35" s="222">
        <f>+Enero!AB35+Febrero!AB35+'Marzo '!AB35+'Abril '!AB35+'Mayo '!AB35+Junio!AB35+Julio!AB35+Agosto!AB35+Septiembre!AB35+'Octubre '!AB35+Noviembre!AB35+'Diciembre '!AB35</f>
        <v>3790</v>
      </c>
      <c r="AC35" s="23">
        <f>+Enero!AC35+Febrero!AC35+'Marzo '!AC35+'Abril '!AC35+'Mayo '!AC35+Junio!AC35+Julio!AC35+Agosto!AC35+Septiembre!AC35+'Octubre '!AC35+Noviembre!AC35+'Diciembre '!AC35</f>
        <v>3789</v>
      </c>
      <c r="AD35" s="23">
        <f>+Enero!AD35+Febrero!AD35+'Marzo '!AD35+'Abril '!AD35+'Mayo '!AD35+Junio!AD35+Julio!AD35+Agosto!AD35+Septiembre!AD35+'Octubre '!AD35+Noviembre!AD35+'Diciembre '!AD35</f>
        <v>0</v>
      </c>
      <c r="AE35" s="23">
        <f>+Enero!AE35+Febrero!AE35+'Marzo '!AE35+'Abril '!AE35+'Mayo '!AE35+Junio!AE35+Julio!AE35+Agosto!AE35+Septiembre!AE35+'Octubre '!AE35+Noviembre!AE35+'Diciembre '!AE35</f>
        <v>1</v>
      </c>
      <c r="AF35" s="222">
        <f>+Enero!AF35+Febrero!AF35+'Marzo '!AF35+'Abril '!AF35+'Mayo '!AF35+Junio!AF35+Julio!AF35+Agosto!AF35+Septiembre!AF35+'Octubre '!AF35+Noviembre!AF35+'Diciembre '!AF35</f>
        <v>2759</v>
      </c>
      <c r="AG35" s="23">
        <f>+Enero!AG35+Febrero!AG35+'Marzo '!AG35+'Abril '!AG35+'Mayo '!AG35+Junio!AG35+Julio!AG35+Agosto!AG35+Septiembre!AG35+'Octubre '!AG35+Noviembre!AG35+'Diciembre '!AG35</f>
        <v>528</v>
      </c>
      <c r="AH35" s="222">
        <f>+Enero!AH35+Febrero!AH35+'Marzo '!AH35+'Abril '!AH35+'Mayo '!AH35+Junio!AH35+Julio!AH35+Agosto!AH35+Septiembre!AH35+'Octubre '!AH35+Noviembre!AH35+'Diciembre '!AH35</f>
        <v>0</v>
      </c>
      <c r="AI35" s="23">
        <f>+Enero!AI35+Febrero!AI35+'Marzo '!AI35+'Abril '!AI35+'Mayo '!AI35+Junio!AI35+Julio!AI35+Agosto!AI35+Septiembre!AI35+'Octubre '!AI35+Noviembre!AI35+'Diciembre '!AI35</f>
        <v>1172</v>
      </c>
      <c r="AJ35" s="23">
        <f>+Enero!AJ35+Febrero!AJ35+'Marzo '!AJ35+'Abril '!AJ35+'Mayo '!AJ35+Junio!AJ35+Julio!AJ35+Agosto!AJ35+Septiembre!AJ35+'Octubre '!AJ35+Noviembre!AJ35+'Diciembre '!AJ35</f>
        <v>7</v>
      </c>
      <c r="AK35" s="222">
        <f>+Enero!AK35+Febrero!AK35+'Marzo '!AK35+'Abril '!AK35+'Mayo '!AK35+Junio!AK35+Julio!AK35+Agosto!AK35+Septiembre!AK35+'Octubre '!AK35+Noviembre!AK35+'Diciembre '!AK35</f>
        <v>0</v>
      </c>
      <c r="AL35" s="23">
        <f>+Enero!AL35+Febrero!AL35+'Marzo '!AL35+'Abril '!AL35+'Mayo '!AL35+Junio!AL35+Julio!AL35+Agosto!AL35+Septiembre!AL35+'Octubre '!AL35+Noviembre!AL35+'Diciembre '!AL35</f>
        <v>575</v>
      </c>
      <c r="AM35" s="222">
        <f>+Enero!AM35+Febrero!AM35+'Marzo '!AM35+'Abril '!AM35+'Mayo '!AM35+Junio!AM35+Julio!AM35+Agosto!AM35+Septiembre!AM35+'Octubre '!AM35+Noviembre!AM35+'Diciembre '!AM35</f>
        <v>0</v>
      </c>
      <c r="AN35" s="23">
        <f>+Enero!AN35+Febrero!AN35+'Marzo '!AN35+'Abril '!AN35+'Mayo '!AN35+Junio!AN35+Julio!AN35+Agosto!AN35+Septiembre!AN35+'Octubre '!AN35+Noviembre!AN35+'Diciembre '!AN35</f>
        <v>932</v>
      </c>
      <c r="AO35" s="23">
        <f>+Enero!AO35+Febrero!AO35+'Marzo '!AO35+'Abril '!AO35+'Mayo '!AO35+Junio!AO35+Julio!AO35+Agosto!AO35+Septiembre!AO35+'Octubre '!AO35+Noviembre!AO35+'Diciembre '!AO35</f>
        <v>0</v>
      </c>
      <c r="AP35" s="23">
        <f>+Enero!AP35+Febrero!AP35+'Marzo '!AP35+'Abril '!AP35+'Mayo '!AP35+Junio!AP35+Julio!AP35+Agosto!AP35+Septiembre!AP35+'Octubre '!AP35+Noviembre!AP35+'Diciembre '!AP35</f>
        <v>101</v>
      </c>
      <c r="AQ35" s="54"/>
      <c r="AR35" s="53"/>
      <c r="AS35" s="54"/>
      <c r="AT35" s="53"/>
      <c r="AU35" s="54"/>
      <c r="AV35" s="55"/>
      <c r="AW35" s="70"/>
      <c r="AX35" s="57"/>
      <c r="AY35" s="41" t="str">
        <f t="shared" si="0"/>
        <v/>
      </c>
      <c r="BF35" s="6"/>
      <c r="BG35" s="6"/>
      <c r="BH35" s="6"/>
      <c r="BI35" s="6"/>
      <c r="BJ35" s="6"/>
      <c r="BK35" s="6"/>
      <c r="BL35" s="6"/>
      <c r="BM35" s="6"/>
      <c r="BN35" s="6"/>
      <c r="BO35" s="6"/>
      <c r="BP35" s="42" t="str">
        <f t="shared" si="1"/>
        <v/>
      </c>
      <c r="BQ35" s="43" t="str">
        <f t="shared" si="2"/>
        <v/>
      </c>
      <c r="BR35" s="43" t="str">
        <f t="shared" si="3"/>
        <v/>
      </c>
      <c r="BS35" s="43" t="str">
        <f t="shared" si="4"/>
        <v/>
      </c>
      <c r="BT35" s="43" t="str">
        <f t="shared" si="5"/>
        <v/>
      </c>
      <c r="BU35" s="43" t="str">
        <f t="shared" si="6"/>
        <v/>
      </c>
      <c r="BV35" s="65" t="str">
        <f t="shared" si="14"/>
        <v/>
      </c>
      <c r="BW35" s="46"/>
      <c r="BX35" s="47">
        <f t="shared" si="7"/>
        <v>0</v>
      </c>
      <c r="BY35" s="47">
        <f t="shared" si="8"/>
        <v>0</v>
      </c>
      <c r="BZ35" s="47">
        <f t="shared" si="9"/>
        <v>0</v>
      </c>
      <c r="CA35" s="47">
        <f t="shared" si="10"/>
        <v>0</v>
      </c>
      <c r="CB35" s="47">
        <f t="shared" si="11"/>
        <v>0</v>
      </c>
      <c r="CC35" s="47">
        <f t="shared" si="12"/>
        <v>0</v>
      </c>
      <c r="CD35" s="47">
        <f t="shared" si="15"/>
        <v>0</v>
      </c>
      <c r="CY35" s="12"/>
      <c r="CZ35" s="12"/>
    </row>
    <row r="36" spans="1:104" s="11" customFormat="1" x14ac:dyDescent="0.15">
      <c r="A36" s="48" t="s">
        <v>81</v>
      </c>
      <c r="B36" s="22">
        <f t="shared" si="13"/>
        <v>0</v>
      </c>
      <c r="C36" s="23">
        <f>+Enero!C36+Febrero!C36+'Marzo '!C36+'Abril '!C36+'Mayo '!C36+Junio!C36+Julio!C36+Agosto!C36+Septiembre!C36+'Octubre '!C36+Noviembre!C36+'Diciembre '!C36</f>
        <v>0</v>
      </c>
      <c r="D36" s="23">
        <f>+Enero!D36+Febrero!D36+'Marzo '!D36+'Abril '!D36+'Mayo '!D36+Junio!D36+Julio!D36+Agosto!D36+Septiembre!D36+'Octubre '!D36+Noviembre!D36+'Diciembre '!D36</f>
        <v>0</v>
      </c>
      <c r="E36" s="23">
        <f>+Enero!E36+Febrero!E36+'Marzo '!E36+'Abril '!E36+'Mayo '!E36+Junio!E36+Julio!E36+Agosto!E36+Septiembre!E36+'Octubre '!E36+Noviembre!E36+'Diciembre '!E36</f>
        <v>0</v>
      </c>
      <c r="F36" s="23">
        <f>+Enero!F36+Febrero!F36+'Marzo '!F36+'Abril '!F36+'Mayo '!F36+Junio!F36+Julio!F36+Agosto!F36+Septiembre!F36+'Octubre '!F36+Noviembre!F36+'Diciembre '!F36</f>
        <v>0</v>
      </c>
      <c r="G36" s="23">
        <f>+Enero!G36+Febrero!G36+'Marzo '!G36+'Abril '!G36+'Mayo '!G36+Junio!G36+Julio!G36+Agosto!G36+Septiembre!G36+'Octubre '!G36+Noviembre!G36+'Diciembre '!G36</f>
        <v>0</v>
      </c>
      <c r="H36" s="23">
        <f>+Enero!H36+Febrero!H36+'Marzo '!H36+'Abril '!H36+'Mayo '!H36+Junio!H36+Julio!H36+Agosto!H36+Septiembre!H36+'Octubre '!H36+Noviembre!H36+'Diciembre '!H36</f>
        <v>0</v>
      </c>
      <c r="I36" s="23">
        <f>+Enero!I36+Febrero!I36+'Marzo '!I36+'Abril '!I36+'Mayo '!I36+Junio!I36+Julio!I36+Agosto!I36+Septiembre!I36+'Octubre '!I36+Noviembre!I36+'Diciembre '!I36</f>
        <v>0</v>
      </c>
      <c r="J36" s="23">
        <f>+Enero!J36+Febrero!J36+'Marzo '!J36+'Abril '!J36+'Mayo '!J36+Junio!J36+Julio!J36+Agosto!J36+Septiembre!J36+'Octubre '!J36+Noviembre!J36+'Diciembre '!J36</f>
        <v>0</v>
      </c>
      <c r="K36" s="23">
        <f>+Enero!K36+Febrero!K36+'Marzo '!K36+'Abril '!K36+'Mayo '!K36+Junio!K36+Julio!K36+Agosto!K36+Septiembre!K36+'Octubre '!K36+Noviembre!K36+'Diciembre '!K36</f>
        <v>0</v>
      </c>
      <c r="L36" s="23">
        <f>+Enero!L36+Febrero!L36+'Marzo '!L36+'Abril '!L36+'Mayo '!L36+Junio!L36+Julio!L36+Agosto!L36+Septiembre!L36+'Octubre '!L36+Noviembre!L36+'Diciembre '!L36</f>
        <v>0</v>
      </c>
      <c r="M36" s="23">
        <f>+Enero!M36+Febrero!M36+'Marzo '!M36+'Abril '!M36+'Mayo '!M36+Junio!M36+Julio!M36+Agosto!M36+Septiembre!M36+'Octubre '!M36+Noviembre!M36+'Diciembre '!M36</f>
        <v>0</v>
      </c>
      <c r="N36" s="23">
        <f>+Enero!N36+Febrero!N36+'Marzo '!N36+'Abril '!N36+'Mayo '!N36+Junio!N36+Julio!N36+Agosto!N36+Septiembre!N36+'Octubre '!N36+Noviembre!N36+'Diciembre '!N36</f>
        <v>0</v>
      </c>
      <c r="O36" s="23">
        <f>+Enero!O36+Febrero!O36+'Marzo '!O36+'Abril '!O36+'Mayo '!O36+Junio!O36+Julio!O36+Agosto!O36+Septiembre!O36+'Octubre '!O36+Noviembre!O36+'Diciembre '!O36</f>
        <v>0</v>
      </c>
      <c r="P36" s="23">
        <f>+Enero!P36+Febrero!P36+'Marzo '!P36+'Abril '!P36+'Mayo '!P36+Junio!P36+Julio!P36+Agosto!P36+Septiembre!P36+'Octubre '!P36+Noviembre!P36+'Diciembre '!P36</f>
        <v>0</v>
      </c>
      <c r="Q36" s="23">
        <f>+Enero!Q36+Febrero!Q36+'Marzo '!Q36+'Abril '!Q36+'Mayo '!Q36+Junio!Q36+Julio!Q36+Agosto!Q36+Septiembre!Q36+'Octubre '!Q36+Noviembre!Q36+'Diciembre '!Q36</f>
        <v>0</v>
      </c>
      <c r="R36" s="23">
        <f>+Enero!R36+Febrero!R36+'Marzo '!R36+'Abril '!R36+'Mayo '!R36+Junio!R36+Julio!R36+Agosto!R36+Septiembre!R36+'Octubre '!R36+Noviembre!R36+'Diciembre '!R36</f>
        <v>0</v>
      </c>
      <c r="S36" s="23">
        <f>+Enero!S36+Febrero!S36+'Marzo '!S36+'Abril '!S36+'Mayo '!S36+Junio!S36+Julio!S36+Agosto!S36+Septiembre!S36+'Octubre '!S36+Noviembre!S36+'Diciembre '!S36</f>
        <v>0</v>
      </c>
      <c r="T36" s="222">
        <f>+Enero!T36+Febrero!T36+'Marzo '!T36+'Abril '!T36+'Mayo '!T36+Junio!T36+Julio!T36+Agosto!T36+Septiembre!T36+'Octubre '!T36+Noviembre!T36+'Diciembre '!T36</f>
        <v>0</v>
      </c>
      <c r="U36" s="23">
        <f>+Enero!U36+Febrero!U36+'Marzo '!U36+'Abril '!U36+'Mayo '!U36+Junio!U36+Julio!U36+Agosto!U36+Septiembre!U36+'Octubre '!U36+Noviembre!U36+'Diciembre '!U36</f>
        <v>0</v>
      </c>
      <c r="V36" s="222">
        <f>+Enero!V36+Febrero!V36+'Marzo '!V36+'Abril '!V36+'Mayo '!V36+Junio!V36+Julio!V36+Agosto!V36+Septiembre!V36+'Octubre '!V36+Noviembre!V36+'Diciembre '!V36</f>
        <v>0</v>
      </c>
      <c r="W36" s="23">
        <f>+Enero!W36+Febrero!W36+'Marzo '!W36+'Abril '!W36+'Mayo '!W36+Junio!W36+Julio!W36+Agosto!W36+Septiembre!W36+'Octubre '!W36+Noviembre!W36+'Diciembre '!W36</f>
        <v>0</v>
      </c>
      <c r="X36" s="222">
        <f>+Enero!X36+Febrero!X36+'Marzo '!X36+'Abril '!X36+'Mayo '!X36+Junio!X36+Julio!X36+Agosto!X36+Septiembre!X36+'Octubre '!X36+Noviembre!X36+'Diciembre '!X36</f>
        <v>0</v>
      </c>
      <c r="Y36" s="23">
        <f>+Enero!Y36+Febrero!Y36+'Marzo '!Y36+'Abril '!Y36+'Mayo '!Y36+Junio!Y36+Julio!Y36+Agosto!Y36+Septiembre!Y36+'Octubre '!Y36+Noviembre!Y36+'Diciembre '!Y36</f>
        <v>0</v>
      </c>
      <c r="Z36" s="23">
        <f>+Enero!Z36+Febrero!Z36+'Marzo '!Z36+'Abril '!Z36+'Mayo '!Z36+Junio!Z36+Julio!Z36+Agosto!Z36+Septiembre!Z36+'Octubre '!Z36+Noviembre!Z36+'Diciembre '!Z36</f>
        <v>0</v>
      </c>
      <c r="AA36" s="23">
        <f>+Enero!AA36+Febrero!AA36+'Marzo '!AA36+'Abril '!AA36+'Mayo '!AA36+Junio!AA36+Julio!AA36+Agosto!AA36+Septiembre!AA36+'Octubre '!AA36+Noviembre!AA36+'Diciembre '!AA36</f>
        <v>0</v>
      </c>
      <c r="AB36" s="222">
        <f>+Enero!AB36+Febrero!AB36+'Marzo '!AB36+'Abril '!AB36+'Mayo '!AB36+Junio!AB36+Julio!AB36+Agosto!AB36+Septiembre!AB36+'Octubre '!AB36+Noviembre!AB36+'Diciembre '!AB36</f>
        <v>0</v>
      </c>
      <c r="AC36" s="23">
        <f>+Enero!AC36+Febrero!AC36+'Marzo '!AC36+'Abril '!AC36+'Mayo '!AC36+Junio!AC36+Julio!AC36+Agosto!AC36+Septiembre!AC36+'Octubre '!AC36+Noviembre!AC36+'Diciembre '!AC36</f>
        <v>0</v>
      </c>
      <c r="AD36" s="23">
        <f>+Enero!AD36+Febrero!AD36+'Marzo '!AD36+'Abril '!AD36+'Mayo '!AD36+Junio!AD36+Julio!AD36+Agosto!AD36+Septiembre!AD36+'Octubre '!AD36+Noviembre!AD36+'Diciembre '!AD36</f>
        <v>0</v>
      </c>
      <c r="AE36" s="23">
        <f>+Enero!AE36+Febrero!AE36+'Marzo '!AE36+'Abril '!AE36+'Mayo '!AE36+Junio!AE36+Julio!AE36+Agosto!AE36+Septiembre!AE36+'Octubre '!AE36+Noviembre!AE36+'Diciembre '!AE36</f>
        <v>0</v>
      </c>
      <c r="AF36" s="222">
        <f>+Enero!AF36+Febrero!AF36+'Marzo '!AF36+'Abril '!AF36+'Mayo '!AF36+Junio!AF36+Julio!AF36+Agosto!AF36+Septiembre!AF36+'Octubre '!AF36+Noviembre!AF36+'Diciembre '!AF36</f>
        <v>0</v>
      </c>
      <c r="AG36" s="23">
        <f>+Enero!AG36+Febrero!AG36+'Marzo '!AG36+'Abril '!AG36+'Mayo '!AG36+Junio!AG36+Julio!AG36+Agosto!AG36+Septiembre!AG36+'Octubre '!AG36+Noviembre!AG36+'Diciembre '!AG36</f>
        <v>0</v>
      </c>
      <c r="AH36" s="222">
        <f>+Enero!AH36+Febrero!AH36+'Marzo '!AH36+'Abril '!AH36+'Mayo '!AH36+Junio!AH36+Julio!AH36+Agosto!AH36+Septiembre!AH36+'Octubre '!AH36+Noviembre!AH36+'Diciembre '!AH36</f>
        <v>0</v>
      </c>
      <c r="AI36" s="23">
        <f>+Enero!AI36+Febrero!AI36+'Marzo '!AI36+'Abril '!AI36+'Mayo '!AI36+Junio!AI36+Julio!AI36+Agosto!AI36+Septiembre!AI36+'Octubre '!AI36+Noviembre!AI36+'Diciembre '!AI36</f>
        <v>0</v>
      </c>
      <c r="AJ36" s="23">
        <f>+Enero!AJ36+Febrero!AJ36+'Marzo '!AJ36+'Abril '!AJ36+'Mayo '!AJ36+Junio!AJ36+Julio!AJ36+Agosto!AJ36+Septiembre!AJ36+'Octubre '!AJ36+Noviembre!AJ36+'Diciembre '!AJ36</f>
        <v>0</v>
      </c>
      <c r="AK36" s="222">
        <f>+Enero!AK36+Febrero!AK36+'Marzo '!AK36+'Abril '!AK36+'Mayo '!AK36+Junio!AK36+Julio!AK36+Agosto!AK36+Septiembre!AK36+'Octubre '!AK36+Noviembre!AK36+'Diciembre '!AK36</f>
        <v>0</v>
      </c>
      <c r="AL36" s="23">
        <f>+Enero!AL36+Febrero!AL36+'Marzo '!AL36+'Abril '!AL36+'Mayo '!AL36+Junio!AL36+Julio!AL36+Agosto!AL36+Septiembre!AL36+'Octubre '!AL36+Noviembre!AL36+'Diciembre '!AL36</f>
        <v>0</v>
      </c>
      <c r="AM36" s="222">
        <f>+Enero!AM36+Febrero!AM36+'Marzo '!AM36+'Abril '!AM36+'Mayo '!AM36+Junio!AM36+Julio!AM36+Agosto!AM36+Septiembre!AM36+'Octubre '!AM36+Noviembre!AM36+'Diciembre '!AM36</f>
        <v>0</v>
      </c>
      <c r="AN36" s="23">
        <f>+Enero!AN36+Febrero!AN36+'Marzo '!AN36+'Abril '!AN36+'Mayo '!AN36+Junio!AN36+Julio!AN36+Agosto!AN36+Septiembre!AN36+'Octubre '!AN36+Noviembre!AN36+'Diciembre '!AN36</f>
        <v>0</v>
      </c>
      <c r="AO36" s="23">
        <f>+Enero!AO36+Febrero!AO36+'Marzo '!AO36+'Abril '!AO36+'Mayo '!AO36+Junio!AO36+Julio!AO36+Agosto!AO36+Septiembre!AO36+'Octubre '!AO36+Noviembre!AO36+'Diciembre '!AO36</f>
        <v>0</v>
      </c>
      <c r="AP36" s="23">
        <f>+Enero!AP36+Febrero!AP36+'Marzo '!AP36+'Abril '!AP36+'Mayo '!AP36+Junio!AP36+Julio!AP36+Agosto!AP36+Septiembre!AP36+'Octubre '!AP36+Noviembre!AP36+'Diciembre '!AP36</f>
        <v>0</v>
      </c>
      <c r="AQ36" s="54"/>
      <c r="AR36" s="53"/>
      <c r="AS36" s="54"/>
      <c r="AT36" s="53"/>
      <c r="AU36" s="54"/>
      <c r="AV36" s="55"/>
      <c r="AW36" s="56"/>
      <c r="AX36" s="57"/>
      <c r="AY36" s="41" t="str">
        <f t="shared" si="0"/>
        <v/>
      </c>
      <c r="BF36" s="6"/>
      <c r="BG36" s="6"/>
      <c r="BH36" s="6"/>
      <c r="BI36" s="6"/>
      <c r="BJ36" s="6"/>
      <c r="BK36" s="6"/>
      <c r="BL36" s="6"/>
      <c r="BM36" s="6"/>
      <c r="BN36" s="6"/>
      <c r="BO36" s="6"/>
      <c r="BP36" s="42" t="str">
        <f t="shared" si="1"/>
        <v/>
      </c>
      <c r="BQ36" s="43" t="str">
        <f t="shared" si="2"/>
        <v/>
      </c>
      <c r="BR36" s="43" t="str">
        <f t="shared" si="3"/>
        <v/>
      </c>
      <c r="BS36" s="43" t="str">
        <f t="shared" si="4"/>
        <v/>
      </c>
      <c r="BT36" s="43" t="str">
        <f t="shared" si="5"/>
        <v/>
      </c>
      <c r="BU36" s="43" t="str">
        <f t="shared" si="6"/>
        <v/>
      </c>
      <c r="BV36" s="65" t="str">
        <f t="shared" si="14"/>
        <v/>
      </c>
      <c r="BW36" s="46"/>
      <c r="BX36" s="47">
        <f t="shared" si="7"/>
        <v>0</v>
      </c>
      <c r="BY36" s="47">
        <f t="shared" si="8"/>
        <v>0</v>
      </c>
      <c r="BZ36" s="47">
        <f t="shared" si="9"/>
        <v>0</v>
      </c>
      <c r="CA36" s="47">
        <f t="shared" si="10"/>
        <v>0</v>
      </c>
      <c r="CB36" s="47">
        <f t="shared" si="11"/>
        <v>0</v>
      </c>
      <c r="CC36" s="47" t="str">
        <f t="shared" si="12"/>
        <v/>
      </c>
      <c r="CD36" s="47">
        <f t="shared" si="15"/>
        <v>0</v>
      </c>
      <c r="CY36" s="12"/>
      <c r="CZ36" s="12"/>
    </row>
    <row r="37" spans="1:104" s="11" customFormat="1" ht="21" x14ac:dyDescent="0.15">
      <c r="A37" s="67" t="s">
        <v>82</v>
      </c>
      <c r="B37" s="22">
        <f>SUM(F37:S37)</f>
        <v>0</v>
      </c>
      <c r="C37" s="23">
        <f>+Enero!C37+Febrero!C37+'Marzo '!C37+'Abril '!C37+'Mayo '!C37+Junio!C37+Julio!C37+Agosto!C37+Septiembre!C37+'Octubre '!C37+Noviembre!C37+'Diciembre '!C37</f>
        <v>0</v>
      </c>
      <c r="D37" s="23">
        <f>+Enero!D37+Febrero!D37+'Marzo '!D37+'Abril '!D37+'Mayo '!D37+Junio!D37+Julio!D37+Agosto!D37+Septiembre!D37+'Octubre '!D37+Noviembre!D37+'Diciembre '!D37</f>
        <v>0</v>
      </c>
      <c r="E37" s="23">
        <f>+Enero!E37+Febrero!E37+'Marzo '!E37+'Abril '!E37+'Mayo '!E37+Junio!E37+Julio!E37+Agosto!E37+Septiembre!E37+'Octubre '!E37+Noviembre!E37+'Diciembre '!E37</f>
        <v>0</v>
      </c>
      <c r="F37" s="23">
        <f>+Enero!F37+Febrero!F37+'Marzo '!F37+'Abril '!F37+'Mayo '!F37+Junio!F37+Julio!F37+Agosto!F37+Septiembre!F37+'Octubre '!F37+Noviembre!F37+'Diciembre '!F37</f>
        <v>0</v>
      </c>
      <c r="G37" s="23">
        <f>+Enero!G37+Febrero!G37+'Marzo '!G37+'Abril '!G37+'Mayo '!G37+Junio!G37+Julio!G37+Agosto!G37+Septiembre!G37+'Octubre '!G37+Noviembre!G37+'Diciembre '!G37</f>
        <v>0</v>
      </c>
      <c r="H37" s="23">
        <f>+Enero!H37+Febrero!H37+'Marzo '!H37+'Abril '!H37+'Mayo '!H37+Junio!H37+Julio!H37+Agosto!H37+Septiembre!H37+'Octubre '!H37+Noviembre!H37+'Diciembre '!H37</f>
        <v>0</v>
      </c>
      <c r="I37" s="23">
        <f>+Enero!I37+Febrero!I37+'Marzo '!I37+'Abril '!I37+'Mayo '!I37+Junio!I37+Julio!I37+Agosto!I37+Septiembre!I37+'Octubre '!I37+Noviembre!I37+'Diciembre '!I37</f>
        <v>0</v>
      </c>
      <c r="J37" s="23">
        <f>+Enero!J37+Febrero!J37+'Marzo '!J37+'Abril '!J37+'Mayo '!J37+Junio!J37+Julio!J37+Agosto!J37+Septiembre!J37+'Octubre '!J37+Noviembre!J37+'Diciembre '!J37</f>
        <v>0</v>
      </c>
      <c r="K37" s="23">
        <f>+Enero!K37+Febrero!K37+'Marzo '!K37+'Abril '!K37+'Mayo '!K37+Junio!K37+Julio!K37+Agosto!K37+Septiembre!K37+'Octubre '!K37+Noviembre!K37+'Diciembre '!K37</f>
        <v>0</v>
      </c>
      <c r="L37" s="23">
        <f>+Enero!L37+Febrero!L37+'Marzo '!L37+'Abril '!L37+'Mayo '!L37+Junio!L37+Julio!L37+Agosto!L37+Septiembre!L37+'Octubre '!L37+Noviembre!L37+'Diciembre '!L37</f>
        <v>0</v>
      </c>
      <c r="M37" s="23">
        <f>+Enero!M37+Febrero!M37+'Marzo '!M37+'Abril '!M37+'Mayo '!M37+Junio!M37+Julio!M37+Agosto!M37+Septiembre!M37+'Octubre '!M37+Noviembre!M37+'Diciembre '!M37</f>
        <v>0</v>
      </c>
      <c r="N37" s="23">
        <f>+Enero!N37+Febrero!N37+'Marzo '!N37+'Abril '!N37+'Mayo '!N37+Junio!N37+Julio!N37+Agosto!N37+Septiembre!N37+'Octubre '!N37+Noviembre!N37+'Diciembre '!N37</f>
        <v>0</v>
      </c>
      <c r="O37" s="23">
        <f>+Enero!O37+Febrero!O37+'Marzo '!O37+'Abril '!O37+'Mayo '!O37+Junio!O37+Julio!O37+Agosto!O37+Septiembre!O37+'Octubre '!O37+Noviembre!O37+'Diciembre '!O37</f>
        <v>0</v>
      </c>
      <c r="P37" s="23">
        <f>+Enero!P37+Febrero!P37+'Marzo '!P37+'Abril '!P37+'Mayo '!P37+Junio!P37+Julio!P37+Agosto!P37+Septiembre!P37+'Octubre '!P37+Noviembre!P37+'Diciembre '!P37</f>
        <v>0</v>
      </c>
      <c r="Q37" s="23">
        <f>+Enero!Q37+Febrero!Q37+'Marzo '!Q37+'Abril '!Q37+'Mayo '!Q37+Junio!Q37+Julio!Q37+Agosto!Q37+Septiembre!Q37+'Octubre '!Q37+Noviembre!Q37+'Diciembre '!Q37</f>
        <v>0</v>
      </c>
      <c r="R37" s="23">
        <f>+Enero!R37+Febrero!R37+'Marzo '!R37+'Abril '!R37+'Mayo '!R37+Junio!R37+Julio!R37+Agosto!R37+Septiembre!R37+'Octubre '!R37+Noviembre!R37+'Diciembre '!R37</f>
        <v>0</v>
      </c>
      <c r="S37" s="23">
        <f>+Enero!S37+Febrero!S37+'Marzo '!S37+'Abril '!S37+'Mayo '!S37+Junio!S37+Julio!S37+Agosto!S37+Septiembre!S37+'Octubre '!S37+Noviembre!S37+'Diciembre '!S37</f>
        <v>0</v>
      </c>
      <c r="T37" s="222">
        <f>+Enero!T37+Febrero!T37+'Marzo '!T37+'Abril '!T37+'Mayo '!T37+Junio!T37+Julio!T37+Agosto!T37+Septiembre!T37+'Octubre '!T37+Noviembre!T37+'Diciembre '!T37</f>
        <v>0</v>
      </c>
      <c r="U37" s="23">
        <f>+Enero!U37+Febrero!U37+'Marzo '!U37+'Abril '!U37+'Mayo '!U37+Junio!U37+Julio!U37+Agosto!U37+Septiembre!U37+'Octubre '!U37+Noviembre!U37+'Diciembre '!U37</f>
        <v>0</v>
      </c>
      <c r="V37" s="222">
        <f>+Enero!V37+Febrero!V37+'Marzo '!V37+'Abril '!V37+'Mayo '!V37+Junio!V37+Julio!V37+Agosto!V37+Septiembre!V37+'Octubre '!V37+Noviembre!V37+'Diciembre '!V37</f>
        <v>0</v>
      </c>
      <c r="W37" s="23">
        <f>+Enero!W37+Febrero!W37+'Marzo '!W37+'Abril '!W37+'Mayo '!W37+Junio!W37+Julio!W37+Agosto!W37+Septiembre!W37+'Octubre '!W37+Noviembre!W37+'Diciembre '!W37</f>
        <v>0</v>
      </c>
      <c r="X37" s="222">
        <f>+Enero!X37+Febrero!X37+'Marzo '!X37+'Abril '!X37+'Mayo '!X37+Junio!X37+Julio!X37+Agosto!X37+Septiembre!X37+'Octubre '!X37+Noviembre!X37+'Diciembre '!X37</f>
        <v>0</v>
      </c>
      <c r="Y37" s="23">
        <f>+Enero!Y37+Febrero!Y37+'Marzo '!Y37+'Abril '!Y37+'Mayo '!Y37+Junio!Y37+Julio!Y37+Agosto!Y37+Septiembre!Y37+'Octubre '!Y37+Noviembre!Y37+'Diciembre '!Y37</f>
        <v>0</v>
      </c>
      <c r="Z37" s="23">
        <f>+Enero!Z37+Febrero!Z37+'Marzo '!Z37+'Abril '!Z37+'Mayo '!Z37+Junio!Z37+Julio!Z37+Agosto!Z37+Septiembre!Z37+'Octubre '!Z37+Noviembre!Z37+'Diciembre '!Z37</f>
        <v>0</v>
      </c>
      <c r="AA37" s="23">
        <f>+Enero!AA37+Febrero!AA37+'Marzo '!AA37+'Abril '!AA37+'Mayo '!AA37+Junio!AA37+Julio!AA37+Agosto!AA37+Septiembre!AA37+'Octubre '!AA37+Noviembre!AA37+'Diciembre '!AA37</f>
        <v>0</v>
      </c>
      <c r="AB37" s="222">
        <f>+Enero!AB37+Febrero!AB37+'Marzo '!AB37+'Abril '!AB37+'Mayo '!AB37+Junio!AB37+Julio!AB37+Agosto!AB37+Septiembre!AB37+'Octubre '!AB37+Noviembre!AB37+'Diciembre '!AB37</f>
        <v>0</v>
      </c>
      <c r="AC37" s="23">
        <f>+Enero!AC37+Febrero!AC37+'Marzo '!AC37+'Abril '!AC37+'Mayo '!AC37+Junio!AC37+Julio!AC37+Agosto!AC37+Septiembre!AC37+'Octubre '!AC37+Noviembre!AC37+'Diciembre '!AC37</f>
        <v>0</v>
      </c>
      <c r="AD37" s="23">
        <f>+Enero!AD37+Febrero!AD37+'Marzo '!AD37+'Abril '!AD37+'Mayo '!AD37+Junio!AD37+Julio!AD37+Agosto!AD37+Septiembre!AD37+'Octubre '!AD37+Noviembre!AD37+'Diciembre '!AD37</f>
        <v>0</v>
      </c>
      <c r="AE37" s="23">
        <f>+Enero!AE37+Febrero!AE37+'Marzo '!AE37+'Abril '!AE37+'Mayo '!AE37+Junio!AE37+Julio!AE37+Agosto!AE37+Septiembre!AE37+'Octubre '!AE37+Noviembre!AE37+'Diciembre '!AE37</f>
        <v>0</v>
      </c>
      <c r="AF37" s="222">
        <f>+Enero!AF37+Febrero!AF37+'Marzo '!AF37+'Abril '!AF37+'Mayo '!AF37+Junio!AF37+Julio!AF37+Agosto!AF37+Septiembre!AF37+'Octubre '!AF37+Noviembre!AF37+'Diciembre '!AF37</f>
        <v>0</v>
      </c>
      <c r="AG37" s="23">
        <f>+Enero!AG37+Febrero!AG37+'Marzo '!AG37+'Abril '!AG37+'Mayo '!AG37+Junio!AG37+Julio!AG37+Agosto!AG37+Septiembre!AG37+'Octubre '!AG37+Noviembre!AG37+'Diciembre '!AG37</f>
        <v>0</v>
      </c>
      <c r="AH37" s="222">
        <f>+Enero!AH37+Febrero!AH37+'Marzo '!AH37+'Abril '!AH37+'Mayo '!AH37+Junio!AH37+Julio!AH37+Agosto!AH37+Septiembre!AH37+'Octubre '!AH37+Noviembre!AH37+'Diciembre '!AH37</f>
        <v>0</v>
      </c>
      <c r="AI37" s="23">
        <f>+Enero!AI37+Febrero!AI37+'Marzo '!AI37+'Abril '!AI37+'Mayo '!AI37+Junio!AI37+Julio!AI37+Agosto!AI37+Septiembre!AI37+'Octubre '!AI37+Noviembre!AI37+'Diciembre '!AI37</f>
        <v>0</v>
      </c>
      <c r="AJ37" s="23">
        <f>+Enero!AJ37+Febrero!AJ37+'Marzo '!AJ37+'Abril '!AJ37+'Mayo '!AJ37+Junio!AJ37+Julio!AJ37+Agosto!AJ37+Septiembre!AJ37+'Octubre '!AJ37+Noviembre!AJ37+'Diciembre '!AJ37</f>
        <v>0</v>
      </c>
      <c r="AK37" s="222">
        <f>+Enero!AK37+Febrero!AK37+'Marzo '!AK37+'Abril '!AK37+'Mayo '!AK37+Junio!AK37+Julio!AK37+Agosto!AK37+Septiembre!AK37+'Octubre '!AK37+Noviembre!AK37+'Diciembre '!AK37</f>
        <v>0</v>
      </c>
      <c r="AL37" s="23">
        <f>+Enero!AL37+Febrero!AL37+'Marzo '!AL37+'Abril '!AL37+'Mayo '!AL37+Junio!AL37+Julio!AL37+Agosto!AL37+Septiembre!AL37+'Octubre '!AL37+Noviembre!AL37+'Diciembre '!AL37</f>
        <v>0</v>
      </c>
      <c r="AM37" s="222">
        <f>+Enero!AM37+Febrero!AM37+'Marzo '!AM37+'Abril '!AM37+'Mayo '!AM37+Junio!AM37+Julio!AM37+Agosto!AM37+Septiembre!AM37+'Octubre '!AM37+Noviembre!AM37+'Diciembre '!AM37</f>
        <v>0</v>
      </c>
      <c r="AN37" s="23">
        <f>+Enero!AN37+Febrero!AN37+'Marzo '!AN37+'Abril '!AN37+'Mayo '!AN37+Junio!AN37+Julio!AN37+Agosto!AN37+Septiembre!AN37+'Octubre '!AN37+Noviembre!AN37+'Diciembre '!AN37</f>
        <v>0</v>
      </c>
      <c r="AO37" s="23">
        <f>+Enero!AO37+Febrero!AO37+'Marzo '!AO37+'Abril '!AO37+'Mayo '!AO37+Junio!AO37+Julio!AO37+Agosto!AO37+Septiembre!AO37+'Octubre '!AO37+Noviembre!AO37+'Diciembre '!AO37</f>
        <v>0</v>
      </c>
      <c r="AP37" s="23">
        <f>+Enero!AP37+Febrero!AP37+'Marzo '!AP37+'Abril '!AP37+'Mayo '!AP37+Junio!AP37+Julio!AP37+Agosto!AP37+Septiembre!AP37+'Octubre '!AP37+Noviembre!AP37+'Diciembre '!AP37</f>
        <v>0</v>
      </c>
      <c r="AQ37" s="54"/>
      <c r="AR37" s="53"/>
      <c r="AS37" s="54"/>
      <c r="AT37" s="53"/>
      <c r="AU37" s="54"/>
      <c r="AV37" s="55"/>
      <c r="AW37" s="70"/>
      <c r="AX37" s="57"/>
      <c r="AY37" s="41" t="str">
        <f t="shared" si="0"/>
        <v/>
      </c>
      <c r="BF37" s="6"/>
      <c r="BG37" s="6"/>
      <c r="BH37" s="6"/>
      <c r="BI37" s="6"/>
      <c r="BJ37" s="6"/>
      <c r="BK37" s="6"/>
      <c r="BL37" s="6"/>
      <c r="BM37" s="6"/>
      <c r="BN37" s="6"/>
      <c r="BO37" s="6"/>
      <c r="BP37" s="42" t="str">
        <f t="shared" si="1"/>
        <v/>
      </c>
      <c r="BQ37" s="43" t="str">
        <f t="shared" si="2"/>
        <v/>
      </c>
      <c r="BR37" s="43" t="str">
        <f t="shared" si="3"/>
        <v/>
      </c>
      <c r="BS37" s="43" t="str">
        <f t="shared" si="4"/>
        <v/>
      </c>
      <c r="BT37" s="43" t="str">
        <f t="shared" si="5"/>
        <v/>
      </c>
      <c r="BU37" s="43" t="str">
        <f t="shared" si="6"/>
        <v/>
      </c>
      <c r="BV37" s="65" t="str">
        <f t="shared" si="14"/>
        <v/>
      </c>
      <c r="BW37" s="46"/>
      <c r="BX37" s="47">
        <f t="shared" si="7"/>
        <v>0</v>
      </c>
      <c r="BY37" s="47">
        <f t="shared" si="8"/>
        <v>0</v>
      </c>
      <c r="BZ37" s="47">
        <f t="shared" si="9"/>
        <v>0</v>
      </c>
      <c r="CA37" s="47">
        <f t="shared" si="10"/>
        <v>0</v>
      </c>
      <c r="CB37" s="47">
        <f t="shared" si="11"/>
        <v>0</v>
      </c>
      <c r="CC37" s="47" t="str">
        <f t="shared" si="12"/>
        <v/>
      </c>
      <c r="CD37" s="47">
        <f t="shared" si="15"/>
        <v>0</v>
      </c>
      <c r="CY37" s="12"/>
      <c r="CZ37" s="12"/>
    </row>
    <row r="38" spans="1:104" s="11" customFormat="1" ht="21" x14ac:dyDescent="0.15">
      <c r="A38" s="67" t="s">
        <v>83</v>
      </c>
      <c r="B38" s="22">
        <f>SUM(F38:S38)</f>
        <v>2336</v>
      </c>
      <c r="C38" s="23">
        <f>+Enero!C38+Febrero!C38+'Marzo '!C38+'Abril '!C38+'Mayo '!C38+Junio!C38+Julio!C38+Agosto!C38+Septiembre!C38+'Octubre '!C38+Noviembre!C38+'Diciembre '!C38</f>
        <v>0</v>
      </c>
      <c r="D38" s="23">
        <f>+Enero!D38+Febrero!D38+'Marzo '!D38+'Abril '!D38+'Mayo '!D38+Junio!D38+Julio!D38+Agosto!D38+Septiembre!D38+'Octubre '!D38+Noviembre!D38+'Diciembre '!D38</f>
        <v>0</v>
      </c>
      <c r="E38" s="23">
        <f>+Enero!E38+Febrero!E38+'Marzo '!E38+'Abril '!E38+'Mayo '!E38+Junio!E38+Julio!E38+Agosto!E38+Septiembre!E38+'Octubre '!E38+Noviembre!E38+'Diciembre '!E38</f>
        <v>0</v>
      </c>
      <c r="F38" s="23">
        <f>+Enero!F38+Febrero!F38+'Marzo '!F38+'Abril '!F38+'Mayo '!F38+Junio!F38+Julio!F38+Agosto!F38+Septiembre!F38+'Octubre '!F38+Noviembre!F38+'Diciembre '!F38</f>
        <v>34</v>
      </c>
      <c r="G38" s="23">
        <f>+Enero!G38+Febrero!G38+'Marzo '!G38+'Abril '!G38+'Mayo '!G38+Junio!G38+Julio!G38+Agosto!G38+Septiembre!G38+'Octubre '!G38+Noviembre!G38+'Diciembre '!G38</f>
        <v>39</v>
      </c>
      <c r="H38" s="23">
        <f>+Enero!H38+Febrero!H38+'Marzo '!H38+'Abril '!H38+'Mayo '!H38+Junio!H38+Julio!H38+Agosto!H38+Septiembre!H38+'Octubre '!H38+Noviembre!H38+'Diciembre '!H38</f>
        <v>51</v>
      </c>
      <c r="I38" s="23">
        <f>+Enero!I38+Febrero!I38+'Marzo '!I38+'Abril '!I38+'Mayo '!I38+Junio!I38+Julio!I38+Agosto!I38+Septiembre!I38+'Octubre '!I38+Noviembre!I38+'Diciembre '!I38</f>
        <v>60</v>
      </c>
      <c r="J38" s="23">
        <f>+Enero!J38+Febrero!J38+'Marzo '!J38+'Abril '!J38+'Mayo '!J38+Junio!J38+Julio!J38+Agosto!J38+Septiembre!J38+'Octubre '!J38+Noviembre!J38+'Diciembre '!J38</f>
        <v>99</v>
      </c>
      <c r="K38" s="23">
        <f>+Enero!K38+Febrero!K38+'Marzo '!K38+'Abril '!K38+'Mayo '!K38+Junio!K38+Julio!K38+Agosto!K38+Septiembre!K38+'Octubre '!K38+Noviembre!K38+'Diciembre '!K38</f>
        <v>223</v>
      </c>
      <c r="L38" s="23">
        <f>+Enero!L38+Febrero!L38+'Marzo '!L38+'Abril '!L38+'Mayo '!L38+Junio!L38+Julio!L38+Agosto!L38+Septiembre!L38+'Octubre '!L38+Noviembre!L38+'Diciembre '!L38</f>
        <v>298</v>
      </c>
      <c r="M38" s="23">
        <f>+Enero!M38+Febrero!M38+'Marzo '!M38+'Abril '!M38+'Mayo '!M38+Junio!M38+Julio!M38+Agosto!M38+Septiembre!M38+'Octubre '!M38+Noviembre!M38+'Diciembre '!M38</f>
        <v>396</v>
      </c>
      <c r="N38" s="23">
        <f>+Enero!N38+Febrero!N38+'Marzo '!N38+'Abril '!N38+'Mayo '!N38+Junio!N38+Julio!N38+Agosto!N38+Septiembre!N38+'Octubre '!N38+Noviembre!N38+'Diciembre '!N38</f>
        <v>252</v>
      </c>
      <c r="O38" s="23">
        <f>+Enero!O38+Febrero!O38+'Marzo '!O38+'Abril '!O38+'Mayo '!O38+Junio!O38+Julio!O38+Agosto!O38+Septiembre!O38+'Octubre '!O38+Noviembre!O38+'Diciembre '!O38</f>
        <v>238</v>
      </c>
      <c r="P38" s="23">
        <f>+Enero!P38+Febrero!P38+'Marzo '!P38+'Abril '!P38+'Mayo '!P38+Junio!P38+Julio!P38+Agosto!P38+Septiembre!P38+'Octubre '!P38+Noviembre!P38+'Diciembre '!P38</f>
        <v>274</v>
      </c>
      <c r="Q38" s="23">
        <f>+Enero!Q38+Febrero!Q38+'Marzo '!Q38+'Abril '!Q38+'Mayo '!Q38+Junio!Q38+Julio!Q38+Agosto!Q38+Septiembre!Q38+'Octubre '!Q38+Noviembre!Q38+'Diciembre '!Q38</f>
        <v>207</v>
      </c>
      <c r="R38" s="23">
        <f>+Enero!R38+Febrero!R38+'Marzo '!R38+'Abril '!R38+'Mayo '!R38+Junio!R38+Julio!R38+Agosto!R38+Septiembre!R38+'Octubre '!R38+Noviembre!R38+'Diciembre '!R38</f>
        <v>93</v>
      </c>
      <c r="S38" s="23">
        <f>+Enero!S38+Febrero!S38+'Marzo '!S38+'Abril '!S38+'Mayo '!S38+Junio!S38+Julio!S38+Agosto!S38+Septiembre!S38+'Octubre '!S38+Noviembre!S38+'Diciembre '!S38</f>
        <v>72</v>
      </c>
      <c r="T38" s="222">
        <f>+Enero!T38+Febrero!T38+'Marzo '!T38+'Abril '!T38+'Mayo '!T38+Junio!T38+Julio!T38+Agosto!T38+Septiembre!T38+'Octubre '!T38+Noviembre!T38+'Diciembre '!T38</f>
        <v>0</v>
      </c>
      <c r="U38" s="23">
        <f>+Enero!U38+Febrero!U38+'Marzo '!U38+'Abril '!U38+'Mayo '!U38+Junio!U38+Julio!U38+Agosto!U38+Septiembre!U38+'Octubre '!U38+Noviembre!U38+'Diciembre '!U38</f>
        <v>2336</v>
      </c>
      <c r="V38" s="222">
        <f>+Enero!V38+Febrero!V38+'Marzo '!V38+'Abril '!V38+'Mayo '!V38+Junio!V38+Julio!V38+Agosto!V38+Septiembre!V38+'Octubre '!V38+Noviembre!V38+'Diciembre '!V38</f>
        <v>10</v>
      </c>
      <c r="W38" s="23">
        <f>+Enero!W38+Febrero!W38+'Marzo '!W38+'Abril '!W38+'Mayo '!W38+Junio!W38+Julio!W38+Agosto!W38+Septiembre!W38+'Octubre '!W38+Noviembre!W38+'Diciembre '!W38</f>
        <v>2326</v>
      </c>
      <c r="X38" s="222">
        <f>+Enero!X38+Febrero!X38+'Marzo '!X38+'Abril '!X38+'Mayo '!X38+Junio!X38+Julio!X38+Agosto!X38+Septiembre!X38+'Octubre '!X38+Noviembre!X38+'Diciembre '!X38</f>
        <v>0</v>
      </c>
      <c r="Y38" s="23">
        <f>+Enero!Y38+Febrero!Y38+'Marzo '!Y38+'Abril '!Y38+'Mayo '!Y38+Junio!Y38+Julio!Y38+Agosto!Y38+Septiembre!Y38+'Octubre '!Y38+Noviembre!Y38+'Diciembre '!Y38</f>
        <v>0</v>
      </c>
      <c r="Z38" s="23">
        <f>+Enero!Z38+Febrero!Z38+'Marzo '!Z38+'Abril '!Z38+'Mayo '!Z38+Junio!Z38+Julio!Z38+Agosto!Z38+Septiembre!Z38+'Octubre '!Z38+Noviembre!Z38+'Diciembre '!Z38</f>
        <v>0</v>
      </c>
      <c r="AA38" s="23">
        <f>+Enero!AA38+Febrero!AA38+'Marzo '!AA38+'Abril '!AA38+'Mayo '!AA38+Junio!AA38+Julio!AA38+Agosto!AA38+Septiembre!AA38+'Octubre '!AA38+Noviembre!AA38+'Diciembre '!AA38</f>
        <v>0</v>
      </c>
      <c r="AB38" s="222">
        <f>+Enero!AB38+Febrero!AB38+'Marzo '!AB38+'Abril '!AB38+'Mayo '!AB38+Junio!AB38+Julio!AB38+Agosto!AB38+Septiembre!AB38+'Octubre '!AB38+Noviembre!AB38+'Diciembre '!AB38</f>
        <v>911</v>
      </c>
      <c r="AC38" s="23">
        <f>+Enero!AC38+Febrero!AC38+'Marzo '!AC38+'Abril '!AC38+'Mayo '!AC38+Junio!AC38+Julio!AC38+Agosto!AC38+Septiembre!AC38+'Octubre '!AC38+Noviembre!AC38+'Diciembre '!AC38</f>
        <v>911</v>
      </c>
      <c r="AD38" s="23">
        <f>+Enero!AD38+Febrero!AD38+'Marzo '!AD38+'Abril '!AD38+'Mayo '!AD38+Junio!AD38+Julio!AD38+Agosto!AD38+Septiembre!AD38+'Octubre '!AD38+Noviembre!AD38+'Diciembre '!AD38</f>
        <v>0</v>
      </c>
      <c r="AE38" s="23">
        <f>+Enero!AE38+Febrero!AE38+'Marzo '!AE38+'Abril '!AE38+'Mayo '!AE38+Junio!AE38+Julio!AE38+Agosto!AE38+Septiembre!AE38+'Octubre '!AE38+Noviembre!AE38+'Diciembre '!AE38</f>
        <v>0</v>
      </c>
      <c r="AF38" s="222">
        <f>+Enero!AF38+Febrero!AF38+'Marzo '!AF38+'Abril '!AF38+'Mayo '!AF38+Junio!AF38+Julio!AF38+Agosto!AF38+Septiembre!AF38+'Octubre '!AF38+Noviembre!AF38+'Diciembre '!AF38</f>
        <v>22</v>
      </c>
      <c r="AG38" s="23">
        <f>+Enero!AG38+Febrero!AG38+'Marzo '!AG38+'Abril '!AG38+'Mayo '!AG38+Junio!AG38+Julio!AG38+Agosto!AG38+Septiembre!AG38+'Octubre '!AG38+Noviembre!AG38+'Diciembre '!AG38</f>
        <v>0</v>
      </c>
      <c r="AH38" s="222">
        <f>+Enero!AH38+Febrero!AH38+'Marzo '!AH38+'Abril '!AH38+'Mayo '!AH38+Junio!AH38+Julio!AH38+Agosto!AH38+Septiembre!AH38+'Octubre '!AH38+Noviembre!AH38+'Diciembre '!AH38</f>
        <v>0</v>
      </c>
      <c r="AI38" s="23">
        <f>+Enero!AI38+Febrero!AI38+'Marzo '!AI38+'Abril '!AI38+'Mayo '!AI38+Junio!AI38+Julio!AI38+Agosto!AI38+Septiembre!AI38+'Octubre '!AI38+Noviembre!AI38+'Diciembre '!AI38</f>
        <v>231</v>
      </c>
      <c r="AJ38" s="23">
        <f>+Enero!AJ38+Febrero!AJ38+'Marzo '!AJ38+'Abril '!AJ38+'Mayo '!AJ38+Junio!AJ38+Julio!AJ38+Agosto!AJ38+Septiembre!AJ38+'Octubre '!AJ38+Noviembre!AJ38+'Diciembre '!AJ38</f>
        <v>934</v>
      </c>
      <c r="AK38" s="222">
        <f>+Enero!AK38+Febrero!AK38+'Marzo '!AK38+'Abril '!AK38+'Mayo '!AK38+Junio!AK38+Julio!AK38+Agosto!AK38+Septiembre!AK38+'Octubre '!AK38+Noviembre!AK38+'Diciembre '!AK38</f>
        <v>0</v>
      </c>
      <c r="AL38" s="23">
        <f>+Enero!AL38+Febrero!AL38+'Marzo '!AL38+'Abril '!AL38+'Mayo '!AL38+Junio!AL38+Julio!AL38+Agosto!AL38+Septiembre!AL38+'Octubre '!AL38+Noviembre!AL38+'Diciembre '!AL38</f>
        <v>36</v>
      </c>
      <c r="AM38" s="222">
        <f>+Enero!AM38+Febrero!AM38+'Marzo '!AM38+'Abril '!AM38+'Mayo '!AM38+Junio!AM38+Julio!AM38+Agosto!AM38+Septiembre!AM38+'Octubre '!AM38+Noviembre!AM38+'Diciembre '!AM38</f>
        <v>0</v>
      </c>
      <c r="AN38" s="23">
        <f>+Enero!AN38+Febrero!AN38+'Marzo '!AN38+'Abril '!AN38+'Mayo '!AN38+Junio!AN38+Julio!AN38+Agosto!AN38+Septiembre!AN38+'Octubre '!AN38+Noviembre!AN38+'Diciembre '!AN38</f>
        <v>39</v>
      </c>
      <c r="AO38" s="23">
        <f>+Enero!AO38+Febrero!AO38+'Marzo '!AO38+'Abril '!AO38+'Mayo '!AO38+Junio!AO38+Julio!AO38+Agosto!AO38+Septiembre!AO38+'Octubre '!AO38+Noviembre!AO38+'Diciembre '!AO38</f>
        <v>0</v>
      </c>
      <c r="AP38" s="23">
        <f>+Enero!AP38+Febrero!AP38+'Marzo '!AP38+'Abril '!AP38+'Mayo '!AP38+Junio!AP38+Julio!AP38+Agosto!AP38+Septiembre!AP38+'Octubre '!AP38+Noviembre!AP38+'Diciembre '!AP38</f>
        <v>11</v>
      </c>
      <c r="AQ38" s="54"/>
      <c r="AR38" s="53"/>
      <c r="AS38" s="54"/>
      <c r="AT38" s="53"/>
      <c r="AU38" s="54"/>
      <c r="AV38" s="55"/>
      <c r="AW38" s="70"/>
      <c r="AX38" s="57"/>
      <c r="AY38" s="41" t="str">
        <f t="shared" si="0"/>
        <v/>
      </c>
      <c r="BF38" s="6"/>
      <c r="BG38" s="6"/>
      <c r="BH38" s="6"/>
      <c r="BI38" s="6"/>
      <c r="BJ38" s="6"/>
      <c r="BK38" s="6"/>
      <c r="BL38" s="6"/>
      <c r="BM38" s="6"/>
      <c r="BN38" s="6"/>
      <c r="BO38" s="6"/>
      <c r="BP38" s="42" t="str">
        <f t="shared" si="1"/>
        <v/>
      </c>
      <c r="BQ38" s="43" t="str">
        <f t="shared" si="2"/>
        <v/>
      </c>
      <c r="BR38" s="43" t="str">
        <f t="shared" si="3"/>
        <v/>
      </c>
      <c r="BS38" s="43" t="str">
        <f t="shared" si="4"/>
        <v/>
      </c>
      <c r="BT38" s="43" t="str">
        <f t="shared" si="5"/>
        <v/>
      </c>
      <c r="BU38" s="43" t="str">
        <f t="shared" si="6"/>
        <v/>
      </c>
      <c r="BV38" s="65" t="str">
        <f t="shared" si="14"/>
        <v/>
      </c>
      <c r="BW38" s="46"/>
      <c r="BX38" s="47">
        <f t="shared" si="7"/>
        <v>0</v>
      </c>
      <c r="BY38" s="47">
        <f t="shared" si="8"/>
        <v>0</v>
      </c>
      <c r="BZ38" s="47">
        <f t="shared" si="9"/>
        <v>0</v>
      </c>
      <c r="CA38" s="47">
        <f t="shared" si="10"/>
        <v>0</v>
      </c>
      <c r="CB38" s="47">
        <f t="shared" si="11"/>
        <v>0</v>
      </c>
      <c r="CC38" s="47">
        <f t="shared" si="12"/>
        <v>0</v>
      </c>
      <c r="CD38" s="47">
        <f t="shared" si="15"/>
        <v>0</v>
      </c>
      <c r="CY38" s="12"/>
      <c r="CZ38" s="12"/>
    </row>
    <row r="39" spans="1:104" s="11" customFormat="1" x14ac:dyDescent="0.15">
      <c r="A39" s="48" t="s">
        <v>84</v>
      </c>
      <c r="B39" s="22">
        <f t="shared" si="13"/>
        <v>0</v>
      </c>
      <c r="C39" s="23">
        <f>+Enero!C39+Febrero!C39+'Marzo '!C39+'Abril '!C39+'Mayo '!C39+Junio!C39+Julio!C39+Agosto!C39+Septiembre!C39+'Octubre '!C39+Noviembre!C39+'Diciembre '!C39</f>
        <v>0</v>
      </c>
      <c r="D39" s="23">
        <f>+Enero!D39+Febrero!D39+'Marzo '!D39+'Abril '!D39+'Mayo '!D39+Junio!D39+Julio!D39+Agosto!D39+Septiembre!D39+'Octubre '!D39+Noviembre!D39+'Diciembre '!D39</f>
        <v>0</v>
      </c>
      <c r="E39" s="23">
        <f>+Enero!E39+Febrero!E39+'Marzo '!E39+'Abril '!E39+'Mayo '!E39+Junio!E39+Julio!E39+Agosto!E39+Septiembre!E39+'Octubre '!E39+Noviembre!E39+'Diciembre '!E39</f>
        <v>0</v>
      </c>
      <c r="F39" s="23">
        <f>+Enero!F39+Febrero!F39+'Marzo '!F39+'Abril '!F39+'Mayo '!F39+Junio!F39+Julio!F39+Agosto!F39+Septiembre!F39+'Octubre '!F39+Noviembre!F39+'Diciembre '!F39</f>
        <v>0</v>
      </c>
      <c r="G39" s="23">
        <f>+Enero!G39+Febrero!G39+'Marzo '!G39+'Abril '!G39+'Mayo '!G39+Junio!G39+Julio!G39+Agosto!G39+Septiembre!G39+'Octubre '!G39+Noviembre!G39+'Diciembre '!G39</f>
        <v>0</v>
      </c>
      <c r="H39" s="23">
        <f>+Enero!H39+Febrero!H39+'Marzo '!H39+'Abril '!H39+'Mayo '!H39+Junio!H39+Julio!H39+Agosto!H39+Septiembre!H39+'Octubre '!H39+Noviembre!H39+'Diciembre '!H39</f>
        <v>0</v>
      </c>
      <c r="I39" s="23">
        <f>+Enero!I39+Febrero!I39+'Marzo '!I39+'Abril '!I39+'Mayo '!I39+Junio!I39+Julio!I39+Agosto!I39+Septiembre!I39+'Octubre '!I39+Noviembre!I39+'Diciembre '!I39</f>
        <v>0</v>
      </c>
      <c r="J39" s="23">
        <f>+Enero!J39+Febrero!J39+'Marzo '!J39+'Abril '!J39+'Mayo '!J39+Junio!J39+Julio!J39+Agosto!J39+Septiembre!J39+'Octubre '!J39+Noviembre!J39+'Diciembre '!J39</f>
        <v>0</v>
      </c>
      <c r="K39" s="23">
        <f>+Enero!K39+Febrero!K39+'Marzo '!K39+'Abril '!K39+'Mayo '!K39+Junio!K39+Julio!K39+Agosto!K39+Septiembre!K39+'Octubre '!K39+Noviembre!K39+'Diciembre '!K39</f>
        <v>0</v>
      </c>
      <c r="L39" s="23">
        <f>+Enero!L39+Febrero!L39+'Marzo '!L39+'Abril '!L39+'Mayo '!L39+Junio!L39+Julio!L39+Agosto!L39+Septiembre!L39+'Octubre '!L39+Noviembre!L39+'Diciembre '!L39</f>
        <v>0</v>
      </c>
      <c r="M39" s="23">
        <f>+Enero!M39+Febrero!M39+'Marzo '!M39+'Abril '!M39+'Mayo '!M39+Junio!M39+Julio!M39+Agosto!M39+Septiembre!M39+'Octubre '!M39+Noviembre!M39+'Diciembre '!M39</f>
        <v>0</v>
      </c>
      <c r="N39" s="23">
        <f>+Enero!N39+Febrero!N39+'Marzo '!N39+'Abril '!N39+'Mayo '!N39+Junio!N39+Julio!N39+Agosto!N39+Septiembre!N39+'Octubre '!N39+Noviembre!N39+'Diciembre '!N39</f>
        <v>0</v>
      </c>
      <c r="O39" s="23">
        <f>+Enero!O39+Febrero!O39+'Marzo '!O39+'Abril '!O39+'Mayo '!O39+Junio!O39+Julio!O39+Agosto!O39+Septiembre!O39+'Octubre '!O39+Noviembre!O39+'Diciembre '!O39</f>
        <v>0</v>
      </c>
      <c r="P39" s="23">
        <f>+Enero!P39+Febrero!P39+'Marzo '!P39+'Abril '!P39+'Mayo '!P39+Junio!P39+Julio!P39+Agosto!P39+Septiembre!P39+'Octubre '!P39+Noviembre!P39+'Diciembre '!P39</f>
        <v>0</v>
      </c>
      <c r="Q39" s="23">
        <f>+Enero!Q39+Febrero!Q39+'Marzo '!Q39+'Abril '!Q39+'Mayo '!Q39+Junio!Q39+Julio!Q39+Agosto!Q39+Septiembre!Q39+'Octubre '!Q39+Noviembre!Q39+'Diciembre '!Q39</f>
        <v>0</v>
      </c>
      <c r="R39" s="23">
        <f>+Enero!R39+Febrero!R39+'Marzo '!R39+'Abril '!R39+'Mayo '!R39+Junio!R39+Julio!R39+Agosto!R39+Septiembre!R39+'Octubre '!R39+Noviembre!R39+'Diciembre '!R39</f>
        <v>0</v>
      </c>
      <c r="S39" s="23">
        <f>+Enero!S39+Febrero!S39+'Marzo '!S39+'Abril '!S39+'Mayo '!S39+Junio!S39+Julio!S39+Agosto!S39+Septiembre!S39+'Octubre '!S39+Noviembre!S39+'Diciembre '!S39</f>
        <v>0</v>
      </c>
      <c r="T39" s="222">
        <f>+Enero!T39+Febrero!T39+'Marzo '!T39+'Abril '!T39+'Mayo '!T39+Junio!T39+Julio!T39+Agosto!T39+Septiembre!T39+'Octubre '!T39+Noviembre!T39+'Diciembre '!T39</f>
        <v>0</v>
      </c>
      <c r="U39" s="23">
        <f>+Enero!U39+Febrero!U39+'Marzo '!U39+'Abril '!U39+'Mayo '!U39+Junio!U39+Julio!U39+Agosto!U39+Septiembre!U39+'Octubre '!U39+Noviembre!U39+'Diciembre '!U39</f>
        <v>0</v>
      </c>
      <c r="V39" s="222">
        <f>+Enero!V39+Febrero!V39+'Marzo '!V39+'Abril '!V39+'Mayo '!V39+Junio!V39+Julio!V39+Agosto!V39+Septiembre!V39+'Octubre '!V39+Noviembre!V39+'Diciembre '!V39</f>
        <v>0</v>
      </c>
      <c r="W39" s="23">
        <f>+Enero!W39+Febrero!W39+'Marzo '!W39+'Abril '!W39+'Mayo '!W39+Junio!W39+Julio!W39+Agosto!W39+Septiembre!W39+'Octubre '!W39+Noviembre!W39+'Diciembre '!W39</f>
        <v>0</v>
      </c>
      <c r="X39" s="222">
        <f>+Enero!X39+Febrero!X39+'Marzo '!X39+'Abril '!X39+'Mayo '!X39+Junio!X39+Julio!X39+Agosto!X39+Septiembre!X39+'Octubre '!X39+Noviembre!X39+'Diciembre '!X39</f>
        <v>0</v>
      </c>
      <c r="Y39" s="23">
        <f>+Enero!Y39+Febrero!Y39+'Marzo '!Y39+'Abril '!Y39+'Mayo '!Y39+Junio!Y39+Julio!Y39+Agosto!Y39+Septiembre!Y39+'Octubre '!Y39+Noviembre!Y39+'Diciembre '!Y39</f>
        <v>0</v>
      </c>
      <c r="Z39" s="23">
        <f>+Enero!Z39+Febrero!Z39+'Marzo '!Z39+'Abril '!Z39+'Mayo '!Z39+Junio!Z39+Julio!Z39+Agosto!Z39+Septiembre!Z39+'Octubre '!Z39+Noviembre!Z39+'Diciembre '!Z39</f>
        <v>0</v>
      </c>
      <c r="AA39" s="23">
        <f>+Enero!AA39+Febrero!AA39+'Marzo '!AA39+'Abril '!AA39+'Mayo '!AA39+Junio!AA39+Julio!AA39+Agosto!AA39+Septiembre!AA39+'Octubre '!AA39+Noviembre!AA39+'Diciembre '!AA39</f>
        <v>0</v>
      </c>
      <c r="AB39" s="222">
        <f>+Enero!AB39+Febrero!AB39+'Marzo '!AB39+'Abril '!AB39+'Mayo '!AB39+Junio!AB39+Julio!AB39+Agosto!AB39+Septiembre!AB39+'Octubre '!AB39+Noviembre!AB39+'Diciembre '!AB39</f>
        <v>0</v>
      </c>
      <c r="AC39" s="23">
        <f>+Enero!AC39+Febrero!AC39+'Marzo '!AC39+'Abril '!AC39+'Mayo '!AC39+Junio!AC39+Julio!AC39+Agosto!AC39+Septiembre!AC39+'Octubre '!AC39+Noviembre!AC39+'Diciembre '!AC39</f>
        <v>0</v>
      </c>
      <c r="AD39" s="23">
        <f>+Enero!AD39+Febrero!AD39+'Marzo '!AD39+'Abril '!AD39+'Mayo '!AD39+Junio!AD39+Julio!AD39+Agosto!AD39+Septiembre!AD39+'Octubre '!AD39+Noviembre!AD39+'Diciembre '!AD39</f>
        <v>0</v>
      </c>
      <c r="AE39" s="23">
        <f>+Enero!AE39+Febrero!AE39+'Marzo '!AE39+'Abril '!AE39+'Mayo '!AE39+Junio!AE39+Julio!AE39+Agosto!AE39+Septiembre!AE39+'Octubre '!AE39+Noviembre!AE39+'Diciembre '!AE39</f>
        <v>0</v>
      </c>
      <c r="AF39" s="222">
        <f>+Enero!AF39+Febrero!AF39+'Marzo '!AF39+'Abril '!AF39+'Mayo '!AF39+Junio!AF39+Julio!AF39+Agosto!AF39+Septiembre!AF39+'Octubre '!AF39+Noviembre!AF39+'Diciembre '!AF39</f>
        <v>0</v>
      </c>
      <c r="AG39" s="23">
        <f>+Enero!AG39+Febrero!AG39+'Marzo '!AG39+'Abril '!AG39+'Mayo '!AG39+Junio!AG39+Julio!AG39+Agosto!AG39+Septiembre!AG39+'Octubre '!AG39+Noviembre!AG39+'Diciembre '!AG39</f>
        <v>0</v>
      </c>
      <c r="AH39" s="222">
        <f>+Enero!AH39+Febrero!AH39+'Marzo '!AH39+'Abril '!AH39+'Mayo '!AH39+Junio!AH39+Julio!AH39+Agosto!AH39+Septiembre!AH39+'Octubre '!AH39+Noviembre!AH39+'Diciembre '!AH39</f>
        <v>0</v>
      </c>
      <c r="AI39" s="23">
        <f>+Enero!AI39+Febrero!AI39+'Marzo '!AI39+'Abril '!AI39+'Mayo '!AI39+Junio!AI39+Julio!AI39+Agosto!AI39+Septiembre!AI39+'Octubre '!AI39+Noviembre!AI39+'Diciembre '!AI39</f>
        <v>0</v>
      </c>
      <c r="AJ39" s="23">
        <f>+Enero!AJ39+Febrero!AJ39+'Marzo '!AJ39+'Abril '!AJ39+'Mayo '!AJ39+Junio!AJ39+Julio!AJ39+Agosto!AJ39+Septiembre!AJ39+'Octubre '!AJ39+Noviembre!AJ39+'Diciembre '!AJ39</f>
        <v>0</v>
      </c>
      <c r="AK39" s="222">
        <f>+Enero!AK39+Febrero!AK39+'Marzo '!AK39+'Abril '!AK39+'Mayo '!AK39+Junio!AK39+Julio!AK39+Agosto!AK39+Septiembre!AK39+'Octubre '!AK39+Noviembre!AK39+'Diciembre '!AK39</f>
        <v>0</v>
      </c>
      <c r="AL39" s="23">
        <f>+Enero!AL39+Febrero!AL39+'Marzo '!AL39+'Abril '!AL39+'Mayo '!AL39+Junio!AL39+Julio!AL39+Agosto!AL39+Septiembre!AL39+'Octubre '!AL39+Noviembre!AL39+'Diciembre '!AL39</f>
        <v>0</v>
      </c>
      <c r="AM39" s="222">
        <f>+Enero!AM39+Febrero!AM39+'Marzo '!AM39+'Abril '!AM39+'Mayo '!AM39+Junio!AM39+Julio!AM39+Agosto!AM39+Septiembre!AM39+'Octubre '!AM39+Noviembre!AM39+'Diciembre '!AM39</f>
        <v>0</v>
      </c>
      <c r="AN39" s="23">
        <f>+Enero!AN39+Febrero!AN39+'Marzo '!AN39+'Abril '!AN39+'Mayo '!AN39+Junio!AN39+Julio!AN39+Agosto!AN39+Septiembre!AN39+'Octubre '!AN39+Noviembre!AN39+'Diciembre '!AN39</f>
        <v>0</v>
      </c>
      <c r="AO39" s="23">
        <f>+Enero!AO39+Febrero!AO39+'Marzo '!AO39+'Abril '!AO39+'Mayo '!AO39+Junio!AO39+Julio!AO39+Agosto!AO39+Septiembre!AO39+'Octubre '!AO39+Noviembre!AO39+'Diciembre '!AO39</f>
        <v>0</v>
      </c>
      <c r="AP39" s="23">
        <f>+Enero!AP39+Febrero!AP39+'Marzo '!AP39+'Abril '!AP39+'Mayo '!AP39+Junio!AP39+Julio!AP39+Agosto!AP39+Septiembre!AP39+'Octubre '!AP39+Noviembre!AP39+'Diciembre '!AP39</f>
        <v>0</v>
      </c>
      <c r="AQ39" s="54"/>
      <c r="AR39" s="53"/>
      <c r="AS39" s="54"/>
      <c r="AT39" s="53"/>
      <c r="AU39" s="54"/>
      <c r="AV39" s="55"/>
      <c r="AW39" s="56"/>
      <c r="AX39" s="57"/>
      <c r="AY39" s="41" t="str">
        <f t="shared" si="0"/>
        <v/>
      </c>
      <c r="BF39" s="6"/>
      <c r="BG39" s="6"/>
      <c r="BH39" s="6"/>
      <c r="BI39" s="6"/>
      <c r="BJ39" s="6"/>
      <c r="BK39" s="6"/>
      <c r="BL39" s="6"/>
      <c r="BM39" s="6"/>
      <c r="BN39" s="6"/>
      <c r="BO39" s="6"/>
      <c r="BP39" s="42" t="str">
        <f t="shared" si="1"/>
        <v/>
      </c>
      <c r="BQ39" s="43" t="str">
        <f t="shared" si="2"/>
        <v/>
      </c>
      <c r="BR39" s="43" t="str">
        <f t="shared" si="3"/>
        <v/>
      </c>
      <c r="BS39" s="43" t="str">
        <f t="shared" si="4"/>
        <v/>
      </c>
      <c r="BT39" s="43" t="str">
        <f t="shared" si="5"/>
        <v/>
      </c>
      <c r="BU39" s="43" t="str">
        <f t="shared" si="6"/>
        <v/>
      </c>
      <c r="BV39" s="65" t="str">
        <f t="shared" si="14"/>
        <v/>
      </c>
      <c r="BW39" s="46"/>
      <c r="BX39" s="47">
        <f t="shared" si="7"/>
        <v>0</v>
      </c>
      <c r="BY39" s="47">
        <f t="shared" si="8"/>
        <v>0</v>
      </c>
      <c r="BZ39" s="47">
        <f t="shared" si="9"/>
        <v>0</v>
      </c>
      <c r="CA39" s="47">
        <f t="shared" si="10"/>
        <v>0</v>
      </c>
      <c r="CB39" s="47">
        <f t="shared" si="11"/>
        <v>0</v>
      </c>
      <c r="CC39" s="47" t="str">
        <f t="shared" si="12"/>
        <v/>
      </c>
      <c r="CD39" s="47">
        <f t="shared" si="15"/>
        <v>0</v>
      </c>
      <c r="CY39" s="12"/>
      <c r="CZ39" s="12"/>
    </row>
    <row r="40" spans="1:104" s="11" customFormat="1" x14ac:dyDescent="0.15">
      <c r="A40" s="48" t="s">
        <v>85</v>
      </c>
      <c r="B40" s="22">
        <f t="shared" si="13"/>
        <v>0</v>
      </c>
      <c r="C40" s="23">
        <f>+Enero!C40+Febrero!C40+'Marzo '!C40+'Abril '!C40+'Mayo '!C40+Junio!C40+Julio!C40+Agosto!C40+Septiembre!C40+'Octubre '!C40+Noviembre!C40+'Diciembre '!C40</f>
        <v>0</v>
      </c>
      <c r="D40" s="23">
        <f>+Enero!D40+Febrero!D40+'Marzo '!D40+'Abril '!D40+'Mayo '!D40+Junio!D40+Julio!D40+Agosto!D40+Septiembre!D40+'Octubre '!D40+Noviembre!D40+'Diciembre '!D40</f>
        <v>0</v>
      </c>
      <c r="E40" s="23">
        <f>+Enero!E40+Febrero!E40+'Marzo '!E40+'Abril '!E40+'Mayo '!E40+Junio!E40+Julio!E40+Agosto!E40+Septiembre!E40+'Octubre '!E40+Noviembre!E40+'Diciembre '!E40</f>
        <v>0</v>
      </c>
      <c r="F40" s="23">
        <f>+Enero!F40+Febrero!F40+'Marzo '!F40+'Abril '!F40+'Mayo '!F40+Junio!F40+Julio!F40+Agosto!F40+Septiembre!F40+'Octubre '!F40+Noviembre!F40+'Diciembre '!F40</f>
        <v>0</v>
      </c>
      <c r="G40" s="23">
        <f>+Enero!G40+Febrero!G40+'Marzo '!G40+'Abril '!G40+'Mayo '!G40+Junio!G40+Julio!G40+Agosto!G40+Septiembre!G40+'Octubre '!G40+Noviembre!G40+'Diciembre '!G40</f>
        <v>0</v>
      </c>
      <c r="H40" s="23">
        <f>+Enero!H40+Febrero!H40+'Marzo '!H40+'Abril '!H40+'Mayo '!H40+Junio!H40+Julio!H40+Agosto!H40+Septiembre!H40+'Octubre '!H40+Noviembre!H40+'Diciembre '!H40</f>
        <v>0</v>
      </c>
      <c r="I40" s="23">
        <f>+Enero!I40+Febrero!I40+'Marzo '!I40+'Abril '!I40+'Mayo '!I40+Junio!I40+Julio!I40+Agosto!I40+Septiembre!I40+'Octubre '!I40+Noviembre!I40+'Diciembre '!I40</f>
        <v>0</v>
      </c>
      <c r="J40" s="23">
        <f>+Enero!J40+Febrero!J40+'Marzo '!J40+'Abril '!J40+'Mayo '!J40+Junio!J40+Julio!J40+Agosto!J40+Septiembre!J40+'Octubre '!J40+Noviembre!J40+'Diciembre '!J40</f>
        <v>0</v>
      </c>
      <c r="K40" s="23">
        <f>+Enero!K40+Febrero!K40+'Marzo '!K40+'Abril '!K40+'Mayo '!K40+Junio!K40+Julio!K40+Agosto!K40+Septiembre!K40+'Octubre '!K40+Noviembre!K40+'Diciembre '!K40</f>
        <v>0</v>
      </c>
      <c r="L40" s="23">
        <f>+Enero!L40+Febrero!L40+'Marzo '!L40+'Abril '!L40+'Mayo '!L40+Junio!L40+Julio!L40+Agosto!L40+Septiembre!L40+'Octubre '!L40+Noviembre!L40+'Diciembre '!L40</f>
        <v>0</v>
      </c>
      <c r="M40" s="23">
        <f>+Enero!M40+Febrero!M40+'Marzo '!M40+'Abril '!M40+'Mayo '!M40+Junio!M40+Julio!M40+Agosto!M40+Septiembre!M40+'Octubre '!M40+Noviembre!M40+'Diciembre '!M40</f>
        <v>0</v>
      </c>
      <c r="N40" s="23">
        <f>+Enero!N40+Febrero!N40+'Marzo '!N40+'Abril '!N40+'Mayo '!N40+Junio!N40+Julio!N40+Agosto!N40+Septiembre!N40+'Octubre '!N40+Noviembre!N40+'Diciembre '!N40</f>
        <v>0</v>
      </c>
      <c r="O40" s="23">
        <f>+Enero!O40+Febrero!O40+'Marzo '!O40+'Abril '!O40+'Mayo '!O40+Junio!O40+Julio!O40+Agosto!O40+Septiembre!O40+'Octubre '!O40+Noviembre!O40+'Diciembre '!O40</f>
        <v>0</v>
      </c>
      <c r="P40" s="23">
        <f>+Enero!P40+Febrero!P40+'Marzo '!P40+'Abril '!P40+'Mayo '!P40+Junio!P40+Julio!P40+Agosto!P40+Septiembre!P40+'Octubre '!P40+Noviembre!P40+'Diciembre '!P40</f>
        <v>0</v>
      </c>
      <c r="Q40" s="23">
        <f>+Enero!Q40+Febrero!Q40+'Marzo '!Q40+'Abril '!Q40+'Mayo '!Q40+Junio!Q40+Julio!Q40+Agosto!Q40+Septiembre!Q40+'Octubre '!Q40+Noviembre!Q40+'Diciembre '!Q40</f>
        <v>0</v>
      </c>
      <c r="R40" s="23">
        <f>+Enero!R40+Febrero!R40+'Marzo '!R40+'Abril '!R40+'Mayo '!R40+Junio!R40+Julio!R40+Agosto!R40+Septiembre!R40+'Octubre '!R40+Noviembre!R40+'Diciembre '!R40</f>
        <v>0</v>
      </c>
      <c r="S40" s="23">
        <f>+Enero!S40+Febrero!S40+'Marzo '!S40+'Abril '!S40+'Mayo '!S40+Junio!S40+Julio!S40+Agosto!S40+Septiembre!S40+'Octubre '!S40+Noviembre!S40+'Diciembre '!S40</f>
        <v>0</v>
      </c>
      <c r="T40" s="222">
        <f>+Enero!T40+Febrero!T40+'Marzo '!T40+'Abril '!T40+'Mayo '!T40+Junio!T40+Julio!T40+Agosto!T40+Septiembre!T40+'Octubre '!T40+Noviembre!T40+'Diciembre '!T40</f>
        <v>0</v>
      </c>
      <c r="U40" s="23">
        <f>+Enero!U40+Febrero!U40+'Marzo '!U40+'Abril '!U40+'Mayo '!U40+Junio!U40+Julio!U40+Agosto!U40+Septiembre!U40+'Octubre '!U40+Noviembre!U40+'Diciembre '!U40</f>
        <v>0</v>
      </c>
      <c r="V40" s="222">
        <f>+Enero!V40+Febrero!V40+'Marzo '!V40+'Abril '!V40+'Mayo '!V40+Junio!V40+Julio!V40+Agosto!V40+Septiembre!V40+'Octubre '!V40+Noviembre!V40+'Diciembre '!V40</f>
        <v>0</v>
      </c>
      <c r="W40" s="23">
        <f>+Enero!W40+Febrero!W40+'Marzo '!W40+'Abril '!W40+'Mayo '!W40+Junio!W40+Julio!W40+Agosto!W40+Septiembre!W40+'Octubre '!W40+Noviembre!W40+'Diciembre '!W40</f>
        <v>0</v>
      </c>
      <c r="X40" s="222">
        <f>+Enero!X40+Febrero!X40+'Marzo '!X40+'Abril '!X40+'Mayo '!X40+Junio!X40+Julio!X40+Agosto!X40+Septiembre!X40+'Octubre '!X40+Noviembre!X40+'Diciembre '!X40</f>
        <v>0</v>
      </c>
      <c r="Y40" s="23">
        <f>+Enero!Y40+Febrero!Y40+'Marzo '!Y40+'Abril '!Y40+'Mayo '!Y40+Junio!Y40+Julio!Y40+Agosto!Y40+Septiembre!Y40+'Octubre '!Y40+Noviembre!Y40+'Diciembre '!Y40</f>
        <v>0</v>
      </c>
      <c r="Z40" s="23">
        <f>+Enero!Z40+Febrero!Z40+'Marzo '!Z40+'Abril '!Z40+'Mayo '!Z40+Junio!Z40+Julio!Z40+Agosto!Z40+Septiembre!Z40+'Octubre '!Z40+Noviembre!Z40+'Diciembre '!Z40</f>
        <v>0</v>
      </c>
      <c r="AA40" s="23">
        <f>+Enero!AA40+Febrero!AA40+'Marzo '!AA40+'Abril '!AA40+'Mayo '!AA40+Junio!AA40+Julio!AA40+Agosto!AA40+Septiembre!AA40+'Octubre '!AA40+Noviembre!AA40+'Diciembre '!AA40</f>
        <v>0</v>
      </c>
      <c r="AB40" s="222">
        <f>+Enero!AB40+Febrero!AB40+'Marzo '!AB40+'Abril '!AB40+'Mayo '!AB40+Junio!AB40+Julio!AB40+Agosto!AB40+Septiembre!AB40+'Octubre '!AB40+Noviembre!AB40+'Diciembre '!AB40</f>
        <v>0</v>
      </c>
      <c r="AC40" s="23">
        <f>+Enero!AC40+Febrero!AC40+'Marzo '!AC40+'Abril '!AC40+'Mayo '!AC40+Junio!AC40+Julio!AC40+Agosto!AC40+Septiembre!AC40+'Octubre '!AC40+Noviembre!AC40+'Diciembre '!AC40</f>
        <v>0</v>
      </c>
      <c r="AD40" s="23">
        <f>+Enero!AD40+Febrero!AD40+'Marzo '!AD40+'Abril '!AD40+'Mayo '!AD40+Junio!AD40+Julio!AD40+Agosto!AD40+Septiembre!AD40+'Octubre '!AD40+Noviembre!AD40+'Diciembre '!AD40</f>
        <v>0</v>
      </c>
      <c r="AE40" s="23">
        <f>+Enero!AE40+Febrero!AE40+'Marzo '!AE40+'Abril '!AE40+'Mayo '!AE40+Junio!AE40+Julio!AE40+Agosto!AE40+Septiembre!AE40+'Octubre '!AE40+Noviembre!AE40+'Diciembre '!AE40</f>
        <v>0</v>
      </c>
      <c r="AF40" s="222">
        <f>+Enero!AF40+Febrero!AF40+'Marzo '!AF40+'Abril '!AF40+'Mayo '!AF40+Junio!AF40+Julio!AF40+Agosto!AF40+Septiembre!AF40+'Octubre '!AF40+Noviembre!AF40+'Diciembre '!AF40</f>
        <v>0</v>
      </c>
      <c r="AG40" s="23">
        <f>+Enero!AG40+Febrero!AG40+'Marzo '!AG40+'Abril '!AG40+'Mayo '!AG40+Junio!AG40+Julio!AG40+Agosto!AG40+Septiembre!AG40+'Octubre '!AG40+Noviembre!AG40+'Diciembre '!AG40</f>
        <v>0</v>
      </c>
      <c r="AH40" s="222">
        <f>+Enero!AH40+Febrero!AH40+'Marzo '!AH40+'Abril '!AH40+'Mayo '!AH40+Junio!AH40+Julio!AH40+Agosto!AH40+Septiembre!AH40+'Octubre '!AH40+Noviembre!AH40+'Diciembre '!AH40</f>
        <v>0</v>
      </c>
      <c r="AI40" s="23">
        <f>+Enero!AI40+Febrero!AI40+'Marzo '!AI40+'Abril '!AI40+'Mayo '!AI40+Junio!AI40+Julio!AI40+Agosto!AI40+Septiembre!AI40+'Octubre '!AI40+Noviembre!AI40+'Diciembre '!AI40</f>
        <v>0</v>
      </c>
      <c r="AJ40" s="23">
        <f>+Enero!AJ40+Febrero!AJ40+'Marzo '!AJ40+'Abril '!AJ40+'Mayo '!AJ40+Junio!AJ40+Julio!AJ40+Agosto!AJ40+Septiembre!AJ40+'Octubre '!AJ40+Noviembre!AJ40+'Diciembre '!AJ40</f>
        <v>0</v>
      </c>
      <c r="AK40" s="222">
        <f>+Enero!AK40+Febrero!AK40+'Marzo '!AK40+'Abril '!AK40+'Mayo '!AK40+Junio!AK40+Julio!AK40+Agosto!AK40+Septiembre!AK40+'Octubre '!AK40+Noviembre!AK40+'Diciembre '!AK40</f>
        <v>0</v>
      </c>
      <c r="AL40" s="23">
        <f>+Enero!AL40+Febrero!AL40+'Marzo '!AL40+'Abril '!AL40+'Mayo '!AL40+Junio!AL40+Julio!AL40+Agosto!AL40+Septiembre!AL40+'Octubre '!AL40+Noviembre!AL40+'Diciembre '!AL40</f>
        <v>0</v>
      </c>
      <c r="AM40" s="222">
        <f>+Enero!AM40+Febrero!AM40+'Marzo '!AM40+'Abril '!AM40+'Mayo '!AM40+Junio!AM40+Julio!AM40+Agosto!AM40+Septiembre!AM40+'Octubre '!AM40+Noviembre!AM40+'Diciembre '!AM40</f>
        <v>0</v>
      </c>
      <c r="AN40" s="23">
        <f>+Enero!AN40+Febrero!AN40+'Marzo '!AN40+'Abril '!AN40+'Mayo '!AN40+Junio!AN40+Julio!AN40+Agosto!AN40+Septiembre!AN40+'Octubre '!AN40+Noviembre!AN40+'Diciembre '!AN40</f>
        <v>0</v>
      </c>
      <c r="AO40" s="23">
        <f>+Enero!AO40+Febrero!AO40+'Marzo '!AO40+'Abril '!AO40+'Mayo '!AO40+Junio!AO40+Julio!AO40+Agosto!AO40+Septiembre!AO40+'Octubre '!AO40+Noviembre!AO40+'Diciembre '!AO40</f>
        <v>0</v>
      </c>
      <c r="AP40" s="23">
        <f>+Enero!AP40+Febrero!AP40+'Marzo '!AP40+'Abril '!AP40+'Mayo '!AP40+Junio!AP40+Julio!AP40+Agosto!AP40+Septiembre!AP40+'Octubre '!AP40+Noviembre!AP40+'Diciembre '!AP40</f>
        <v>0</v>
      </c>
      <c r="AQ40" s="54"/>
      <c r="AR40" s="53"/>
      <c r="AS40" s="54"/>
      <c r="AT40" s="53"/>
      <c r="AU40" s="54"/>
      <c r="AV40" s="55"/>
      <c r="AW40" s="56"/>
      <c r="AX40" s="57"/>
      <c r="AY40" s="41" t="str">
        <f t="shared" si="0"/>
        <v/>
      </c>
      <c r="BF40" s="6"/>
      <c r="BG40" s="6"/>
      <c r="BH40" s="6"/>
      <c r="BI40" s="6"/>
      <c r="BJ40" s="6"/>
      <c r="BK40" s="6"/>
      <c r="BL40" s="6"/>
      <c r="BM40" s="6"/>
      <c r="BN40" s="6"/>
      <c r="BO40" s="6"/>
      <c r="BP40" s="42" t="str">
        <f t="shared" si="1"/>
        <v/>
      </c>
      <c r="BQ40" s="43" t="str">
        <f t="shared" si="2"/>
        <v/>
      </c>
      <c r="BR40" s="43" t="str">
        <f t="shared" si="3"/>
        <v/>
      </c>
      <c r="BS40" s="43" t="str">
        <f t="shared" si="4"/>
        <v/>
      </c>
      <c r="BT40" s="43" t="str">
        <f t="shared" si="5"/>
        <v/>
      </c>
      <c r="BU40" s="43" t="str">
        <f t="shared" si="6"/>
        <v/>
      </c>
      <c r="BV40" s="65" t="str">
        <f t="shared" si="14"/>
        <v/>
      </c>
      <c r="BW40" s="46"/>
      <c r="BX40" s="47">
        <f t="shared" si="7"/>
        <v>0</v>
      </c>
      <c r="BY40" s="47">
        <f t="shared" si="8"/>
        <v>0</v>
      </c>
      <c r="BZ40" s="47">
        <f t="shared" si="9"/>
        <v>0</v>
      </c>
      <c r="CA40" s="47">
        <f t="shared" si="10"/>
        <v>0</v>
      </c>
      <c r="CB40" s="47">
        <f t="shared" si="11"/>
        <v>0</v>
      </c>
      <c r="CC40" s="47" t="str">
        <f t="shared" si="12"/>
        <v/>
      </c>
      <c r="CD40" s="47">
        <f t="shared" si="15"/>
        <v>0</v>
      </c>
      <c r="CY40" s="12"/>
      <c r="CZ40" s="12"/>
    </row>
    <row r="41" spans="1:104" s="11" customFormat="1" x14ac:dyDescent="0.15">
      <c r="A41" s="48" t="s">
        <v>86</v>
      </c>
      <c r="B41" s="22">
        <f>SUM(F41:S41)</f>
        <v>0</v>
      </c>
      <c r="C41" s="23">
        <f>+Enero!C41+Febrero!C41+'Marzo '!C41+'Abril '!C41+'Mayo '!C41+Junio!C41+Julio!C41+Agosto!C41+Septiembre!C41+'Octubre '!C41+Noviembre!C41+'Diciembre '!C41</f>
        <v>0</v>
      </c>
      <c r="D41" s="23">
        <f>+Enero!D41+Febrero!D41+'Marzo '!D41+'Abril '!D41+'Mayo '!D41+Junio!D41+Julio!D41+Agosto!D41+Septiembre!D41+'Octubre '!D41+Noviembre!D41+'Diciembre '!D41</f>
        <v>0</v>
      </c>
      <c r="E41" s="23">
        <f>+Enero!E41+Febrero!E41+'Marzo '!E41+'Abril '!E41+'Mayo '!E41+Junio!E41+Julio!E41+Agosto!E41+Septiembre!E41+'Octubre '!E41+Noviembre!E41+'Diciembre '!E41</f>
        <v>0</v>
      </c>
      <c r="F41" s="23">
        <f>+Enero!F41+Febrero!F41+'Marzo '!F41+'Abril '!F41+'Mayo '!F41+Junio!F41+Julio!F41+Agosto!F41+Septiembre!F41+'Octubre '!F41+Noviembre!F41+'Diciembre '!F41</f>
        <v>0</v>
      </c>
      <c r="G41" s="23">
        <f>+Enero!G41+Febrero!G41+'Marzo '!G41+'Abril '!G41+'Mayo '!G41+Junio!G41+Julio!G41+Agosto!G41+Septiembre!G41+'Octubre '!G41+Noviembre!G41+'Diciembre '!G41</f>
        <v>0</v>
      </c>
      <c r="H41" s="23">
        <f>+Enero!H41+Febrero!H41+'Marzo '!H41+'Abril '!H41+'Mayo '!H41+Junio!H41+Julio!H41+Agosto!H41+Septiembre!H41+'Octubre '!H41+Noviembre!H41+'Diciembre '!H41</f>
        <v>0</v>
      </c>
      <c r="I41" s="23">
        <f>+Enero!I41+Febrero!I41+'Marzo '!I41+'Abril '!I41+'Mayo '!I41+Junio!I41+Julio!I41+Agosto!I41+Septiembre!I41+'Octubre '!I41+Noviembre!I41+'Diciembre '!I41</f>
        <v>0</v>
      </c>
      <c r="J41" s="23">
        <f>+Enero!J41+Febrero!J41+'Marzo '!J41+'Abril '!J41+'Mayo '!J41+Junio!J41+Julio!J41+Agosto!J41+Septiembre!J41+'Octubre '!J41+Noviembre!J41+'Diciembre '!J41</f>
        <v>0</v>
      </c>
      <c r="K41" s="23">
        <f>+Enero!K41+Febrero!K41+'Marzo '!K41+'Abril '!K41+'Mayo '!K41+Junio!K41+Julio!K41+Agosto!K41+Septiembre!K41+'Octubre '!K41+Noviembre!K41+'Diciembre '!K41</f>
        <v>0</v>
      </c>
      <c r="L41" s="23">
        <f>+Enero!L41+Febrero!L41+'Marzo '!L41+'Abril '!L41+'Mayo '!L41+Junio!L41+Julio!L41+Agosto!L41+Septiembre!L41+'Octubre '!L41+Noviembre!L41+'Diciembre '!L41</f>
        <v>0</v>
      </c>
      <c r="M41" s="23">
        <f>+Enero!M41+Febrero!M41+'Marzo '!M41+'Abril '!M41+'Mayo '!M41+Junio!M41+Julio!M41+Agosto!M41+Septiembre!M41+'Octubre '!M41+Noviembre!M41+'Diciembre '!M41</f>
        <v>0</v>
      </c>
      <c r="N41" s="23">
        <f>+Enero!N41+Febrero!N41+'Marzo '!N41+'Abril '!N41+'Mayo '!N41+Junio!N41+Julio!N41+Agosto!N41+Septiembre!N41+'Octubre '!N41+Noviembre!N41+'Diciembre '!N41</f>
        <v>0</v>
      </c>
      <c r="O41" s="23">
        <f>+Enero!O41+Febrero!O41+'Marzo '!O41+'Abril '!O41+'Mayo '!O41+Junio!O41+Julio!O41+Agosto!O41+Septiembre!O41+'Octubre '!O41+Noviembre!O41+'Diciembre '!O41</f>
        <v>0</v>
      </c>
      <c r="P41" s="23">
        <f>+Enero!P41+Febrero!P41+'Marzo '!P41+'Abril '!P41+'Mayo '!P41+Junio!P41+Julio!P41+Agosto!P41+Septiembre!P41+'Octubre '!P41+Noviembre!P41+'Diciembre '!P41</f>
        <v>0</v>
      </c>
      <c r="Q41" s="23">
        <f>+Enero!Q41+Febrero!Q41+'Marzo '!Q41+'Abril '!Q41+'Mayo '!Q41+Junio!Q41+Julio!Q41+Agosto!Q41+Septiembre!Q41+'Octubre '!Q41+Noviembre!Q41+'Diciembre '!Q41</f>
        <v>0</v>
      </c>
      <c r="R41" s="23">
        <f>+Enero!R41+Febrero!R41+'Marzo '!R41+'Abril '!R41+'Mayo '!R41+Junio!R41+Julio!R41+Agosto!R41+Septiembre!R41+'Octubre '!R41+Noviembre!R41+'Diciembre '!R41</f>
        <v>0</v>
      </c>
      <c r="S41" s="23">
        <f>+Enero!S41+Febrero!S41+'Marzo '!S41+'Abril '!S41+'Mayo '!S41+Junio!S41+Julio!S41+Agosto!S41+Septiembre!S41+'Octubre '!S41+Noviembre!S41+'Diciembre '!S41</f>
        <v>0</v>
      </c>
      <c r="T41" s="222">
        <f>+Enero!T41+Febrero!T41+'Marzo '!T41+'Abril '!T41+'Mayo '!T41+Junio!T41+Julio!T41+Agosto!T41+Septiembre!T41+'Octubre '!T41+Noviembre!T41+'Diciembre '!T41</f>
        <v>0</v>
      </c>
      <c r="U41" s="23">
        <f>+Enero!U41+Febrero!U41+'Marzo '!U41+'Abril '!U41+'Mayo '!U41+Junio!U41+Julio!U41+Agosto!U41+Septiembre!U41+'Octubre '!U41+Noviembre!U41+'Diciembre '!U41</f>
        <v>0</v>
      </c>
      <c r="V41" s="222">
        <f>+Enero!V41+Febrero!V41+'Marzo '!V41+'Abril '!V41+'Mayo '!V41+Junio!V41+Julio!V41+Agosto!V41+Septiembre!V41+'Octubre '!V41+Noviembre!V41+'Diciembre '!V41</f>
        <v>0</v>
      </c>
      <c r="W41" s="23">
        <f>+Enero!W41+Febrero!W41+'Marzo '!W41+'Abril '!W41+'Mayo '!W41+Junio!W41+Julio!W41+Agosto!W41+Septiembre!W41+'Octubre '!W41+Noviembre!W41+'Diciembre '!W41</f>
        <v>0</v>
      </c>
      <c r="X41" s="222">
        <f>+Enero!X41+Febrero!X41+'Marzo '!X41+'Abril '!X41+'Mayo '!X41+Junio!X41+Julio!X41+Agosto!X41+Septiembre!X41+'Octubre '!X41+Noviembre!X41+'Diciembre '!X41</f>
        <v>0</v>
      </c>
      <c r="Y41" s="23">
        <f>+Enero!Y41+Febrero!Y41+'Marzo '!Y41+'Abril '!Y41+'Mayo '!Y41+Junio!Y41+Julio!Y41+Agosto!Y41+Septiembre!Y41+'Octubre '!Y41+Noviembre!Y41+'Diciembre '!Y41</f>
        <v>0</v>
      </c>
      <c r="Z41" s="23">
        <f>+Enero!Z41+Febrero!Z41+'Marzo '!Z41+'Abril '!Z41+'Mayo '!Z41+Junio!Z41+Julio!Z41+Agosto!Z41+Septiembre!Z41+'Octubre '!Z41+Noviembre!Z41+'Diciembre '!Z41</f>
        <v>0</v>
      </c>
      <c r="AA41" s="23">
        <f>+Enero!AA41+Febrero!AA41+'Marzo '!AA41+'Abril '!AA41+'Mayo '!AA41+Junio!AA41+Julio!AA41+Agosto!AA41+Septiembre!AA41+'Octubre '!AA41+Noviembre!AA41+'Diciembre '!AA41</f>
        <v>0</v>
      </c>
      <c r="AB41" s="222">
        <f>+Enero!AB41+Febrero!AB41+'Marzo '!AB41+'Abril '!AB41+'Mayo '!AB41+Junio!AB41+Julio!AB41+Agosto!AB41+Septiembre!AB41+'Octubre '!AB41+Noviembre!AB41+'Diciembre '!AB41</f>
        <v>0</v>
      </c>
      <c r="AC41" s="23">
        <f>+Enero!AC41+Febrero!AC41+'Marzo '!AC41+'Abril '!AC41+'Mayo '!AC41+Junio!AC41+Julio!AC41+Agosto!AC41+Septiembre!AC41+'Octubre '!AC41+Noviembre!AC41+'Diciembre '!AC41</f>
        <v>0</v>
      </c>
      <c r="AD41" s="23">
        <f>+Enero!AD41+Febrero!AD41+'Marzo '!AD41+'Abril '!AD41+'Mayo '!AD41+Junio!AD41+Julio!AD41+Agosto!AD41+Septiembre!AD41+'Octubre '!AD41+Noviembre!AD41+'Diciembre '!AD41</f>
        <v>0</v>
      </c>
      <c r="AE41" s="23">
        <f>+Enero!AE41+Febrero!AE41+'Marzo '!AE41+'Abril '!AE41+'Mayo '!AE41+Junio!AE41+Julio!AE41+Agosto!AE41+Septiembre!AE41+'Octubre '!AE41+Noviembre!AE41+'Diciembre '!AE41</f>
        <v>0</v>
      </c>
      <c r="AF41" s="222">
        <f>+Enero!AF41+Febrero!AF41+'Marzo '!AF41+'Abril '!AF41+'Mayo '!AF41+Junio!AF41+Julio!AF41+Agosto!AF41+Septiembre!AF41+'Octubre '!AF41+Noviembre!AF41+'Diciembre '!AF41</f>
        <v>0</v>
      </c>
      <c r="AG41" s="23">
        <f>+Enero!AG41+Febrero!AG41+'Marzo '!AG41+'Abril '!AG41+'Mayo '!AG41+Junio!AG41+Julio!AG41+Agosto!AG41+Septiembre!AG41+'Octubre '!AG41+Noviembre!AG41+'Diciembre '!AG41</f>
        <v>0</v>
      </c>
      <c r="AH41" s="222">
        <f>+Enero!AH41+Febrero!AH41+'Marzo '!AH41+'Abril '!AH41+'Mayo '!AH41+Junio!AH41+Julio!AH41+Agosto!AH41+Septiembre!AH41+'Octubre '!AH41+Noviembre!AH41+'Diciembre '!AH41</f>
        <v>0</v>
      </c>
      <c r="AI41" s="23">
        <f>+Enero!AI41+Febrero!AI41+'Marzo '!AI41+'Abril '!AI41+'Mayo '!AI41+Junio!AI41+Julio!AI41+Agosto!AI41+Septiembre!AI41+'Octubre '!AI41+Noviembre!AI41+'Diciembre '!AI41</f>
        <v>0</v>
      </c>
      <c r="AJ41" s="23">
        <f>+Enero!AJ41+Febrero!AJ41+'Marzo '!AJ41+'Abril '!AJ41+'Mayo '!AJ41+Junio!AJ41+Julio!AJ41+Agosto!AJ41+Septiembre!AJ41+'Octubre '!AJ41+Noviembre!AJ41+'Diciembre '!AJ41</f>
        <v>0</v>
      </c>
      <c r="AK41" s="222">
        <f>+Enero!AK41+Febrero!AK41+'Marzo '!AK41+'Abril '!AK41+'Mayo '!AK41+Junio!AK41+Julio!AK41+Agosto!AK41+Septiembre!AK41+'Octubre '!AK41+Noviembre!AK41+'Diciembre '!AK41</f>
        <v>0</v>
      </c>
      <c r="AL41" s="23">
        <f>+Enero!AL41+Febrero!AL41+'Marzo '!AL41+'Abril '!AL41+'Mayo '!AL41+Junio!AL41+Julio!AL41+Agosto!AL41+Septiembre!AL41+'Octubre '!AL41+Noviembre!AL41+'Diciembre '!AL41</f>
        <v>0</v>
      </c>
      <c r="AM41" s="222">
        <f>+Enero!AM41+Febrero!AM41+'Marzo '!AM41+'Abril '!AM41+'Mayo '!AM41+Junio!AM41+Julio!AM41+Agosto!AM41+Septiembre!AM41+'Octubre '!AM41+Noviembre!AM41+'Diciembre '!AM41</f>
        <v>0</v>
      </c>
      <c r="AN41" s="23">
        <f>+Enero!AN41+Febrero!AN41+'Marzo '!AN41+'Abril '!AN41+'Mayo '!AN41+Junio!AN41+Julio!AN41+Agosto!AN41+Septiembre!AN41+'Octubre '!AN41+Noviembre!AN41+'Diciembre '!AN41</f>
        <v>0</v>
      </c>
      <c r="AO41" s="23">
        <f>+Enero!AO41+Febrero!AO41+'Marzo '!AO41+'Abril '!AO41+'Mayo '!AO41+Junio!AO41+Julio!AO41+Agosto!AO41+Septiembre!AO41+'Octubre '!AO41+Noviembre!AO41+'Diciembre '!AO41</f>
        <v>0</v>
      </c>
      <c r="AP41" s="23">
        <f>+Enero!AP41+Febrero!AP41+'Marzo '!AP41+'Abril '!AP41+'Mayo '!AP41+Junio!AP41+Julio!AP41+Agosto!AP41+Septiembre!AP41+'Octubre '!AP41+Noviembre!AP41+'Diciembre '!AP41</f>
        <v>0</v>
      </c>
      <c r="AQ41" s="54"/>
      <c r="AR41" s="53"/>
      <c r="AS41" s="54"/>
      <c r="AT41" s="53"/>
      <c r="AU41" s="54"/>
      <c r="AV41" s="55"/>
      <c r="AW41" s="70"/>
      <c r="AX41" s="57"/>
      <c r="AY41" s="41" t="str">
        <f t="shared" si="0"/>
        <v/>
      </c>
      <c r="BF41" s="6"/>
      <c r="BG41" s="6"/>
      <c r="BH41" s="6"/>
      <c r="BI41" s="6"/>
      <c r="BJ41" s="6"/>
      <c r="BK41" s="6"/>
      <c r="BL41" s="6"/>
      <c r="BM41" s="6"/>
      <c r="BN41" s="6"/>
      <c r="BO41" s="6"/>
      <c r="BP41" s="42" t="str">
        <f t="shared" si="1"/>
        <v/>
      </c>
      <c r="BQ41" s="43" t="str">
        <f t="shared" si="2"/>
        <v/>
      </c>
      <c r="BR41" s="43" t="str">
        <f t="shared" si="3"/>
        <v/>
      </c>
      <c r="BS41" s="43" t="str">
        <f t="shared" si="4"/>
        <v/>
      </c>
      <c r="BT41" s="43" t="str">
        <f t="shared" si="5"/>
        <v/>
      </c>
      <c r="BU41" s="43" t="str">
        <f t="shared" si="6"/>
        <v/>
      </c>
      <c r="BV41" s="65" t="str">
        <f t="shared" si="14"/>
        <v/>
      </c>
      <c r="BW41" s="46"/>
      <c r="BX41" s="47">
        <f t="shared" si="7"/>
        <v>0</v>
      </c>
      <c r="BY41" s="47">
        <f t="shared" si="8"/>
        <v>0</v>
      </c>
      <c r="BZ41" s="47">
        <f t="shared" si="9"/>
        <v>0</v>
      </c>
      <c r="CA41" s="47">
        <f t="shared" si="10"/>
        <v>0</v>
      </c>
      <c r="CB41" s="47">
        <f t="shared" si="11"/>
        <v>0</v>
      </c>
      <c r="CC41" s="47" t="str">
        <f t="shared" si="12"/>
        <v/>
      </c>
      <c r="CD41" s="47">
        <f t="shared" si="15"/>
        <v>0</v>
      </c>
      <c r="CY41" s="12"/>
      <c r="CZ41" s="12"/>
    </row>
    <row r="42" spans="1:104" s="11" customFormat="1" x14ac:dyDescent="0.15">
      <c r="A42" s="48" t="s">
        <v>87</v>
      </c>
      <c r="B42" s="22">
        <f t="shared" si="13"/>
        <v>0</v>
      </c>
      <c r="C42" s="23">
        <f>+Enero!C42+Febrero!C42+'Marzo '!C42+'Abril '!C42+'Mayo '!C42+Junio!C42+Julio!C42+Agosto!C42+Septiembre!C42+'Octubre '!C42+Noviembre!C42+'Diciembre '!C42</f>
        <v>0</v>
      </c>
      <c r="D42" s="23">
        <f>+Enero!D42+Febrero!D42+'Marzo '!D42+'Abril '!D42+'Mayo '!D42+Junio!D42+Julio!D42+Agosto!D42+Septiembre!D42+'Octubre '!D42+Noviembre!D42+'Diciembre '!D42</f>
        <v>0</v>
      </c>
      <c r="E42" s="23">
        <f>+Enero!E42+Febrero!E42+'Marzo '!E42+'Abril '!E42+'Mayo '!E42+Junio!E42+Julio!E42+Agosto!E42+Septiembre!E42+'Octubre '!E42+Noviembre!E42+'Diciembre '!E42</f>
        <v>0</v>
      </c>
      <c r="F42" s="23">
        <f>+Enero!F42+Febrero!F42+'Marzo '!F42+'Abril '!F42+'Mayo '!F42+Junio!F42+Julio!F42+Agosto!F42+Septiembre!F42+'Octubre '!F42+Noviembre!F42+'Diciembre '!F42</f>
        <v>0</v>
      </c>
      <c r="G42" s="23">
        <f>+Enero!G42+Febrero!G42+'Marzo '!G42+'Abril '!G42+'Mayo '!G42+Junio!G42+Julio!G42+Agosto!G42+Septiembre!G42+'Octubre '!G42+Noviembre!G42+'Diciembre '!G42</f>
        <v>0</v>
      </c>
      <c r="H42" s="23">
        <f>+Enero!H42+Febrero!H42+'Marzo '!H42+'Abril '!H42+'Mayo '!H42+Junio!H42+Julio!H42+Agosto!H42+Septiembre!H42+'Octubre '!H42+Noviembre!H42+'Diciembre '!H42</f>
        <v>0</v>
      </c>
      <c r="I42" s="23">
        <f>+Enero!I42+Febrero!I42+'Marzo '!I42+'Abril '!I42+'Mayo '!I42+Junio!I42+Julio!I42+Agosto!I42+Septiembre!I42+'Octubre '!I42+Noviembre!I42+'Diciembre '!I42</f>
        <v>0</v>
      </c>
      <c r="J42" s="23">
        <f>+Enero!J42+Febrero!J42+'Marzo '!J42+'Abril '!J42+'Mayo '!J42+Junio!J42+Julio!J42+Agosto!J42+Septiembre!J42+'Octubre '!J42+Noviembre!J42+'Diciembre '!J42</f>
        <v>0</v>
      </c>
      <c r="K42" s="23">
        <f>+Enero!K42+Febrero!K42+'Marzo '!K42+'Abril '!K42+'Mayo '!K42+Junio!K42+Julio!K42+Agosto!K42+Septiembre!K42+'Octubre '!K42+Noviembre!K42+'Diciembre '!K42</f>
        <v>0</v>
      </c>
      <c r="L42" s="23">
        <f>+Enero!L42+Febrero!L42+'Marzo '!L42+'Abril '!L42+'Mayo '!L42+Junio!L42+Julio!L42+Agosto!L42+Septiembre!L42+'Octubre '!L42+Noviembre!L42+'Diciembre '!L42</f>
        <v>0</v>
      </c>
      <c r="M42" s="23">
        <f>+Enero!M42+Febrero!M42+'Marzo '!M42+'Abril '!M42+'Mayo '!M42+Junio!M42+Julio!M42+Agosto!M42+Septiembre!M42+'Octubre '!M42+Noviembre!M42+'Diciembre '!M42</f>
        <v>0</v>
      </c>
      <c r="N42" s="23">
        <f>+Enero!N42+Febrero!N42+'Marzo '!N42+'Abril '!N42+'Mayo '!N42+Junio!N42+Julio!N42+Agosto!N42+Septiembre!N42+'Octubre '!N42+Noviembre!N42+'Diciembre '!N42</f>
        <v>0</v>
      </c>
      <c r="O42" s="23">
        <f>+Enero!O42+Febrero!O42+'Marzo '!O42+'Abril '!O42+'Mayo '!O42+Junio!O42+Julio!O42+Agosto!O42+Septiembre!O42+'Octubre '!O42+Noviembre!O42+'Diciembre '!O42</f>
        <v>0</v>
      </c>
      <c r="P42" s="23">
        <f>+Enero!P42+Febrero!P42+'Marzo '!P42+'Abril '!P42+'Mayo '!P42+Junio!P42+Julio!P42+Agosto!P42+Septiembre!P42+'Octubre '!P42+Noviembre!P42+'Diciembre '!P42</f>
        <v>0</v>
      </c>
      <c r="Q42" s="23">
        <f>+Enero!Q42+Febrero!Q42+'Marzo '!Q42+'Abril '!Q42+'Mayo '!Q42+Junio!Q42+Julio!Q42+Agosto!Q42+Septiembre!Q42+'Octubre '!Q42+Noviembre!Q42+'Diciembre '!Q42</f>
        <v>0</v>
      </c>
      <c r="R42" s="23">
        <f>+Enero!R42+Febrero!R42+'Marzo '!R42+'Abril '!R42+'Mayo '!R42+Junio!R42+Julio!R42+Agosto!R42+Septiembre!R42+'Octubre '!R42+Noviembre!R42+'Diciembre '!R42</f>
        <v>0</v>
      </c>
      <c r="S42" s="23">
        <f>+Enero!S42+Febrero!S42+'Marzo '!S42+'Abril '!S42+'Mayo '!S42+Junio!S42+Julio!S42+Agosto!S42+Septiembre!S42+'Octubre '!S42+Noviembre!S42+'Diciembre '!S42</f>
        <v>0</v>
      </c>
      <c r="T42" s="222">
        <f>+Enero!T42+Febrero!T42+'Marzo '!T42+'Abril '!T42+'Mayo '!T42+Junio!T42+Julio!T42+Agosto!T42+Septiembre!T42+'Octubre '!T42+Noviembre!T42+'Diciembre '!T42</f>
        <v>0</v>
      </c>
      <c r="U42" s="23">
        <f>+Enero!U42+Febrero!U42+'Marzo '!U42+'Abril '!U42+'Mayo '!U42+Junio!U42+Julio!U42+Agosto!U42+Septiembre!U42+'Octubre '!U42+Noviembre!U42+'Diciembre '!U42</f>
        <v>0</v>
      </c>
      <c r="V42" s="222">
        <f>+Enero!V42+Febrero!V42+'Marzo '!V42+'Abril '!V42+'Mayo '!V42+Junio!V42+Julio!V42+Agosto!V42+Septiembre!V42+'Octubre '!V42+Noviembre!V42+'Diciembre '!V42</f>
        <v>0</v>
      </c>
      <c r="W42" s="23">
        <f>+Enero!W42+Febrero!W42+'Marzo '!W42+'Abril '!W42+'Mayo '!W42+Junio!W42+Julio!W42+Agosto!W42+Septiembre!W42+'Octubre '!W42+Noviembre!W42+'Diciembre '!W42</f>
        <v>0</v>
      </c>
      <c r="X42" s="222">
        <f>+Enero!X42+Febrero!X42+'Marzo '!X42+'Abril '!X42+'Mayo '!X42+Junio!X42+Julio!X42+Agosto!X42+Septiembre!X42+'Octubre '!X42+Noviembre!X42+'Diciembre '!X42</f>
        <v>0</v>
      </c>
      <c r="Y42" s="23">
        <f>+Enero!Y42+Febrero!Y42+'Marzo '!Y42+'Abril '!Y42+'Mayo '!Y42+Junio!Y42+Julio!Y42+Agosto!Y42+Septiembre!Y42+'Octubre '!Y42+Noviembre!Y42+'Diciembre '!Y42</f>
        <v>0</v>
      </c>
      <c r="Z42" s="23">
        <f>+Enero!Z42+Febrero!Z42+'Marzo '!Z42+'Abril '!Z42+'Mayo '!Z42+Junio!Z42+Julio!Z42+Agosto!Z42+Septiembre!Z42+'Octubre '!Z42+Noviembre!Z42+'Diciembre '!Z42</f>
        <v>0</v>
      </c>
      <c r="AA42" s="23">
        <f>+Enero!AA42+Febrero!AA42+'Marzo '!AA42+'Abril '!AA42+'Mayo '!AA42+Junio!AA42+Julio!AA42+Agosto!AA42+Septiembre!AA42+'Octubre '!AA42+Noviembre!AA42+'Diciembre '!AA42</f>
        <v>0</v>
      </c>
      <c r="AB42" s="222">
        <f>+Enero!AB42+Febrero!AB42+'Marzo '!AB42+'Abril '!AB42+'Mayo '!AB42+Junio!AB42+Julio!AB42+Agosto!AB42+Septiembre!AB42+'Octubre '!AB42+Noviembre!AB42+'Diciembre '!AB42</f>
        <v>0</v>
      </c>
      <c r="AC42" s="23">
        <f>+Enero!AC42+Febrero!AC42+'Marzo '!AC42+'Abril '!AC42+'Mayo '!AC42+Junio!AC42+Julio!AC42+Agosto!AC42+Septiembre!AC42+'Octubre '!AC42+Noviembre!AC42+'Diciembre '!AC42</f>
        <v>0</v>
      </c>
      <c r="AD42" s="23">
        <f>+Enero!AD42+Febrero!AD42+'Marzo '!AD42+'Abril '!AD42+'Mayo '!AD42+Junio!AD42+Julio!AD42+Agosto!AD42+Septiembre!AD42+'Octubre '!AD42+Noviembre!AD42+'Diciembre '!AD42</f>
        <v>0</v>
      </c>
      <c r="AE42" s="23">
        <f>+Enero!AE42+Febrero!AE42+'Marzo '!AE42+'Abril '!AE42+'Mayo '!AE42+Junio!AE42+Julio!AE42+Agosto!AE42+Septiembre!AE42+'Octubre '!AE42+Noviembre!AE42+'Diciembre '!AE42</f>
        <v>0</v>
      </c>
      <c r="AF42" s="222">
        <f>+Enero!AF42+Febrero!AF42+'Marzo '!AF42+'Abril '!AF42+'Mayo '!AF42+Junio!AF42+Julio!AF42+Agosto!AF42+Septiembre!AF42+'Octubre '!AF42+Noviembre!AF42+'Diciembre '!AF42</f>
        <v>0</v>
      </c>
      <c r="AG42" s="23">
        <f>+Enero!AG42+Febrero!AG42+'Marzo '!AG42+'Abril '!AG42+'Mayo '!AG42+Junio!AG42+Julio!AG42+Agosto!AG42+Septiembre!AG42+'Octubre '!AG42+Noviembre!AG42+'Diciembre '!AG42</f>
        <v>0</v>
      </c>
      <c r="AH42" s="222">
        <f>+Enero!AH42+Febrero!AH42+'Marzo '!AH42+'Abril '!AH42+'Mayo '!AH42+Junio!AH42+Julio!AH42+Agosto!AH42+Septiembre!AH42+'Octubre '!AH42+Noviembre!AH42+'Diciembre '!AH42</f>
        <v>0</v>
      </c>
      <c r="AI42" s="23">
        <f>+Enero!AI42+Febrero!AI42+'Marzo '!AI42+'Abril '!AI42+'Mayo '!AI42+Junio!AI42+Julio!AI42+Agosto!AI42+Septiembre!AI42+'Octubre '!AI42+Noviembre!AI42+'Diciembre '!AI42</f>
        <v>0</v>
      </c>
      <c r="AJ42" s="23">
        <f>+Enero!AJ42+Febrero!AJ42+'Marzo '!AJ42+'Abril '!AJ42+'Mayo '!AJ42+Junio!AJ42+Julio!AJ42+Agosto!AJ42+Septiembre!AJ42+'Octubre '!AJ42+Noviembre!AJ42+'Diciembre '!AJ42</f>
        <v>0</v>
      </c>
      <c r="AK42" s="222">
        <f>+Enero!AK42+Febrero!AK42+'Marzo '!AK42+'Abril '!AK42+'Mayo '!AK42+Junio!AK42+Julio!AK42+Agosto!AK42+Septiembre!AK42+'Octubre '!AK42+Noviembre!AK42+'Diciembre '!AK42</f>
        <v>0</v>
      </c>
      <c r="AL42" s="23">
        <f>+Enero!AL42+Febrero!AL42+'Marzo '!AL42+'Abril '!AL42+'Mayo '!AL42+Junio!AL42+Julio!AL42+Agosto!AL42+Septiembre!AL42+'Octubre '!AL42+Noviembre!AL42+'Diciembre '!AL42</f>
        <v>0</v>
      </c>
      <c r="AM42" s="222">
        <f>+Enero!AM42+Febrero!AM42+'Marzo '!AM42+'Abril '!AM42+'Mayo '!AM42+Junio!AM42+Julio!AM42+Agosto!AM42+Septiembre!AM42+'Octubre '!AM42+Noviembre!AM42+'Diciembre '!AM42</f>
        <v>0</v>
      </c>
      <c r="AN42" s="23">
        <f>+Enero!AN42+Febrero!AN42+'Marzo '!AN42+'Abril '!AN42+'Mayo '!AN42+Junio!AN42+Julio!AN42+Agosto!AN42+Septiembre!AN42+'Octubre '!AN42+Noviembre!AN42+'Diciembre '!AN42</f>
        <v>0</v>
      </c>
      <c r="AO42" s="23">
        <f>+Enero!AO42+Febrero!AO42+'Marzo '!AO42+'Abril '!AO42+'Mayo '!AO42+Junio!AO42+Julio!AO42+Agosto!AO42+Septiembre!AO42+'Octubre '!AO42+Noviembre!AO42+'Diciembre '!AO42</f>
        <v>0</v>
      </c>
      <c r="AP42" s="23">
        <f>+Enero!AP42+Febrero!AP42+'Marzo '!AP42+'Abril '!AP42+'Mayo '!AP42+Junio!AP42+Julio!AP42+Agosto!AP42+Septiembre!AP42+'Octubre '!AP42+Noviembre!AP42+'Diciembre '!AP42</f>
        <v>0</v>
      </c>
      <c r="AQ42" s="54"/>
      <c r="AR42" s="53"/>
      <c r="AS42" s="54"/>
      <c r="AT42" s="53"/>
      <c r="AU42" s="54"/>
      <c r="AV42" s="55"/>
      <c r="AW42" s="56"/>
      <c r="AX42" s="57"/>
      <c r="AY42" s="41" t="str">
        <f t="shared" si="0"/>
        <v/>
      </c>
      <c r="BF42" s="6"/>
      <c r="BG42" s="6"/>
      <c r="BH42" s="6"/>
      <c r="BI42" s="6"/>
      <c r="BJ42" s="6"/>
      <c r="BK42" s="6"/>
      <c r="BL42" s="6"/>
      <c r="BM42" s="6"/>
      <c r="BN42" s="6"/>
      <c r="BO42" s="6"/>
      <c r="BP42" s="42" t="str">
        <f t="shared" si="1"/>
        <v/>
      </c>
      <c r="BQ42" s="43" t="str">
        <f t="shared" si="2"/>
        <v/>
      </c>
      <c r="BR42" s="43" t="str">
        <f t="shared" si="3"/>
        <v/>
      </c>
      <c r="BS42" s="43" t="str">
        <f t="shared" si="4"/>
        <v/>
      </c>
      <c r="BT42" s="43" t="str">
        <f t="shared" si="5"/>
        <v/>
      </c>
      <c r="BU42" s="43" t="str">
        <f t="shared" si="6"/>
        <v/>
      </c>
      <c r="BV42" s="65" t="str">
        <f t="shared" si="14"/>
        <v/>
      </c>
      <c r="BW42" s="46"/>
      <c r="BX42" s="47">
        <f t="shared" si="7"/>
        <v>0</v>
      </c>
      <c r="BY42" s="47">
        <f t="shared" si="8"/>
        <v>0</v>
      </c>
      <c r="BZ42" s="47">
        <f t="shared" si="9"/>
        <v>0</v>
      </c>
      <c r="CA42" s="47">
        <f t="shared" si="10"/>
        <v>0</v>
      </c>
      <c r="CB42" s="47">
        <f t="shared" si="11"/>
        <v>0</v>
      </c>
      <c r="CC42" s="47" t="str">
        <f t="shared" si="12"/>
        <v/>
      </c>
      <c r="CD42" s="47">
        <f t="shared" si="15"/>
        <v>0</v>
      </c>
      <c r="CY42" s="12"/>
      <c r="CZ42" s="12"/>
    </row>
    <row r="43" spans="1:104" s="11" customFormat="1" x14ac:dyDescent="0.15">
      <c r="A43" s="48" t="s">
        <v>88</v>
      </c>
      <c r="B43" s="22">
        <f>SUM(F43:S43)</f>
        <v>0</v>
      </c>
      <c r="C43" s="23">
        <f>+Enero!C43+Febrero!C43+'Marzo '!C43+'Abril '!C43+'Mayo '!C43+Junio!C43+Julio!C43+Agosto!C43+Septiembre!C43+'Octubre '!C43+Noviembre!C43+'Diciembre '!C43</f>
        <v>0</v>
      </c>
      <c r="D43" s="23">
        <f>+Enero!D43+Febrero!D43+'Marzo '!D43+'Abril '!D43+'Mayo '!D43+Junio!D43+Julio!D43+Agosto!D43+Septiembre!D43+'Octubre '!D43+Noviembre!D43+'Diciembre '!D43</f>
        <v>0</v>
      </c>
      <c r="E43" s="23">
        <f>+Enero!E43+Febrero!E43+'Marzo '!E43+'Abril '!E43+'Mayo '!E43+Junio!E43+Julio!E43+Agosto!E43+Septiembre!E43+'Octubre '!E43+Noviembre!E43+'Diciembre '!E43</f>
        <v>0</v>
      </c>
      <c r="F43" s="23">
        <f>+Enero!F43+Febrero!F43+'Marzo '!F43+'Abril '!F43+'Mayo '!F43+Junio!F43+Julio!F43+Agosto!F43+Septiembre!F43+'Octubre '!F43+Noviembre!F43+'Diciembre '!F43</f>
        <v>0</v>
      </c>
      <c r="G43" s="23">
        <f>+Enero!G43+Febrero!G43+'Marzo '!G43+'Abril '!G43+'Mayo '!G43+Junio!G43+Julio!G43+Agosto!G43+Septiembre!G43+'Octubre '!G43+Noviembre!G43+'Diciembre '!G43</f>
        <v>0</v>
      </c>
      <c r="H43" s="23">
        <f>+Enero!H43+Febrero!H43+'Marzo '!H43+'Abril '!H43+'Mayo '!H43+Junio!H43+Julio!H43+Agosto!H43+Septiembre!H43+'Octubre '!H43+Noviembre!H43+'Diciembre '!H43</f>
        <v>0</v>
      </c>
      <c r="I43" s="23">
        <f>+Enero!I43+Febrero!I43+'Marzo '!I43+'Abril '!I43+'Mayo '!I43+Junio!I43+Julio!I43+Agosto!I43+Septiembre!I43+'Octubre '!I43+Noviembre!I43+'Diciembre '!I43</f>
        <v>0</v>
      </c>
      <c r="J43" s="23">
        <f>+Enero!J43+Febrero!J43+'Marzo '!J43+'Abril '!J43+'Mayo '!J43+Junio!J43+Julio!J43+Agosto!J43+Septiembre!J43+'Octubre '!J43+Noviembre!J43+'Diciembre '!J43</f>
        <v>0</v>
      </c>
      <c r="K43" s="23">
        <f>+Enero!K43+Febrero!K43+'Marzo '!K43+'Abril '!K43+'Mayo '!K43+Junio!K43+Julio!K43+Agosto!K43+Septiembre!K43+'Octubre '!K43+Noviembre!K43+'Diciembre '!K43</f>
        <v>0</v>
      </c>
      <c r="L43" s="23">
        <f>+Enero!L43+Febrero!L43+'Marzo '!L43+'Abril '!L43+'Mayo '!L43+Junio!L43+Julio!L43+Agosto!L43+Septiembre!L43+'Octubre '!L43+Noviembre!L43+'Diciembre '!L43</f>
        <v>0</v>
      </c>
      <c r="M43" s="23">
        <f>+Enero!M43+Febrero!M43+'Marzo '!M43+'Abril '!M43+'Mayo '!M43+Junio!M43+Julio!M43+Agosto!M43+Septiembre!M43+'Octubre '!M43+Noviembre!M43+'Diciembre '!M43</f>
        <v>0</v>
      </c>
      <c r="N43" s="23">
        <f>+Enero!N43+Febrero!N43+'Marzo '!N43+'Abril '!N43+'Mayo '!N43+Junio!N43+Julio!N43+Agosto!N43+Septiembre!N43+'Octubre '!N43+Noviembre!N43+'Diciembre '!N43</f>
        <v>0</v>
      </c>
      <c r="O43" s="23">
        <f>+Enero!O43+Febrero!O43+'Marzo '!O43+'Abril '!O43+'Mayo '!O43+Junio!O43+Julio!O43+Agosto!O43+Septiembre!O43+'Octubre '!O43+Noviembre!O43+'Diciembre '!O43</f>
        <v>0</v>
      </c>
      <c r="P43" s="23">
        <f>+Enero!P43+Febrero!P43+'Marzo '!P43+'Abril '!P43+'Mayo '!P43+Junio!P43+Julio!P43+Agosto!P43+Septiembre!P43+'Octubre '!P43+Noviembre!P43+'Diciembre '!P43</f>
        <v>0</v>
      </c>
      <c r="Q43" s="23">
        <f>+Enero!Q43+Febrero!Q43+'Marzo '!Q43+'Abril '!Q43+'Mayo '!Q43+Junio!Q43+Julio!Q43+Agosto!Q43+Septiembre!Q43+'Octubre '!Q43+Noviembre!Q43+'Diciembre '!Q43</f>
        <v>0</v>
      </c>
      <c r="R43" s="23">
        <f>+Enero!R43+Febrero!R43+'Marzo '!R43+'Abril '!R43+'Mayo '!R43+Junio!R43+Julio!R43+Agosto!R43+Septiembre!R43+'Octubre '!R43+Noviembre!R43+'Diciembre '!R43</f>
        <v>0</v>
      </c>
      <c r="S43" s="23">
        <f>+Enero!S43+Febrero!S43+'Marzo '!S43+'Abril '!S43+'Mayo '!S43+Junio!S43+Julio!S43+Agosto!S43+Septiembre!S43+'Octubre '!S43+Noviembre!S43+'Diciembre '!S43</f>
        <v>0</v>
      </c>
      <c r="T43" s="222">
        <f>+Enero!T43+Febrero!T43+'Marzo '!T43+'Abril '!T43+'Mayo '!T43+Junio!T43+Julio!T43+Agosto!T43+Septiembre!T43+'Octubre '!T43+Noviembre!T43+'Diciembre '!T43</f>
        <v>0</v>
      </c>
      <c r="U43" s="23">
        <f>+Enero!U43+Febrero!U43+'Marzo '!U43+'Abril '!U43+'Mayo '!U43+Junio!U43+Julio!U43+Agosto!U43+Septiembre!U43+'Octubre '!U43+Noviembre!U43+'Diciembre '!U43</f>
        <v>0</v>
      </c>
      <c r="V43" s="222">
        <f>+Enero!V43+Febrero!V43+'Marzo '!V43+'Abril '!V43+'Mayo '!V43+Junio!V43+Julio!V43+Agosto!V43+Septiembre!V43+'Octubre '!V43+Noviembre!V43+'Diciembre '!V43</f>
        <v>0</v>
      </c>
      <c r="W43" s="23">
        <f>+Enero!W43+Febrero!W43+'Marzo '!W43+'Abril '!W43+'Mayo '!W43+Junio!W43+Julio!W43+Agosto!W43+Septiembre!W43+'Octubre '!W43+Noviembre!W43+'Diciembre '!W43</f>
        <v>0</v>
      </c>
      <c r="X43" s="222">
        <f>+Enero!X43+Febrero!X43+'Marzo '!X43+'Abril '!X43+'Mayo '!X43+Junio!X43+Julio!X43+Agosto!X43+Septiembre!X43+'Octubre '!X43+Noviembre!X43+'Diciembre '!X43</f>
        <v>0</v>
      </c>
      <c r="Y43" s="23">
        <f>+Enero!Y43+Febrero!Y43+'Marzo '!Y43+'Abril '!Y43+'Mayo '!Y43+Junio!Y43+Julio!Y43+Agosto!Y43+Septiembre!Y43+'Octubre '!Y43+Noviembre!Y43+'Diciembre '!Y43</f>
        <v>0</v>
      </c>
      <c r="Z43" s="23">
        <f>+Enero!Z43+Febrero!Z43+'Marzo '!Z43+'Abril '!Z43+'Mayo '!Z43+Junio!Z43+Julio!Z43+Agosto!Z43+Septiembre!Z43+'Octubre '!Z43+Noviembre!Z43+'Diciembre '!Z43</f>
        <v>0</v>
      </c>
      <c r="AA43" s="23">
        <f>+Enero!AA43+Febrero!AA43+'Marzo '!AA43+'Abril '!AA43+'Mayo '!AA43+Junio!AA43+Julio!AA43+Agosto!AA43+Septiembre!AA43+'Octubre '!AA43+Noviembre!AA43+'Diciembre '!AA43</f>
        <v>0</v>
      </c>
      <c r="AB43" s="222">
        <f>+Enero!AB43+Febrero!AB43+'Marzo '!AB43+'Abril '!AB43+'Mayo '!AB43+Junio!AB43+Julio!AB43+Agosto!AB43+Septiembre!AB43+'Octubre '!AB43+Noviembre!AB43+'Diciembre '!AB43</f>
        <v>0</v>
      </c>
      <c r="AC43" s="23">
        <f>+Enero!AC43+Febrero!AC43+'Marzo '!AC43+'Abril '!AC43+'Mayo '!AC43+Junio!AC43+Julio!AC43+Agosto!AC43+Septiembre!AC43+'Octubre '!AC43+Noviembre!AC43+'Diciembre '!AC43</f>
        <v>0</v>
      </c>
      <c r="AD43" s="23">
        <f>+Enero!AD43+Febrero!AD43+'Marzo '!AD43+'Abril '!AD43+'Mayo '!AD43+Junio!AD43+Julio!AD43+Agosto!AD43+Septiembre!AD43+'Octubre '!AD43+Noviembre!AD43+'Diciembre '!AD43</f>
        <v>0</v>
      </c>
      <c r="AE43" s="23">
        <f>+Enero!AE43+Febrero!AE43+'Marzo '!AE43+'Abril '!AE43+'Mayo '!AE43+Junio!AE43+Julio!AE43+Agosto!AE43+Septiembre!AE43+'Octubre '!AE43+Noviembre!AE43+'Diciembre '!AE43</f>
        <v>0</v>
      </c>
      <c r="AF43" s="222">
        <f>+Enero!AF43+Febrero!AF43+'Marzo '!AF43+'Abril '!AF43+'Mayo '!AF43+Junio!AF43+Julio!AF43+Agosto!AF43+Septiembre!AF43+'Octubre '!AF43+Noviembre!AF43+'Diciembre '!AF43</f>
        <v>0</v>
      </c>
      <c r="AG43" s="23">
        <f>+Enero!AG43+Febrero!AG43+'Marzo '!AG43+'Abril '!AG43+'Mayo '!AG43+Junio!AG43+Julio!AG43+Agosto!AG43+Septiembre!AG43+'Octubre '!AG43+Noviembre!AG43+'Diciembre '!AG43</f>
        <v>0</v>
      </c>
      <c r="AH43" s="222">
        <f>+Enero!AH43+Febrero!AH43+'Marzo '!AH43+'Abril '!AH43+'Mayo '!AH43+Junio!AH43+Julio!AH43+Agosto!AH43+Septiembre!AH43+'Octubre '!AH43+Noviembre!AH43+'Diciembre '!AH43</f>
        <v>0</v>
      </c>
      <c r="AI43" s="23">
        <f>+Enero!AI43+Febrero!AI43+'Marzo '!AI43+'Abril '!AI43+'Mayo '!AI43+Junio!AI43+Julio!AI43+Agosto!AI43+Septiembre!AI43+'Octubre '!AI43+Noviembre!AI43+'Diciembre '!AI43</f>
        <v>0</v>
      </c>
      <c r="AJ43" s="23">
        <f>+Enero!AJ43+Febrero!AJ43+'Marzo '!AJ43+'Abril '!AJ43+'Mayo '!AJ43+Junio!AJ43+Julio!AJ43+Agosto!AJ43+Septiembre!AJ43+'Octubre '!AJ43+Noviembre!AJ43+'Diciembre '!AJ43</f>
        <v>0</v>
      </c>
      <c r="AK43" s="222">
        <f>+Enero!AK43+Febrero!AK43+'Marzo '!AK43+'Abril '!AK43+'Mayo '!AK43+Junio!AK43+Julio!AK43+Agosto!AK43+Septiembre!AK43+'Octubre '!AK43+Noviembre!AK43+'Diciembre '!AK43</f>
        <v>0</v>
      </c>
      <c r="AL43" s="23">
        <f>+Enero!AL43+Febrero!AL43+'Marzo '!AL43+'Abril '!AL43+'Mayo '!AL43+Junio!AL43+Julio!AL43+Agosto!AL43+Septiembre!AL43+'Octubre '!AL43+Noviembre!AL43+'Diciembre '!AL43</f>
        <v>0</v>
      </c>
      <c r="AM43" s="222">
        <f>+Enero!AM43+Febrero!AM43+'Marzo '!AM43+'Abril '!AM43+'Mayo '!AM43+Junio!AM43+Julio!AM43+Agosto!AM43+Septiembre!AM43+'Octubre '!AM43+Noviembre!AM43+'Diciembre '!AM43</f>
        <v>0</v>
      </c>
      <c r="AN43" s="23">
        <f>+Enero!AN43+Febrero!AN43+'Marzo '!AN43+'Abril '!AN43+'Mayo '!AN43+Junio!AN43+Julio!AN43+Agosto!AN43+Septiembre!AN43+'Octubre '!AN43+Noviembre!AN43+'Diciembre '!AN43</f>
        <v>0</v>
      </c>
      <c r="AO43" s="23">
        <f>+Enero!AO43+Febrero!AO43+'Marzo '!AO43+'Abril '!AO43+'Mayo '!AO43+Junio!AO43+Julio!AO43+Agosto!AO43+Septiembre!AO43+'Octubre '!AO43+Noviembre!AO43+'Diciembre '!AO43</f>
        <v>0</v>
      </c>
      <c r="AP43" s="23">
        <f>+Enero!AP43+Febrero!AP43+'Marzo '!AP43+'Abril '!AP43+'Mayo '!AP43+Junio!AP43+Julio!AP43+Agosto!AP43+Septiembre!AP43+'Octubre '!AP43+Noviembre!AP43+'Diciembre '!AP43</f>
        <v>0</v>
      </c>
      <c r="AQ43" s="54"/>
      <c r="AR43" s="53"/>
      <c r="AS43" s="54"/>
      <c r="AT43" s="53"/>
      <c r="AU43" s="54"/>
      <c r="AV43" s="55"/>
      <c r="AW43" s="70"/>
      <c r="AX43" s="57"/>
      <c r="AY43" s="41" t="str">
        <f t="shared" si="0"/>
        <v/>
      </c>
      <c r="BF43" s="6"/>
      <c r="BG43" s="6"/>
      <c r="BH43" s="6"/>
      <c r="BI43" s="6"/>
      <c r="BJ43" s="6"/>
      <c r="BK43" s="6"/>
      <c r="BL43" s="6"/>
      <c r="BM43" s="6"/>
      <c r="BN43" s="6"/>
      <c r="BO43" s="6"/>
      <c r="BP43" s="42" t="str">
        <f t="shared" si="1"/>
        <v/>
      </c>
      <c r="BQ43" s="43" t="str">
        <f t="shared" si="2"/>
        <v/>
      </c>
      <c r="BR43" s="43" t="str">
        <f t="shared" si="3"/>
        <v/>
      </c>
      <c r="BS43" s="43" t="str">
        <f t="shared" si="4"/>
        <v/>
      </c>
      <c r="BT43" s="43" t="str">
        <f t="shared" si="5"/>
        <v/>
      </c>
      <c r="BU43" s="43" t="str">
        <f t="shared" si="6"/>
        <v/>
      </c>
      <c r="BV43" s="65" t="str">
        <f t="shared" si="14"/>
        <v/>
      </c>
      <c r="BW43" s="46"/>
      <c r="BX43" s="47">
        <f t="shared" si="7"/>
        <v>0</v>
      </c>
      <c r="BY43" s="47">
        <f t="shared" si="8"/>
        <v>0</v>
      </c>
      <c r="BZ43" s="47">
        <f t="shared" si="9"/>
        <v>0</v>
      </c>
      <c r="CA43" s="47">
        <f t="shared" si="10"/>
        <v>0</v>
      </c>
      <c r="CB43" s="47">
        <f t="shared" si="11"/>
        <v>0</v>
      </c>
      <c r="CC43" s="47" t="str">
        <f t="shared" si="12"/>
        <v/>
      </c>
      <c r="CD43" s="47">
        <f t="shared" si="15"/>
        <v>0</v>
      </c>
      <c r="CY43" s="12"/>
      <c r="CZ43" s="12"/>
    </row>
    <row r="44" spans="1:104" s="11" customFormat="1" x14ac:dyDescent="0.15">
      <c r="A44" s="48" t="s">
        <v>89</v>
      </c>
      <c r="B44" s="22">
        <f t="shared" si="13"/>
        <v>0</v>
      </c>
      <c r="C44" s="23">
        <f>+Enero!C44+Febrero!C44+'Marzo '!C44+'Abril '!C44+'Mayo '!C44+Junio!C44+Julio!C44+Agosto!C44+Septiembre!C44+'Octubre '!C44+Noviembre!C44+'Diciembre '!C44</f>
        <v>0</v>
      </c>
      <c r="D44" s="23">
        <f>+Enero!D44+Febrero!D44+'Marzo '!D44+'Abril '!D44+'Mayo '!D44+Junio!D44+Julio!D44+Agosto!D44+Septiembre!D44+'Octubre '!D44+Noviembre!D44+'Diciembre '!D44</f>
        <v>0</v>
      </c>
      <c r="E44" s="23">
        <f>+Enero!E44+Febrero!E44+'Marzo '!E44+'Abril '!E44+'Mayo '!E44+Junio!E44+Julio!E44+Agosto!E44+Septiembre!E44+'Octubre '!E44+Noviembre!E44+'Diciembre '!E44</f>
        <v>0</v>
      </c>
      <c r="F44" s="23">
        <f>+Enero!F44+Febrero!F44+'Marzo '!F44+'Abril '!F44+'Mayo '!F44+Junio!F44+Julio!F44+Agosto!F44+Septiembre!F44+'Octubre '!F44+Noviembre!F44+'Diciembre '!F44</f>
        <v>0</v>
      </c>
      <c r="G44" s="23">
        <f>+Enero!G44+Febrero!G44+'Marzo '!G44+'Abril '!G44+'Mayo '!G44+Junio!G44+Julio!G44+Agosto!G44+Septiembre!G44+'Octubre '!G44+Noviembre!G44+'Diciembre '!G44</f>
        <v>0</v>
      </c>
      <c r="H44" s="23">
        <f>+Enero!H44+Febrero!H44+'Marzo '!H44+'Abril '!H44+'Mayo '!H44+Junio!H44+Julio!H44+Agosto!H44+Septiembre!H44+'Octubre '!H44+Noviembre!H44+'Diciembre '!H44</f>
        <v>0</v>
      </c>
      <c r="I44" s="23">
        <f>+Enero!I44+Febrero!I44+'Marzo '!I44+'Abril '!I44+'Mayo '!I44+Junio!I44+Julio!I44+Agosto!I44+Septiembre!I44+'Octubre '!I44+Noviembre!I44+'Diciembre '!I44</f>
        <v>0</v>
      </c>
      <c r="J44" s="23">
        <f>+Enero!J44+Febrero!J44+'Marzo '!J44+'Abril '!J44+'Mayo '!J44+Junio!J44+Julio!J44+Agosto!J44+Septiembre!J44+'Octubre '!J44+Noviembre!J44+'Diciembre '!J44</f>
        <v>0</v>
      </c>
      <c r="K44" s="23">
        <f>+Enero!K44+Febrero!K44+'Marzo '!K44+'Abril '!K44+'Mayo '!K44+Junio!K44+Julio!K44+Agosto!K44+Septiembre!K44+'Octubre '!K44+Noviembre!K44+'Diciembre '!K44</f>
        <v>0</v>
      </c>
      <c r="L44" s="23">
        <f>+Enero!L44+Febrero!L44+'Marzo '!L44+'Abril '!L44+'Mayo '!L44+Junio!L44+Julio!L44+Agosto!L44+Septiembre!L44+'Octubre '!L44+Noviembre!L44+'Diciembre '!L44</f>
        <v>0</v>
      </c>
      <c r="M44" s="23">
        <f>+Enero!M44+Febrero!M44+'Marzo '!M44+'Abril '!M44+'Mayo '!M44+Junio!M44+Julio!M44+Agosto!M44+Septiembre!M44+'Octubre '!M44+Noviembre!M44+'Diciembre '!M44</f>
        <v>0</v>
      </c>
      <c r="N44" s="23">
        <f>+Enero!N44+Febrero!N44+'Marzo '!N44+'Abril '!N44+'Mayo '!N44+Junio!N44+Julio!N44+Agosto!N44+Septiembre!N44+'Octubre '!N44+Noviembre!N44+'Diciembre '!N44</f>
        <v>0</v>
      </c>
      <c r="O44" s="23">
        <f>+Enero!O44+Febrero!O44+'Marzo '!O44+'Abril '!O44+'Mayo '!O44+Junio!O44+Julio!O44+Agosto!O44+Septiembre!O44+'Octubre '!O44+Noviembre!O44+'Diciembre '!O44</f>
        <v>0</v>
      </c>
      <c r="P44" s="23">
        <f>+Enero!P44+Febrero!P44+'Marzo '!P44+'Abril '!P44+'Mayo '!P44+Junio!P44+Julio!P44+Agosto!P44+Septiembre!P44+'Octubre '!P44+Noviembre!P44+'Diciembre '!P44</f>
        <v>0</v>
      </c>
      <c r="Q44" s="23">
        <f>+Enero!Q44+Febrero!Q44+'Marzo '!Q44+'Abril '!Q44+'Mayo '!Q44+Junio!Q44+Julio!Q44+Agosto!Q44+Septiembre!Q44+'Octubre '!Q44+Noviembre!Q44+'Diciembre '!Q44</f>
        <v>0</v>
      </c>
      <c r="R44" s="23">
        <f>+Enero!R44+Febrero!R44+'Marzo '!R44+'Abril '!R44+'Mayo '!R44+Junio!R44+Julio!R44+Agosto!R44+Septiembre!R44+'Octubre '!R44+Noviembre!R44+'Diciembre '!R44</f>
        <v>0</v>
      </c>
      <c r="S44" s="23">
        <f>+Enero!S44+Febrero!S44+'Marzo '!S44+'Abril '!S44+'Mayo '!S44+Junio!S44+Julio!S44+Agosto!S44+Septiembre!S44+'Octubre '!S44+Noviembre!S44+'Diciembre '!S44</f>
        <v>0</v>
      </c>
      <c r="T44" s="222">
        <f>+Enero!T44+Febrero!T44+'Marzo '!T44+'Abril '!T44+'Mayo '!T44+Junio!T44+Julio!T44+Agosto!T44+Septiembre!T44+'Octubre '!T44+Noviembre!T44+'Diciembre '!T44</f>
        <v>0</v>
      </c>
      <c r="U44" s="23">
        <f>+Enero!U44+Febrero!U44+'Marzo '!U44+'Abril '!U44+'Mayo '!U44+Junio!U44+Julio!U44+Agosto!U44+Septiembre!U44+'Octubre '!U44+Noviembre!U44+'Diciembre '!U44</f>
        <v>0</v>
      </c>
      <c r="V44" s="222">
        <f>+Enero!V44+Febrero!V44+'Marzo '!V44+'Abril '!V44+'Mayo '!V44+Junio!V44+Julio!V44+Agosto!V44+Septiembre!V44+'Octubre '!V44+Noviembre!V44+'Diciembre '!V44</f>
        <v>0</v>
      </c>
      <c r="W44" s="23">
        <f>+Enero!W44+Febrero!W44+'Marzo '!W44+'Abril '!W44+'Mayo '!W44+Junio!W44+Julio!W44+Agosto!W44+Septiembre!W44+'Octubre '!W44+Noviembre!W44+'Diciembre '!W44</f>
        <v>0</v>
      </c>
      <c r="X44" s="222">
        <f>+Enero!X44+Febrero!X44+'Marzo '!X44+'Abril '!X44+'Mayo '!X44+Junio!X44+Julio!X44+Agosto!X44+Septiembre!X44+'Octubre '!X44+Noviembre!X44+'Diciembre '!X44</f>
        <v>0</v>
      </c>
      <c r="Y44" s="23">
        <f>+Enero!Y44+Febrero!Y44+'Marzo '!Y44+'Abril '!Y44+'Mayo '!Y44+Junio!Y44+Julio!Y44+Agosto!Y44+Septiembre!Y44+'Octubre '!Y44+Noviembre!Y44+'Diciembre '!Y44</f>
        <v>0</v>
      </c>
      <c r="Z44" s="23">
        <f>+Enero!Z44+Febrero!Z44+'Marzo '!Z44+'Abril '!Z44+'Mayo '!Z44+Junio!Z44+Julio!Z44+Agosto!Z44+Septiembre!Z44+'Octubre '!Z44+Noviembre!Z44+'Diciembre '!Z44</f>
        <v>0</v>
      </c>
      <c r="AA44" s="23">
        <f>+Enero!AA44+Febrero!AA44+'Marzo '!AA44+'Abril '!AA44+'Mayo '!AA44+Junio!AA44+Julio!AA44+Agosto!AA44+Septiembre!AA44+'Octubre '!AA44+Noviembre!AA44+'Diciembre '!AA44</f>
        <v>0</v>
      </c>
      <c r="AB44" s="222">
        <f>+Enero!AB44+Febrero!AB44+'Marzo '!AB44+'Abril '!AB44+'Mayo '!AB44+Junio!AB44+Julio!AB44+Agosto!AB44+Septiembre!AB44+'Octubre '!AB44+Noviembre!AB44+'Diciembre '!AB44</f>
        <v>0</v>
      </c>
      <c r="AC44" s="23">
        <f>+Enero!AC44+Febrero!AC44+'Marzo '!AC44+'Abril '!AC44+'Mayo '!AC44+Junio!AC44+Julio!AC44+Agosto!AC44+Septiembre!AC44+'Octubre '!AC44+Noviembre!AC44+'Diciembre '!AC44</f>
        <v>0</v>
      </c>
      <c r="AD44" s="23">
        <f>+Enero!AD44+Febrero!AD44+'Marzo '!AD44+'Abril '!AD44+'Mayo '!AD44+Junio!AD44+Julio!AD44+Agosto!AD44+Septiembre!AD44+'Octubre '!AD44+Noviembre!AD44+'Diciembre '!AD44</f>
        <v>0</v>
      </c>
      <c r="AE44" s="23">
        <f>+Enero!AE44+Febrero!AE44+'Marzo '!AE44+'Abril '!AE44+'Mayo '!AE44+Junio!AE44+Julio!AE44+Agosto!AE44+Septiembre!AE44+'Octubre '!AE44+Noviembre!AE44+'Diciembre '!AE44</f>
        <v>0</v>
      </c>
      <c r="AF44" s="222">
        <f>+Enero!AF44+Febrero!AF44+'Marzo '!AF44+'Abril '!AF44+'Mayo '!AF44+Junio!AF44+Julio!AF44+Agosto!AF44+Septiembre!AF44+'Octubre '!AF44+Noviembre!AF44+'Diciembre '!AF44</f>
        <v>0</v>
      </c>
      <c r="AG44" s="23">
        <f>+Enero!AG44+Febrero!AG44+'Marzo '!AG44+'Abril '!AG44+'Mayo '!AG44+Junio!AG44+Julio!AG44+Agosto!AG44+Septiembre!AG44+'Octubre '!AG44+Noviembre!AG44+'Diciembre '!AG44</f>
        <v>0</v>
      </c>
      <c r="AH44" s="222">
        <f>+Enero!AH44+Febrero!AH44+'Marzo '!AH44+'Abril '!AH44+'Mayo '!AH44+Junio!AH44+Julio!AH44+Agosto!AH44+Septiembre!AH44+'Octubre '!AH44+Noviembre!AH44+'Diciembre '!AH44</f>
        <v>0</v>
      </c>
      <c r="AI44" s="23">
        <f>+Enero!AI44+Febrero!AI44+'Marzo '!AI44+'Abril '!AI44+'Mayo '!AI44+Junio!AI44+Julio!AI44+Agosto!AI44+Septiembre!AI44+'Octubre '!AI44+Noviembre!AI44+'Diciembre '!AI44</f>
        <v>0</v>
      </c>
      <c r="AJ44" s="23">
        <f>+Enero!AJ44+Febrero!AJ44+'Marzo '!AJ44+'Abril '!AJ44+'Mayo '!AJ44+Junio!AJ44+Julio!AJ44+Agosto!AJ44+Septiembre!AJ44+'Octubre '!AJ44+Noviembre!AJ44+'Diciembre '!AJ44</f>
        <v>0</v>
      </c>
      <c r="AK44" s="222">
        <f>+Enero!AK44+Febrero!AK44+'Marzo '!AK44+'Abril '!AK44+'Mayo '!AK44+Junio!AK44+Julio!AK44+Agosto!AK44+Septiembre!AK44+'Octubre '!AK44+Noviembre!AK44+'Diciembre '!AK44</f>
        <v>0</v>
      </c>
      <c r="AL44" s="23">
        <f>+Enero!AL44+Febrero!AL44+'Marzo '!AL44+'Abril '!AL44+'Mayo '!AL44+Junio!AL44+Julio!AL44+Agosto!AL44+Septiembre!AL44+'Octubre '!AL44+Noviembre!AL44+'Diciembre '!AL44</f>
        <v>0</v>
      </c>
      <c r="AM44" s="222">
        <f>+Enero!AM44+Febrero!AM44+'Marzo '!AM44+'Abril '!AM44+'Mayo '!AM44+Junio!AM44+Julio!AM44+Agosto!AM44+Septiembre!AM44+'Octubre '!AM44+Noviembre!AM44+'Diciembre '!AM44</f>
        <v>0</v>
      </c>
      <c r="AN44" s="23">
        <f>+Enero!AN44+Febrero!AN44+'Marzo '!AN44+'Abril '!AN44+'Mayo '!AN44+Junio!AN44+Julio!AN44+Agosto!AN44+Septiembre!AN44+'Octubre '!AN44+Noviembre!AN44+'Diciembre '!AN44</f>
        <v>0</v>
      </c>
      <c r="AO44" s="23">
        <f>+Enero!AO44+Febrero!AO44+'Marzo '!AO44+'Abril '!AO44+'Mayo '!AO44+Junio!AO44+Julio!AO44+Agosto!AO44+Septiembre!AO44+'Octubre '!AO44+Noviembre!AO44+'Diciembre '!AO44</f>
        <v>0</v>
      </c>
      <c r="AP44" s="23">
        <f>+Enero!AP44+Febrero!AP44+'Marzo '!AP44+'Abril '!AP44+'Mayo '!AP44+Junio!AP44+Julio!AP44+Agosto!AP44+Septiembre!AP44+'Octubre '!AP44+Noviembre!AP44+'Diciembre '!AP44</f>
        <v>0</v>
      </c>
      <c r="AQ44" s="54"/>
      <c r="AR44" s="53"/>
      <c r="AS44" s="54"/>
      <c r="AT44" s="53"/>
      <c r="AU44" s="54"/>
      <c r="AV44" s="55"/>
      <c r="AW44" s="56"/>
      <c r="AX44" s="57"/>
      <c r="AY44" s="41" t="str">
        <f t="shared" si="0"/>
        <v/>
      </c>
      <c r="BF44" s="6"/>
      <c r="BG44" s="6"/>
      <c r="BH44" s="6"/>
      <c r="BI44" s="6"/>
      <c r="BJ44" s="6"/>
      <c r="BK44" s="6"/>
      <c r="BL44" s="6"/>
      <c r="BM44" s="6"/>
      <c r="BN44" s="6"/>
      <c r="BO44" s="6"/>
      <c r="BP44" s="42" t="str">
        <f t="shared" si="1"/>
        <v/>
      </c>
      <c r="BQ44" s="43" t="str">
        <f t="shared" si="2"/>
        <v/>
      </c>
      <c r="BR44" s="43" t="str">
        <f t="shared" si="3"/>
        <v/>
      </c>
      <c r="BS44" s="43" t="str">
        <f t="shared" si="4"/>
        <v/>
      </c>
      <c r="BT44" s="43" t="str">
        <f t="shared" si="5"/>
        <v/>
      </c>
      <c r="BU44" s="43" t="str">
        <f t="shared" si="6"/>
        <v/>
      </c>
      <c r="BV44" s="65" t="str">
        <f t="shared" si="14"/>
        <v/>
      </c>
      <c r="BW44" s="46"/>
      <c r="BX44" s="47">
        <f t="shared" si="7"/>
        <v>0</v>
      </c>
      <c r="BY44" s="47">
        <f t="shared" si="8"/>
        <v>0</v>
      </c>
      <c r="BZ44" s="47">
        <f t="shared" si="9"/>
        <v>0</v>
      </c>
      <c r="CA44" s="47">
        <f t="shared" si="10"/>
        <v>0</v>
      </c>
      <c r="CB44" s="47">
        <f t="shared" si="11"/>
        <v>0</v>
      </c>
      <c r="CC44" s="47" t="str">
        <f t="shared" si="12"/>
        <v/>
      </c>
      <c r="CD44" s="47">
        <f t="shared" si="15"/>
        <v>0</v>
      </c>
      <c r="CY44" s="12"/>
      <c r="CZ44" s="12"/>
    </row>
    <row r="45" spans="1:104" s="11" customFormat="1" x14ac:dyDescent="0.15">
      <c r="A45" s="48" t="s">
        <v>90</v>
      </c>
      <c r="B45" s="22">
        <f t="shared" si="13"/>
        <v>0</v>
      </c>
      <c r="C45" s="23">
        <f>+Enero!C45+Febrero!C45+'Marzo '!C45+'Abril '!C45+'Mayo '!C45+Junio!C45+Julio!C45+Agosto!C45+Septiembre!C45+'Octubre '!C45+Noviembre!C45+'Diciembre '!C45</f>
        <v>0</v>
      </c>
      <c r="D45" s="23">
        <f>+Enero!D45+Febrero!D45+'Marzo '!D45+'Abril '!D45+'Mayo '!D45+Junio!D45+Julio!D45+Agosto!D45+Septiembre!D45+'Octubre '!D45+Noviembre!D45+'Diciembre '!D45</f>
        <v>0</v>
      </c>
      <c r="E45" s="23">
        <f>+Enero!E45+Febrero!E45+'Marzo '!E45+'Abril '!E45+'Mayo '!E45+Junio!E45+Julio!E45+Agosto!E45+Septiembre!E45+'Octubre '!E45+Noviembre!E45+'Diciembre '!E45</f>
        <v>0</v>
      </c>
      <c r="F45" s="23">
        <f>+Enero!F45+Febrero!F45+'Marzo '!F45+'Abril '!F45+'Mayo '!F45+Junio!F45+Julio!F45+Agosto!F45+Septiembre!F45+'Octubre '!F45+Noviembre!F45+'Diciembre '!F45</f>
        <v>0</v>
      </c>
      <c r="G45" s="23">
        <f>+Enero!G45+Febrero!G45+'Marzo '!G45+'Abril '!G45+'Mayo '!G45+Junio!G45+Julio!G45+Agosto!G45+Septiembre!G45+'Octubre '!G45+Noviembre!G45+'Diciembre '!G45</f>
        <v>0</v>
      </c>
      <c r="H45" s="23">
        <f>+Enero!H45+Febrero!H45+'Marzo '!H45+'Abril '!H45+'Mayo '!H45+Junio!H45+Julio!H45+Agosto!H45+Septiembre!H45+'Octubre '!H45+Noviembre!H45+'Diciembre '!H45</f>
        <v>0</v>
      </c>
      <c r="I45" s="23">
        <f>+Enero!I45+Febrero!I45+'Marzo '!I45+'Abril '!I45+'Mayo '!I45+Junio!I45+Julio!I45+Agosto!I45+Septiembre!I45+'Octubre '!I45+Noviembre!I45+'Diciembre '!I45</f>
        <v>0</v>
      </c>
      <c r="J45" s="23">
        <f>+Enero!J45+Febrero!J45+'Marzo '!J45+'Abril '!J45+'Mayo '!J45+Junio!J45+Julio!J45+Agosto!J45+Septiembre!J45+'Octubre '!J45+Noviembre!J45+'Diciembre '!J45</f>
        <v>0</v>
      </c>
      <c r="K45" s="23">
        <f>+Enero!K45+Febrero!K45+'Marzo '!K45+'Abril '!K45+'Mayo '!K45+Junio!K45+Julio!K45+Agosto!K45+Septiembre!K45+'Octubre '!K45+Noviembre!K45+'Diciembre '!K45</f>
        <v>0</v>
      </c>
      <c r="L45" s="23">
        <f>+Enero!L45+Febrero!L45+'Marzo '!L45+'Abril '!L45+'Mayo '!L45+Junio!L45+Julio!L45+Agosto!L45+Septiembre!L45+'Octubre '!L45+Noviembre!L45+'Diciembre '!L45</f>
        <v>0</v>
      </c>
      <c r="M45" s="23">
        <f>+Enero!M45+Febrero!M45+'Marzo '!M45+'Abril '!M45+'Mayo '!M45+Junio!M45+Julio!M45+Agosto!M45+Septiembre!M45+'Octubre '!M45+Noviembre!M45+'Diciembre '!M45</f>
        <v>0</v>
      </c>
      <c r="N45" s="23">
        <f>+Enero!N45+Febrero!N45+'Marzo '!N45+'Abril '!N45+'Mayo '!N45+Junio!N45+Julio!N45+Agosto!N45+Septiembre!N45+'Octubre '!N45+Noviembre!N45+'Diciembre '!N45</f>
        <v>0</v>
      </c>
      <c r="O45" s="23">
        <f>+Enero!O45+Febrero!O45+'Marzo '!O45+'Abril '!O45+'Mayo '!O45+Junio!O45+Julio!O45+Agosto!O45+Septiembre!O45+'Octubre '!O45+Noviembre!O45+'Diciembre '!O45</f>
        <v>0</v>
      </c>
      <c r="P45" s="23">
        <f>+Enero!P45+Febrero!P45+'Marzo '!P45+'Abril '!P45+'Mayo '!P45+Junio!P45+Julio!P45+Agosto!P45+Septiembre!P45+'Octubre '!P45+Noviembre!P45+'Diciembre '!P45</f>
        <v>0</v>
      </c>
      <c r="Q45" s="23">
        <f>+Enero!Q45+Febrero!Q45+'Marzo '!Q45+'Abril '!Q45+'Mayo '!Q45+Junio!Q45+Julio!Q45+Agosto!Q45+Septiembre!Q45+'Octubre '!Q45+Noviembre!Q45+'Diciembre '!Q45</f>
        <v>0</v>
      </c>
      <c r="R45" s="23">
        <f>+Enero!R45+Febrero!R45+'Marzo '!R45+'Abril '!R45+'Mayo '!R45+Junio!R45+Julio!R45+Agosto!R45+Septiembre!R45+'Octubre '!R45+Noviembre!R45+'Diciembre '!R45</f>
        <v>0</v>
      </c>
      <c r="S45" s="23">
        <f>+Enero!S45+Febrero!S45+'Marzo '!S45+'Abril '!S45+'Mayo '!S45+Junio!S45+Julio!S45+Agosto!S45+Septiembre!S45+'Octubre '!S45+Noviembre!S45+'Diciembre '!S45</f>
        <v>0</v>
      </c>
      <c r="T45" s="222">
        <f>+Enero!T45+Febrero!T45+'Marzo '!T45+'Abril '!T45+'Mayo '!T45+Junio!T45+Julio!T45+Agosto!T45+Septiembre!T45+'Octubre '!T45+Noviembre!T45+'Diciembre '!T45</f>
        <v>0</v>
      </c>
      <c r="U45" s="23">
        <f>+Enero!U45+Febrero!U45+'Marzo '!U45+'Abril '!U45+'Mayo '!U45+Junio!U45+Julio!U45+Agosto!U45+Septiembre!U45+'Octubre '!U45+Noviembre!U45+'Diciembre '!U45</f>
        <v>0</v>
      </c>
      <c r="V45" s="222">
        <f>+Enero!V45+Febrero!V45+'Marzo '!V45+'Abril '!V45+'Mayo '!V45+Junio!V45+Julio!V45+Agosto!V45+Septiembre!V45+'Octubre '!V45+Noviembre!V45+'Diciembre '!V45</f>
        <v>0</v>
      </c>
      <c r="W45" s="23">
        <f>+Enero!W45+Febrero!W45+'Marzo '!W45+'Abril '!W45+'Mayo '!W45+Junio!W45+Julio!W45+Agosto!W45+Septiembre!W45+'Octubre '!W45+Noviembre!W45+'Diciembre '!W45</f>
        <v>0</v>
      </c>
      <c r="X45" s="222">
        <f>+Enero!X45+Febrero!X45+'Marzo '!X45+'Abril '!X45+'Mayo '!X45+Junio!X45+Julio!X45+Agosto!X45+Septiembre!X45+'Octubre '!X45+Noviembre!X45+'Diciembre '!X45</f>
        <v>0</v>
      </c>
      <c r="Y45" s="23">
        <f>+Enero!Y45+Febrero!Y45+'Marzo '!Y45+'Abril '!Y45+'Mayo '!Y45+Junio!Y45+Julio!Y45+Agosto!Y45+Septiembre!Y45+'Octubre '!Y45+Noviembre!Y45+'Diciembre '!Y45</f>
        <v>0</v>
      </c>
      <c r="Z45" s="23">
        <f>+Enero!Z45+Febrero!Z45+'Marzo '!Z45+'Abril '!Z45+'Mayo '!Z45+Junio!Z45+Julio!Z45+Agosto!Z45+Septiembre!Z45+'Octubre '!Z45+Noviembre!Z45+'Diciembre '!Z45</f>
        <v>0</v>
      </c>
      <c r="AA45" s="23">
        <f>+Enero!AA45+Febrero!AA45+'Marzo '!AA45+'Abril '!AA45+'Mayo '!AA45+Junio!AA45+Julio!AA45+Agosto!AA45+Septiembre!AA45+'Octubre '!AA45+Noviembre!AA45+'Diciembre '!AA45</f>
        <v>0</v>
      </c>
      <c r="AB45" s="222">
        <f>+Enero!AB45+Febrero!AB45+'Marzo '!AB45+'Abril '!AB45+'Mayo '!AB45+Junio!AB45+Julio!AB45+Agosto!AB45+Septiembre!AB45+'Octubre '!AB45+Noviembre!AB45+'Diciembre '!AB45</f>
        <v>0</v>
      </c>
      <c r="AC45" s="23">
        <f>+Enero!AC45+Febrero!AC45+'Marzo '!AC45+'Abril '!AC45+'Mayo '!AC45+Junio!AC45+Julio!AC45+Agosto!AC45+Septiembre!AC45+'Octubre '!AC45+Noviembre!AC45+'Diciembre '!AC45</f>
        <v>0</v>
      </c>
      <c r="AD45" s="23">
        <f>+Enero!AD45+Febrero!AD45+'Marzo '!AD45+'Abril '!AD45+'Mayo '!AD45+Junio!AD45+Julio!AD45+Agosto!AD45+Septiembre!AD45+'Octubre '!AD45+Noviembre!AD45+'Diciembre '!AD45</f>
        <v>0</v>
      </c>
      <c r="AE45" s="23">
        <f>+Enero!AE45+Febrero!AE45+'Marzo '!AE45+'Abril '!AE45+'Mayo '!AE45+Junio!AE45+Julio!AE45+Agosto!AE45+Septiembre!AE45+'Octubre '!AE45+Noviembre!AE45+'Diciembre '!AE45</f>
        <v>0</v>
      </c>
      <c r="AF45" s="222">
        <f>+Enero!AF45+Febrero!AF45+'Marzo '!AF45+'Abril '!AF45+'Mayo '!AF45+Junio!AF45+Julio!AF45+Agosto!AF45+Septiembre!AF45+'Octubre '!AF45+Noviembre!AF45+'Diciembre '!AF45</f>
        <v>0</v>
      </c>
      <c r="AG45" s="23">
        <f>+Enero!AG45+Febrero!AG45+'Marzo '!AG45+'Abril '!AG45+'Mayo '!AG45+Junio!AG45+Julio!AG45+Agosto!AG45+Septiembre!AG45+'Octubre '!AG45+Noviembre!AG45+'Diciembre '!AG45</f>
        <v>43</v>
      </c>
      <c r="AH45" s="222">
        <f>+Enero!AH45+Febrero!AH45+'Marzo '!AH45+'Abril '!AH45+'Mayo '!AH45+Junio!AH45+Julio!AH45+Agosto!AH45+Septiembre!AH45+'Octubre '!AH45+Noviembre!AH45+'Diciembre '!AH45</f>
        <v>0</v>
      </c>
      <c r="AI45" s="23">
        <f>+Enero!AI45+Febrero!AI45+'Marzo '!AI45+'Abril '!AI45+'Mayo '!AI45+Junio!AI45+Julio!AI45+Agosto!AI45+Septiembre!AI45+'Octubre '!AI45+Noviembre!AI45+'Diciembre '!AI45</f>
        <v>0</v>
      </c>
      <c r="AJ45" s="23">
        <f>+Enero!AJ45+Febrero!AJ45+'Marzo '!AJ45+'Abril '!AJ45+'Mayo '!AJ45+Junio!AJ45+Julio!AJ45+Agosto!AJ45+Septiembre!AJ45+'Octubre '!AJ45+Noviembre!AJ45+'Diciembre '!AJ45</f>
        <v>0</v>
      </c>
      <c r="AK45" s="222">
        <f>+Enero!AK45+Febrero!AK45+'Marzo '!AK45+'Abril '!AK45+'Mayo '!AK45+Junio!AK45+Julio!AK45+Agosto!AK45+Septiembre!AK45+'Octubre '!AK45+Noviembre!AK45+'Diciembre '!AK45</f>
        <v>0</v>
      </c>
      <c r="AL45" s="23">
        <f>+Enero!AL45+Febrero!AL45+'Marzo '!AL45+'Abril '!AL45+'Mayo '!AL45+Junio!AL45+Julio!AL45+Agosto!AL45+Septiembre!AL45+'Octubre '!AL45+Noviembre!AL45+'Diciembre '!AL45</f>
        <v>0</v>
      </c>
      <c r="AM45" s="222">
        <f>+Enero!AM45+Febrero!AM45+'Marzo '!AM45+'Abril '!AM45+'Mayo '!AM45+Junio!AM45+Julio!AM45+Agosto!AM45+Septiembre!AM45+'Octubre '!AM45+Noviembre!AM45+'Diciembre '!AM45</f>
        <v>0</v>
      </c>
      <c r="AN45" s="23">
        <f>+Enero!AN45+Febrero!AN45+'Marzo '!AN45+'Abril '!AN45+'Mayo '!AN45+Junio!AN45+Julio!AN45+Agosto!AN45+Septiembre!AN45+'Octubre '!AN45+Noviembre!AN45+'Diciembre '!AN45</f>
        <v>0</v>
      </c>
      <c r="AO45" s="23">
        <f>+Enero!AO45+Febrero!AO45+'Marzo '!AO45+'Abril '!AO45+'Mayo '!AO45+Junio!AO45+Julio!AO45+Agosto!AO45+Septiembre!AO45+'Octubre '!AO45+Noviembre!AO45+'Diciembre '!AO45</f>
        <v>0</v>
      </c>
      <c r="AP45" s="23">
        <f>+Enero!AP45+Febrero!AP45+'Marzo '!AP45+'Abril '!AP45+'Mayo '!AP45+Junio!AP45+Julio!AP45+Agosto!AP45+Septiembre!AP45+'Octubre '!AP45+Noviembre!AP45+'Diciembre '!AP45</f>
        <v>0</v>
      </c>
      <c r="AQ45" s="54"/>
      <c r="AR45" s="53"/>
      <c r="AS45" s="54"/>
      <c r="AT45" s="53"/>
      <c r="AU45" s="54"/>
      <c r="AV45" s="55"/>
      <c r="AW45" s="56"/>
      <c r="AX45" s="57"/>
      <c r="AY45" s="41" t="str">
        <f t="shared" si="0"/>
        <v/>
      </c>
      <c r="BF45" s="6"/>
      <c r="BG45" s="6"/>
      <c r="BH45" s="6"/>
      <c r="BI45" s="6"/>
      <c r="BJ45" s="6"/>
      <c r="BK45" s="6"/>
      <c r="BL45" s="6"/>
      <c r="BM45" s="6"/>
      <c r="BN45" s="6"/>
      <c r="BO45" s="6"/>
      <c r="BP45" s="42" t="str">
        <f t="shared" si="1"/>
        <v/>
      </c>
      <c r="BQ45" s="43" t="str">
        <f t="shared" si="2"/>
        <v/>
      </c>
      <c r="BR45" s="43" t="str">
        <f t="shared" si="3"/>
        <v/>
      </c>
      <c r="BS45" s="43" t="str">
        <f t="shared" si="4"/>
        <v/>
      </c>
      <c r="BT45" s="43" t="str">
        <f t="shared" si="5"/>
        <v/>
      </c>
      <c r="BU45" s="43" t="str">
        <f t="shared" si="6"/>
        <v/>
      </c>
      <c r="BV45" s="65" t="str">
        <f t="shared" si="14"/>
        <v/>
      </c>
      <c r="BW45" s="46"/>
      <c r="BX45" s="47">
        <f t="shared" si="7"/>
        <v>0</v>
      </c>
      <c r="BY45" s="47">
        <f t="shared" si="8"/>
        <v>0</v>
      </c>
      <c r="BZ45" s="47">
        <f t="shared" si="9"/>
        <v>0</v>
      </c>
      <c r="CA45" s="47">
        <f t="shared" si="10"/>
        <v>0</v>
      </c>
      <c r="CB45" s="47">
        <f t="shared" si="11"/>
        <v>0</v>
      </c>
      <c r="CC45" s="47" t="str">
        <f t="shared" si="12"/>
        <v/>
      </c>
      <c r="CD45" s="47">
        <f t="shared" si="15"/>
        <v>0</v>
      </c>
      <c r="CY45" s="12"/>
      <c r="CZ45" s="12"/>
    </row>
    <row r="46" spans="1:104" s="11" customFormat="1" x14ac:dyDescent="0.15">
      <c r="A46" s="48" t="s">
        <v>91</v>
      </c>
      <c r="B46" s="22">
        <f t="shared" si="13"/>
        <v>358</v>
      </c>
      <c r="C46" s="23">
        <f>+Enero!C46+Febrero!C46+'Marzo '!C46+'Abril '!C46+'Mayo '!C46+Junio!C46+Julio!C46+Agosto!C46+Septiembre!C46+'Octubre '!C46+Noviembre!C46+'Diciembre '!C46</f>
        <v>1</v>
      </c>
      <c r="D46" s="23">
        <f>+Enero!D46+Febrero!D46+'Marzo '!D46+'Abril '!D46+'Mayo '!D46+Junio!D46+Julio!D46+Agosto!D46+Septiembre!D46+'Octubre '!D46+Noviembre!D46+'Diciembre '!D46</f>
        <v>0</v>
      </c>
      <c r="E46" s="23">
        <f>+Enero!E46+Febrero!E46+'Marzo '!E46+'Abril '!E46+'Mayo '!E46+Junio!E46+Julio!E46+Agosto!E46+Septiembre!E46+'Octubre '!E46+Noviembre!E46+'Diciembre '!E46</f>
        <v>2</v>
      </c>
      <c r="F46" s="23">
        <f>+Enero!F46+Febrero!F46+'Marzo '!F46+'Abril '!F46+'Mayo '!F46+Junio!F46+Julio!F46+Agosto!F46+Septiembre!F46+'Octubre '!F46+Noviembre!F46+'Diciembre '!F46</f>
        <v>2</v>
      </c>
      <c r="G46" s="23">
        <f>+Enero!G46+Febrero!G46+'Marzo '!G46+'Abril '!G46+'Mayo '!G46+Junio!G46+Julio!G46+Agosto!G46+Septiembre!G46+'Octubre '!G46+Noviembre!G46+'Diciembre '!G46</f>
        <v>0</v>
      </c>
      <c r="H46" s="23">
        <f>+Enero!H46+Febrero!H46+'Marzo '!H46+'Abril '!H46+'Mayo '!H46+Junio!H46+Julio!H46+Agosto!H46+Septiembre!H46+'Octubre '!H46+Noviembre!H46+'Diciembre '!H46</f>
        <v>1</v>
      </c>
      <c r="I46" s="23">
        <f>+Enero!I46+Febrero!I46+'Marzo '!I46+'Abril '!I46+'Mayo '!I46+Junio!I46+Julio!I46+Agosto!I46+Septiembre!I46+'Octubre '!I46+Noviembre!I46+'Diciembre '!I46</f>
        <v>4</v>
      </c>
      <c r="J46" s="23">
        <f>+Enero!J46+Febrero!J46+'Marzo '!J46+'Abril '!J46+'Mayo '!J46+Junio!J46+Julio!J46+Agosto!J46+Septiembre!J46+'Octubre '!J46+Noviembre!J46+'Diciembre '!J46</f>
        <v>7</v>
      </c>
      <c r="K46" s="23">
        <f>+Enero!K46+Febrero!K46+'Marzo '!K46+'Abril '!K46+'Mayo '!K46+Junio!K46+Julio!K46+Agosto!K46+Septiembre!K46+'Octubre '!K46+Noviembre!K46+'Diciembre '!K46</f>
        <v>13</v>
      </c>
      <c r="L46" s="23">
        <f>+Enero!L46+Febrero!L46+'Marzo '!L46+'Abril '!L46+'Mayo '!L46+Junio!L46+Julio!L46+Agosto!L46+Septiembre!L46+'Octubre '!L46+Noviembre!L46+'Diciembre '!L46</f>
        <v>15</v>
      </c>
      <c r="M46" s="23">
        <f>+Enero!M46+Febrero!M46+'Marzo '!M46+'Abril '!M46+'Mayo '!M46+Junio!M46+Julio!M46+Agosto!M46+Septiembre!M46+'Octubre '!M46+Noviembre!M46+'Diciembre '!M46</f>
        <v>33</v>
      </c>
      <c r="N46" s="23">
        <f>+Enero!N46+Febrero!N46+'Marzo '!N46+'Abril '!N46+'Mayo '!N46+Junio!N46+Julio!N46+Agosto!N46+Septiembre!N46+'Octubre '!N46+Noviembre!N46+'Diciembre '!N46</f>
        <v>36</v>
      </c>
      <c r="O46" s="23">
        <f>+Enero!O46+Febrero!O46+'Marzo '!O46+'Abril '!O46+'Mayo '!O46+Junio!O46+Julio!O46+Agosto!O46+Septiembre!O46+'Octubre '!O46+Noviembre!O46+'Diciembre '!O46</f>
        <v>37</v>
      </c>
      <c r="P46" s="23">
        <f>+Enero!P46+Febrero!P46+'Marzo '!P46+'Abril '!P46+'Mayo '!P46+Junio!P46+Julio!P46+Agosto!P46+Septiembre!P46+'Octubre '!P46+Noviembre!P46+'Diciembre '!P46</f>
        <v>55</v>
      </c>
      <c r="Q46" s="23">
        <f>+Enero!Q46+Febrero!Q46+'Marzo '!Q46+'Abril '!Q46+'Mayo '!Q46+Junio!Q46+Julio!Q46+Agosto!Q46+Septiembre!Q46+'Octubre '!Q46+Noviembre!Q46+'Diciembre '!Q46</f>
        <v>56</v>
      </c>
      <c r="R46" s="23">
        <f>+Enero!R46+Febrero!R46+'Marzo '!R46+'Abril '!R46+'Mayo '!R46+Junio!R46+Julio!R46+Agosto!R46+Septiembre!R46+'Octubre '!R46+Noviembre!R46+'Diciembre '!R46</f>
        <v>52</v>
      </c>
      <c r="S46" s="23">
        <f>+Enero!S46+Febrero!S46+'Marzo '!S46+'Abril '!S46+'Mayo '!S46+Junio!S46+Julio!S46+Agosto!S46+Septiembre!S46+'Octubre '!S46+Noviembre!S46+'Diciembre '!S46</f>
        <v>44</v>
      </c>
      <c r="T46" s="222">
        <f>+Enero!T46+Febrero!T46+'Marzo '!T46+'Abril '!T46+'Mayo '!T46+Junio!T46+Julio!T46+Agosto!T46+Septiembre!T46+'Octubre '!T46+Noviembre!T46+'Diciembre '!T46</f>
        <v>3</v>
      </c>
      <c r="U46" s="23">
        <f>+Enero!U46+Febrero!U46+'Marzo '!U46+'Abril '!U46+'Mayo '!U46+Junio!U46+Julio!U46+Agosto!U46+Septiembre!U46+'Octubre '!U46+Noviembre!U46+'Diciembre '!U46</f>
        <v>355</v>
      </c>
      <c r="V46" s="222">
        <f>+Enero!V46+Febrero!V46+'Marzo '!V46+'Abril '!V46+'Mayo '!V46+Junio!V46+Julio!V46+Agosto!V46+Septiembre!V46+'Octubre '!V46+Noviembre!V46+'Diciembre '!V46</f>
        <v>163</v>
      </c>
      <c r="W46" s="23">
        <f>+Enero!W46+Febrero!W46+'Marzo '!W46+'Abril '!W46+'Mayo '!W46+Junio!W46+Julio!W46+Agosto!W46+Septiembre!W46+'Octubre '!W46+Noviembre!W46+'Diciembre '!W46</f>
        <v>195</v>
      </c>
      <c r="X46" s="222">
        <f>+Enero!X46+Febrero!X46+'Marzo '!X46+'Abril '!X46+'Mayo '!X46+Junio!X46+Julio!X46+Agosto!X46+Septiembre!X46+'Octubre '!X46+Noviembre!X46+'Diciembre '!X46</f>
        <v>0</v>
      </c>
      <c r="Y46" s="23">
        <f>+Enero!Y46+Febrero!Y46+'Marzo '!Y46+'Abril '!Y46+'Mayo '!Y46+Junio!Y46+Julio!Y46+Agosto!Y46+Septiembre!Y46+'Octubre '!Y46+Noviembre!Y46+'Diciembre '!Y46</f>
        <v>0</v>
      </c>
      <c r="Z46" s="23">
        <f>+Enero!Z46+Febrero!Z46+'Marzo '!Z46+'Abril '!Z46+'Mayo '!Z46+Junio!Z46+Julio!Z46+Agosto!Z46+Septiembre!Z46+'Octubre '!Z46+Noviembre!Z46+'Diciembre '!Z46</f>
        <v>0</v>
      </c>
      <c r="AA46" s="23">
        <f>+Enero!AA46+Febrero!AA46+'Marzo '!AA46+'Abril '!AA46+'Mayo '!AA46+Junio!AA46+Julio!AA46+Agosto!AA46+Septiembre!AA46+'Octubre '!AA46+Noviembre!AA46+'Diciembre '!AA46</f>
        <v>0</v>
      </c>
      <c r="AB46" s="222">
        <f>+Enero!AB46+Febrero!AB46+'Marzo '!AB46+'Abril '!AB46+'Mayo '!AB46+Junio!AB46+Julio!AB46+Agosto!AB46+Septiembre!AB46+'Octubre '!AB46+Noviembre!AB46+'Diciembre '!AB46</f>
        <v>222</v>
      </c>
      <c r="AC46" s="23">
        <f>+Enero!AC46+Febrero!AC46+'Marzo '!AC46+'Abril '!AC46+'Mayo '!AC46+Junio!AC46+Julio!AC46+Agosto!AC46+Septiembre!AC46+'Octubre '!AC46+Noviembre!AC46+'Diciembre '!AC46</f>
        <v>222</v>
      </c>
      <c r="AD46" s="23">
        <f>+Enero!AD46+Febrero!AD46+'Marzo '!AD46+'Abril '!AD46+'Mayo '!AD46+Junio!AD46+Julio!AD46+Agosto!AD46+Septiembre!AD46+'Octubre '!AD46+Noviembre!AD46+'Diciembre '!AD46</f>
        <v>0</v>
      </c>
      <c r="AE46" s="23">
        <f>+Enero!AE46+Febrero!AE46+'Marzo '!AE46+'Abril '!AE46+'Mayo '!AE46+Junio!AE46+Julio!AE46+Agosto!AE46+Septiembre!AE46+'Octubre '!AE46+Noviembre!AE46+'Diciembre '!AE46</f>
        <v>0</v>
      </c>
      <c r="AF46" s="222">
        <f>+Enero!AF46+Febrero!AF46+'Marzo '!AF46+'Abril '!AF46+'Mayo '!AF46+Junio!AF46+Julio!AF46+Agosto!AF46+Septiembre!AF46+'Octubre '!AF46+Noviembre!AF46+'Diciembre '!AF46</f>
        <v>0</v>
      </c>
      <c r="AG46" s="23">
        <f>+Enero!AG46+Febrero!AG46+'Marzo '!AG46+'Abril '!AG46+'Mayo '!AG46+Junio!AG46+Julio!AG46+Agosto!AG46+Septiembre!AG46+'Octubre '!AG46+Noviembre!AG46+'Diciembre '!AG46</f>
        <v>0</v>
      </c>
      <c r="AH46" s="222">
        <f>+Enero!AH46+Febrero!AH46+'Marzo '!AH46+'Abril '!AH46+'Mayo '!AH46+Junio!AH46+Julio!AH46+Agosto!AH46+Septiembre!AH46+'Octubre '!AH46+Noviembre!AH46+'Diciembre '!AH46</f>
        <v>0</v>
      </c>
      <c r="AI46" s="23">
        <f>+Enero!AI46+Febrero!AI46+'Marzo '!AI46+'Abril '!AI46+'Mayo '!AI46+Junio!AI46+Julio!AI46+Agosto!AI46+Septiembre!AI46+'Octubre '!AI46+Noviembre!AI46+'Diciembre '!AI46</f>
        <v>77</v>
      </c>
      <c r="AJ46" s="23">
        <f>+Enero!AJ46+Febrero!AJ46+'Marzo '!AJ46+'Abril '!AJ46+'Mayo '!AJ46+Junio!AJ46+Julio!AJ46+Agosto!AJ46+Septiembre!AJ46+'Octubre '!AJ46+Noviembre!AJ46+'Diciembre '!AJ46</f>
        <v>0</v>
      </c>
      <c r="AK46" s="222">
        <f>+Enero!AK46+Febrero!AK46+'Marzo '!AK46+'Abril '!AK46+'Mayo '!AK46+Junio!AK46+Julio!AK46+Agosto!AK46+Septiembre!AK46+'Octubre '!AK46+Noviembre!AK46+'Diciembre '!AK46</f>
        <v>0</v>
      </c>
      <c r="AL46" s="23">
        <f>+Enero!AL46+Febrero!AL46+'Marzo '!AL46+'Abril '!AL46+'Mayo '!AL46+Junio!AL46+Julio!AL46+Agosto!AL46+Septiembre!AL46+'Octubre '!AL46+Noviembre!AL46+'Diciembre '!AL46</f>
        <v>0</v>
      </c>
      <c r="AM46" s="222">
        <f>+Enero!AM46+Febrero!AM46+'Marzo '!AM46+'Abril '!AM46+'Mayo '!AM46+Junio!AM46+Julio!AM46+Agosto!AM46+Septiembre!AM46+'Octubre '!AM46+Noviembre!AM46+'Diciembre '!AM46</f>
        <v>0</v>
      </c>
      <c r="AN46" s="23">
        <f>+Enero!AN46+Febrero!AN46+'Marzo '!AN46+'Abril '!AN46+'Mayo '!AN46+Junio!AN46+Julio!AN46+Agosto!AN46+Septiembre!AN46+'Octubre '!AN46+Noviembre!AN46+'Diciembre '!AN46</f>
        <v>3</v>
      </c>
      <c r="AO46" s="23">
        <f>+Enero!AO46+Febrero!AO46+'Marzo '!AO46+'Abril '!AO46+'Mayo '!AO46+Junio!AO46+Julio!AO46+Agosto!AO46+Septiembre!AO46+'Octubre '!AO46+Noviembre!AO46+'Diciembre '!AO46</f>
        <v>0</v>
      </c>
      <c r="AP46" s="23">
        <f>+Enero!AP46+Febrero!AP46+'Marzo '!AP46+'Abril '!AP46+'Mayo '!AP46+Junio!AP46+Julio!AP46+Agosto!AP46+Septiembre!AP46+'Octubre '!AP46+Noviembre!AP46+'Diciembre '!AP46</f>
        <v>0</v>
      </c>
      <c r="AQ46" s="54"/>
      <c r="AR46" s="53"/>
      <c r="AS46" s="54"/>
      <c r="AT46" s="53"/>
      <c r="AU46" s="54"/>
      <c r="AV46" s="55"/>
      <c r="AW46" s="56"/>
      <c r="AX46" s="57"/>
      <c r="AY46" s="41" t="str">
        <f t="shared" si="0"/>
        <v/>
      </c>
      <c r="BF46" s="6"/>
      <c r="BG46" s="6"/>
      <c r="BH46" s="6"/>
      <c r="BI46" s="6"/>
      <c r="BJ46" s="6"/>
      <c r="BK46" s="6"/>
      <c r="BL46" s="6"/>
      <c r="BM46" s="6"/>
      <c r="BN46" s="6"/>
      <c r="BO46" s="6"/>
      <c r="BP46" s="42" t="str">
        <f t="shared" si="1"/>
        <v/>
      </c>
      <c r="BQ46" s="43" t="str">
        <f t="shared" si="2"/>
        <v/>
      </c>
      <c r="BR46" s="43" t="str">
        <f t="shared" si="3"/>
        <v/>
      </c>
      <c r="BS46" s="43" t="str">
        <f t="shared" si="4"/>
        <v/>
      </c>
      <c r="BT46" s="43" t="str">
        <f t="shared" si="5"/>
        <v/>
      </c>
      <c r="BU46" s="43" t="str">
        <f t="shared" si="6"/>
        <v/>
      </c>
      <c r="BV46" s="46"/>
      <c r="BW46" s="46"/>
      <c r="BX46" s="47">
        <f t="shared" si="7"/>
        <v>0</v>
      </c>
      <c r="BY46" s="47">
        <f t="shared" si="8"/>
        <v>0</v>
      </c>
      <c r="BZ46" s="47">
        <f t="shared" si="9"/>
        <v>0</v>
      </c>
      <c r="CA46" s="47">
        <f t="shared" si="10"/>
        <v>0</v>
      </c>
      <c r="CB46" s="47">
        <f t="shared" si="11"/>
        <v>0</v>
      </c>
      <c r="CC46" s="47">
        <f t="shared" si="12"/>
        <v>0</v>
      </c>
      <c r="CD46" s="64"/>
      <c r="CY46" s="12"/>
      <c r="CZ46" s="12"/>
    </row>
    <row r="47" spans="1:104" s="11" customFormat="1" x14ac:dyDescent="0.15">
      <c r="A47" s="48" t="s">
        <v>92</v>
      </c>
      <c r="B47" s="22">
        <f>SUM(E47:L47)</f>
        <v>3101</v>
      </c>
      <c r="C47" s="23">
        <f>+Enero!C47+Febrero!C47+'Marzo '!C47+'Abril '!C47+'Mayo '!C47+Junio!C47+Julio!C47+Agosto!C47+Septiembre!C47+'Octubre '!C47+Noviembre!C47+'Diciembre '!C47</f>
        <v>0</v>
      </c>
      <c r="D47" s="23">
        <f>+Enero!D47+Febrero!D47+'Marzo '!D47+'Abril '!D47+'Mayo '!D47+Junio!D47+Julio!D47+Agosto!D47+Septiembre!D47+'Octubre '!D47+Noviembre!D47+'Diciembre '!D47</f>
        <v>0</v>
      </c>
      <c r="E47" s="23">
        <f>+Enero!E47+Febrero!E47+'Marzo '!E47+'Abril '!E47+'Mayo '!E47+Junio!E47+Julio!E47+Agosto!E47+Septiembre!E47+'Octubre '!E47+Noviembre!E47+'Diciembre '!E47</f>
        <v>29</v>
      </c>
      <c r="F47" s="23">
        <f>+Enero!F47+Febrero!F47+'Marzo '!F47+'Abril '!F47+'Mayo '!F47+Junio!F47+Julio!F47+Agosto!F47+Septiembre!F47+'Octubre '!F47+Noviembre!F47+'Diciembre '!F47</f>
        <v>267</v>
      </c>
      <c r="G47" s="23">
        <f>+Enero!G47+Febrero!G47+'Marzo '!G47+'Abril '!G47+'Mayo '!G47+Junio!G47+Julio!G47+Agosto!G47+Septiembre!G47+'Octubre '!G47+Noviembre!G47+'Diciembre '!G47</f>
        <v>529</v>
      </c>
      <c r="H47" s="23">
        <f>+Enero!H47+Febrero!H47+'Marzo '!H47+'Abril '!H47+'Mayo '!H47+Junio!H47+Julio!H47+Agosto!H47+Septiembre!H47+'Octubre '!H47+Noviembre!H47+'Diciembre '!H47</f>
        <v>684</v>
      </c>
      <c r="I47" s="23">
        <f>+Enero!I47+Febrero!I47+'Marzo '!I47+'Abril '!I47+'Mayo '!I47+Junio!I47+Julio!I47+Agosto!I47+Septiembre!I47+'Octubre '!I47+Noviembre!I47+'Diciembre '!I47</f>
        <v>717</v>
      </c>
      <c r="J47" s="23">
        <f>+Enero!J47+Febrero!J47+'Marzo '!J47+'Abril '!J47+'Mayo '!J47+Junio!J47+Julio!J47+Agosto!J47+Septiembre!J47+'Octubre '!J47+Noviembre!J47+'Diciembre '!J47</f>
        <v>548</v>
      </c>
      <c r="K47" s="23">
        <f>+Enero!K47+Febrero!K47+'Marzo '!K47+'Abril '!K47+'Mayo '!K47+Junio!K47+Julio!K47+Agosto!K47+Septiembre!K47+'Octubre '!K47+Noviembre!K47+'Diciembre '!K47</f>
        <v>309</v>
      </c>
      <c r="L47" s="23">
        <f>+Enero!L47+Febrero!L47+'Marzo '!L47+'Abril '!L47+'Mayo '!L47+Junio!L47+Julio!L47+Agosto!L47+Septiembre!L47+'Octubre '!L47+Noviembre!L47+'Diciembre '!L47</f>
        <v>18</v>
      </c>
      <c r="M47" s="23">
        <f>+Enero!M47+Febrero!M47+'Marzo '!M47+'Abril '!M47+'Mayo '!M47+Junio!M47+Julio!M47+Agosto!M47+Septiembre!M47+'Octubre '!M47+Noviembre!M47+'Diciembre '!M47</f>
        <v>0</v>
      </c>
      <c r="N47" s="23">
        <f>+Enero!N47+Febrero!N47+'Marzo '!N47+'Abril '!N47+'Mayo '!N47+Junio!N47+Julio!N47+Agosto!N47+Septiembre!N47+'Octubre '!N47+Noviembre!N47+'Diciembre '!N47</f>
        <v>0</v>
      </c>
      <c r="O47" s="23">
        <f>+Enero!O47+Febrero!O47+'Marzo '!O47+'Abril '!O47+'Mayo '!O47+Junio!O47+Julio!O47+Agosto!O47+Septiembre!O47+'Octubre '!O47+Noviembre!O47+'Diciembre '!O47</f>
        <v>0</v>
      </c>
      <c r="P47" s="23">
        <f>+Enero!P47+Febrero!P47+'Marzo '!P47+'Abril '!P47+'Mayo '!P47+Junio!P47+Julio!P47+Agosto!P47+Septiembre!P47+'Octubre '!P47+Noviembre!P47+'Diciembre '!P47</f>
        <v>0</v>
      </c>
      <c r="Q47" s="23">
        <f>+Enero!Q47+Febrero!Q47+'Marzo '!Q47+'Abril '!Q47+'Mayo '!Q47+Junio!Q47+Julio!Q47+Agosto!Q47+Septiembre!Q47+'Octubre '!Q47+Noviembre!Q47+'Diciembre '!Q47</f>
        <v>0</v>
      </c>
      <c r="R47" s="23">
        <f>+Enero!R47+Febrero!R47+'Marzo '!R47+'Abril '!R47+'Mayo '!R47+Junio!R47+Julio!R47+Agosto!R47+Septiembre!R47+'Octubre '!R47+Noviembre!R47+'Diciembre '!R47</f>
        <v>0</v>
      </c>
      <c r="S47" s="23">
        <f>+Enero!S47+Febrero!S47+'Marzo '!S47+'Abril '!S47+'Mayo '!S47+Junio!S47+Julio!S47+Agosto!S47+Septiembre!S47+'Octubre '!S47+Noviembre!S47+'Diciembre '!S47</f>
        <v>0</v>
      </c>
      <c r="T47" s="222">
        <f>+Enero!T47+Febrero!T47+'Marzo '!T47+'Abril '!T47+'Mayo '!T47+Junio!T47+Julio!T47+Agosto!T47+Septiembre!T47+'Octubre '!T47+Noviembre!T47+'Diciembre '!T47</f>
        <v>29</v>
      </c>
      <c r="U47" s="23">
        <f>+Enero!U47+Febrero!U47+'Marzo '!U47+'Abril '!U47+'Mayo '!U47+Junio!U47+Julio!U47+Agosto!U47+Septiembre!U47+'Octubre '!U47+Noviembre!U47+'Diciembre '!U47</f>
        <v>3072</v>
      </c>
      <c r="V47" s="222">
        <f>+Enero!V47+Febrero!V47+'Marzo '!V47+'Abril '!V47+'Mayo '!V47+Junio!V47+Julio!V47+Agosto!V47+Septiembre!V47+'Octubre '!V47+Noviembre!V47+'Diciembre '!V47</f>
        <v>0</v>
      </c>
      <c r="W47" s="23">
        <f>+Enero!W47+Febrero!W47+'Marzo '!W47+'Abril '!W47+'Mayo '!W47+Junio!W47+Julio!W47+Agosto!W47+Septiembre!W47+'Octubre '!W47+Noviembre!W47+'Diciembre '!W47</f>
        <v>3101</v>
      </c>
      <c r="X47" s="222">
        <f>+Enero!X47+Febrero!X47+'Marzo '!X47+'Abril '!X47+'Mayo '!X47+Junio!X47+Julio!X47+Agosto!X47+Septiembre!X47+'Octubre '!X47+Noviembre!X47+'Diciembre '!X47</f>
        <v>0</v>
      </c>
      <c r="Y47" s="23">
        <f>+Enero!Y47+Febrero!Y47+'Marzo '!Y47+'Abril '!Y47+'Mayo '!Y47+Junio!Y47+Julio!Y47+Agosto!Y47+Septiembre!Y47+'Octubre '!Y47+Noviembre!Y47+'Diciembre '!Y47</f>
        <v>0</v>
      </c>
      <c r="Z47" s="23">
        <f>+Enero!Z47+Febrero!Z47+'Marzo '!Z47+'Abril '!Z47+'Mayo '!Z47+Junio!Z47+Julio!Z47+Agosto!Z47+Septiembre!Z47+'Octubre '!Z47+Noviembre!Z47+'Diciembre '!Z47</f>
        <v>0</v>
      </c>
      <c r="AA47" s="23">
        <f>+Enero!AA47+Febrero!AA47+'Marzo '!AA47+'Abril '!AA47+'Mayo '!AA47+Junio!AA47+Julio!AA47+Agosto!AA47+Septiembre!AA47+'Octubre '!AA47+Noviembre!AA47+'Diciembre '!AA47</f>
        <v>0</v>
      </c>
      <c r="AB47" s="222">
        <f>+Enero!AB47+Febrero!AB47+'Marzo '!AB47+'Abril '!AB47+'Mayo '!AB47+Junio!AB47+Julio!AB47+Agosto!AB47+Septiembre!AB47+'Octubre '!AB47+Noviembre!AB47+'Diciembre '!AB47</f>
        <v>1423</v>
      </c>
      <c r="AC47" s="23">
        <f>+Enero!AC47+Febrero!AC47+'Marzo '!AC47+'Abril '!AC47+'Mayo '!AC47+Junio!AC47+Julio!AC47+Agosto!AC47+Septiembre!AC47+'Octubre '!AC47+Noviembre!AC47+'Diciembre '!AC47</f>
        <v>1423</v>
      </c>
      <c r="AD47" s="23">
        <f>+Enero!AD47+Febrero!AD47+'Marzo '!AD47+'Abril '!AD47+'Mayo '!AD47+Junio!AD47+Julio!AD47+Agosto!AD47+Septiembre!AD47+'Octubre '!AD47+Noviembre!AD47+'Diciembre '!AD47</f>
        <v>0</v>
      </c>
      <c r="AE47" s="23">
        <f>+Enero!AE47+Febrero!AE47+'Marzo '!AE47+'Abril '!AE47+'Mayo '!AE47+Junio!AE47+Julio!AE47+Agosto!AE47+Septiembre!AE47+'Octubre '!AE47+Noviembre!AE47+'Diciembre '!AE47</f>
        <v>0</v>
      </c>
      <c r="AF47" s="222">
        <f>+Enero!AF47+Febrero!AF47+'Marzo '!AF47+'Abril '!AF47+'Mayo '!AF47+Junio!AF47+Julio!AF47+Agosto!AF47+Septiembre!AF47+'Octubre '!AF47+Noviembre!AF47+'Diciembre '!AF47</f>
        <v>219</v>
      </c>
      <c r="AG47" s="23">
        <f>+Enero!AG47+Febrero!AG47+'Marzo '!AG47+'Abril '!AG47+'Mayo '!AG47+Junio!AG47+Julio!AG47+Agosto!AG47+Septiembre!AG47+'Octubre '!AG47+Noviembre!AG47+'Diciembre '!AG47</f>
        <v>0</v>
      </c>
      <c r="AH47" s="222">
        <f>+Enero!AH47+Febrero!AH47+'Marzo '!AH47+'Abril '!AH47+'Mayo '!AH47+Junio!AH47+Julio!AH47+Agosto!AH47+Septiembre!AH47+'Octubre '!AH47+Noviembre!AH47+'Diciembre '!AH47</f>
        <v>0</v>
      </c>
      <c r="AI47" s="23">
        <f>+Enero!AI47+Febrero!AI47+'Marzo '!AI47+'Abril '!AI47+'Mayo '!AI47+Junio!AI47+Julio!AI47+Agosto!AI47+Septiembre!AI47+'Octubre '!AI47+Noviembre!AI47+'Diciembre '!AI47</f>
        <v>625</v>
      </c>
      <c r="AJ47" s="23">
        <f>+Enero!AJ47+Febrero!AJ47+'Marzo '!AJ47+'Abril '!AJ47+'Mayo '!AJ47+Junio!AJ47+Julio!AJ47+Agosto!AJ47+Septiembre!AJ47+'Octubre '!AJ47+Noviembre!AJ47+'Diciembre '!AJ47</f>
        <v>0</v>
      </c>
      <c r="AK47" s="222">
        <f>+Enero!AK47+Febrero!AK47+'Marzo '!AK47+'Abril '!AK47+'Mayo '!AK47+Junio!AK47+Julio!AK47+Agosto!AK47+Septiembre!AK47+'Octubre '!AK47+Noviembre!AK47+'Diciembre '!AK47</f>
        <v>0</v>
      </c>
      <c r="AL47" s="23">
        <f>+Enero!AL47+Febrero!AL47+'Marzo '!AL47+'Abril '!AL47+'Mayo '!AL47+Junio!AL47+Julio!AL47+Agosto!AL47+Septiembre!AL47+'Octubre '!AL47+Noviembre!AL47+'Diciembre '!AL47</f>
        <v>5</v>
      </c>
      <c r="AM47" s="222">
        <f>+Enero!AM47+Febrero!AM47+'Marzo '!AM47+'Abril '!AM47+'Mayo '!AM47+Junio!AM47+Julio!AM47+Agosto!AM47+Septiembre!AM47+'Octubre '!AM47+Noviembre!AM47+'Diciembre '!AM47</f>
        <v>0</v>
      </c>
      <c r="AN47" s="23">
        <f>+Enero!AN47+Febrero!AN47+'Marzo '!AN47+'Abril '!AN47+'Mayo '!AN47+Junio!AN47+Julio!AN47+Agosto!AN47+Septiembre!AN47+'Octubre '!AN47+Noviembre!AN47+'Diciembre '!AN47</f>
        <v>92</v>
      </c>
      <c r="AO47" s="23">
        <f>+Enero!AO47+Febrero!AO47+'Marzo '!AO47+'Abril '!AO47+'Mayo '!AO47+Junio!AO47+Julio!AO47+Agosto!AO47+Septiembre!AO47+'Octubre '!AO47+Noviembre!AO47+'Diciembre '!AO47</f>
        <v>0</v>
      </c>
      <c r="AP47" s="23">
        <f>+Enero!AP47+Febrero!AP47+'Marzo '!AP47+'Abril '!AP47+'Mayo '!AP47+Junio!AP47+Julio!AP47+Agosto!AP47+Septiembre!AP47+'Octubre '!AP47+Noviembre!AP47+'Diciembre '!AP47</f>
        <v>0</v>
      </c>
      <c r="AQ47" s="54"/>
      <c r="AR47" s="53"/>
      <c r="AS47" s="54"/>
      <c r="AT47" s="53"/>
      <c r="AU47" s="54"/>
      <c r="AV47" s="55"/>
      <c r="AW47" s="56"/>
      <c r="AX47" s="57"/>
      <c r="AY47" s="41" t="str">
        <f t="shared" si="0"/>
        <v/>
      </c>
      <c r="BF47" s="6"/>
      <c r="BG47" s="6"/>
      <c r="BH47" s="6"/>
      <c r="BI47" s="6"/>
      <c r="BJ47" s="6"/>
      <c r="BK47" s="6"/>
      <c r="BL47" s="6"/>
      <c r="BM47" s="6"/>
      <c r="BN47" s="6"/>
      <c r="BO47" s="6"/>
      <c r="BP47" s="42" t="str">
        <f t="shared" si="1"/>
        <v/>
      </c>
      <c r="BQ47" s="43" t="str">
        <f t="shared" si="2"/>
        <v/>
      </c>
      <c r="BR47" s="43" t="str">
        <f t="shared" si="3"/>
        <v/>
      </c>
      <c r="BS47" s="43" t="str">
        <f t="shared" si="4"/>
        <v/>
      </c>
      <c r="BT47" s="43" t="str">
        <f t="shared" si="5"/>
        <v/>
      </c>
      <c r="BU47" s="43" t="str">
        <f t="shared" si="6"/>
        <v/>
      </c>
      <c r="BV47" s="65" t="str">
        <f t="shared" si="14"/>
        <v/>
      </c>
      <c r="BW47" s="46"/>
      <c r="BX47" s="47">
        <f t="shared" si="7"/>
        <v>0</v>
      </c>
      <c r="BY47" s="47">
        <f t="shared" si="8"/>
        <v>0</v>
      </c>
      <c r="BZ47" s="47">
        <f t="shared" si="9"/>
        <v>0</v>
      </c>
      <c r="CA47" s="47">
        <f t="shared" si="10"/>
        <v>0</v>
      </c>
      <c r="CB47" s="47">
        <f t="shared" si="11"/>
        <v>0</v>
      </c>
      <c r="CC47" s="47">
        <f t="shared" si="12"/>
        <v>0</v>
      </c>
      <c r="CD47" s="47">
        <f t="shared" si="15"/>
        <v>0</v>
      </c>
      <c r="CY47" s="12"/>
      <c r="CZ47" s="12"/>
    </row>
    <row r="48" spans="1:104" s="11" customFormat="1" ht="24.75" customHeight="1" x14ac:dyDescent="0.15">
      <c r="A48" s="67" t="s">
        <v>93</v>
      </c>
      <c r="B48" s="22">
        <f t="shared" si="13"/>
        <v>3020</v>
      </c>
      <c r="C48" s="23">
        <f>+Enero!C48+Febrero!C48+'Marzo '!C48+'Abril '!C48+'Mayo '!C48+Junio!C48+Julio!C48+Agosto!C48+Septiembre!C48+'Octubre '!C48+Noviembre!C48+'Diciembre '!C48</f>
        <v>8</v>
      </c>
      <c r="D48" s="23">
        <f>+Enero!D48+Febrero!D48+'Marzo '!D48+'Abril '!D48+'Mayo '!D48+Junio!D48+Julio!D48+Agosto!D48+Septiembre!D48+'Octubre '!D48+Noviembre!D48+'Diciembre '!D48</f>
        <v>9</v>
      </c>
      <c r="E48" s="23">
        <f>+Enero!E48+Febrero!E48+'Marzo '!E48+'Abril '!E48+'Mayo '!E48+Junio!E48+Julio!E48+Agosto!E48+Septiembre!E48+'Octubre '!E48+Noviembre!E48+'Diciembre '!E48</f>
        <v>28</v>
      </c>
      <c r="F48" s="23">
        <f>+Enero!F48+Febrero!F48+'Marzo '!F48+'Abril '!F48+'Mayo '!F48+Junio!F48+Julio!F48+Agosto!F48+Septiembre!F48+'Octubre '!F48+Noviembre!F48+'Diciembre '!F48</f>
        <v>133</v>
      </c>
      <c r="G48" s="23">
        <f>+Enero!G48+Febrero!G48+'Marzo '!G48+'Abril '!G48+'Mayo '!G48+Junio!G48+Julio!G48+Agosto!G48+Septiembre!G48+'Octubre '!G48+Noviembre!G48+'Diciembre '!G48</f>
        <v>96</v>
      </c>
      <c r="H48" s="23">
        <f>+Enero!H48+Febrero!H48+'Marzo '!H48+'Abril '!H48+'Mayo '!H48+Junio!H48+Julio!H48+Agosto!H48+Septiembre!H48+'Octubre '!H48+Noviembre!H48+'Diciembre '!H48</f>
        <v>162</v>
      </c>
      <c r="I48" s="23">
        <f>+Enero!I48+Febrero!I48+'Marzo '!I48+'Abril '!I48+'Mayo '!I48+Junio!I48+Julio!I48+Agosto!I48+Septiembre!I48+'Octubre '!I48+Noviembre!I48+'Diciembre '!I48</f>
        <v>233</v>
      </c>
      <c r="J48" s="23">
        <f>+Enero!J48+Febrero!J48+'Marzo '!J48+'Abril '!J48+'Mayo '!J48+Junio!J48+Julio!J48+Agosto!J48+Septiembre!J48+'Octubre '!J48+Noviembre!J48+'Diciembre '!J48</f>
        <v>287</v>
      </c>
      <c r="K48" s="23">
        <f>+Enero!K48+Febrero!K48+'Marzo '!K48+'Abril '!K48+'Mayo '!K48+Junio!K48+Julio!K48+Agosto!K48+Septiembre!K48+'Octubre '!K48+Noviembre!K48+'Diciembre '!K48</f>
        <v>453</v>
      </c>
      <c r="L48" s="23">
        <f>+Enero!L48+Febrero!L48+'Marzo '!L48+'Abril '!L48+'Mayo '!L48+Junio!L48+Julio!L48+Agosto!L48+Septiembre!L48+'Octubre '!L48+Noviembre!L48+'Diciembre '!L48</f>
        <v>479</v>
      </c>
      <c r="M48" s="23">
        <f>+Enero!M48+Febrero!M48+'Marzo '!M48+'Abril '!M48+'Mayo '!M48+Junio!M48+Julio!M48+Agosto!M48+Septiembre!M48+'Octubre '!M48+Noviembre!M48+'Diciembre '!M48</f>
        <v>425</v>
      </c>
      <c r="N48" s="23">
        <f>+Enero!N48+Febrero!N48+'Marzo '!N48+'Abril '!N48+'Mayo '!N48+Junio!N48+Julio!N48+Agosto!N48+Septiembre!N48+'Octubre '!N48+Noviembre!N48+'Diciembre '!N48</f>
        <v>188</v>
      </c>
      <c r="O48" s="23">
        <f>+Enero!O48+Febrero!O48+'Marzo '!O48+'Abril '!O48+'Mayo '!O48+Junio!O48+Julio!O48+Agosto!O48+Septiembre!O48+'Octubre '!O48+Noviembre!O48+'Diciembre '!O48</f>
        <v>194</v>
      </c>
      <c r="P48" s="23">
        <f>+Enero!P48+Febrero!P48+'Marzo '!P48+'Abril '!P48+'Mayo '!P48+Junio!P48+Julio!P48+Agosto!P48+Septiembre!P48+'Octubre '!P48+Noviembre!P48+'Diciembre '!P48</f>
        <v>181</v>
      </c>
      <c r="Q48" s="23">
        <f>+Enero!Q48+Febrero!Q48+'Marzo '!Q48+'Abril '!Q48+'Mayo '!Q48+Junio!Q48+Julio!Q48+Agosto!Q48+Septiembre!Q48+'Octubre '!Q48+Noviembre!Q48+'Diciembre '!Q48</f>
        <v>67</v>
      </c>
      <c r="R48" s="23">
        <f>+Enero!R48+Febrero!R48+'Marzo '!R48+'Abril '!R48+'Mayo '!R48+Junio!R48+Julio!R48+Agosto!R48+Septiembre!R48+'Octubre '!R48+Noviembre!R48+'Diciembre '!R48</f>
        <v>41</v>
      </c>
      <c r="S48" s="23">
        <f>+Enero!S48+Febrero!S48+'Marzo '!S48+'Abril '!S48+'Mayo '!S48+Junio!S48+Julio!S48+Agosto!S48+Septiembre!S48+'Octubre '!S48+Noviembre!S48+'Diciembre '!S48</f>
        <v>36</v>
      </c>
      <c r="T48" s="222">
        <f>+Enero!T48+Febrero!T48+'Marzo '!T48+'Abril '!T48+'Mayo '!T48+Junio!T48+Julio!T48+Agosto!T48+Septiembre!T48+'Octubre '!T48+Noviembre!T48+'Diciembre '!T48</f>
        <v>45</v>
      </c>
      <c r="U48" s="23">
        <f>+Enero!U48+Febrero!U48+'Marzo '!U48+'Abril '!U48+'Mayo '!U48+Junio!U48+Julio!U48+Agosto!U48+Septiembre!U48+'Octubre '!U48+Noviembre!U48+'Diciembre '!U48</f>
        <v>2975</v>
      </c>
      <c r="V48" s="222">
        <f>+Enero!V48+Febrero!V48+'Marzo '!V48+'Abril '!V48+'Mayo '!V48+Junio!V48+Julio!V48+Agosto!V48+Septiembre!V48+'Octubre '!V48+Noviembre!V48+'Diciembre '!V48</f>
        <v>0</v>
      </c>
      <c r="W48" s="23">
        <f>+Enero!W48+Febrero!W48+'Marzo '!W48+'Abril '!W48+'Mayo '!W48+Junio!W48+Julio!W48+Agosto!W48+Septiembre!W48+'Octubre '!W48+Noviembre!W48+'Diciembre '!W48</f>
        <v>3020</v>
      </c>
      <c r="X48" s="222">
        <f>+Enero!X48+Febrero!X48+'Marzo '!X48+'Abril '!X48+'Mayo '!X48+Junio!X48+Julio!X48+Agosto!X48+Septiembre!X48+'Octubre '!X48+Noviembre!X48+'Diciembre '!X48</f>
        <v>10</v>
      </c>
      <c r="Y48" s="23">
        <f>+Enero!Y48+Febrero!Y48+'Marzo '!Y48+'Abril '!Y48+'Mayo '!Y48+Junio!Y48+Julio!Y48+Agosto!Y48+Septiembre!Y48+'Octubre '!Y48+Noviembre!Y48+'Diciembre '!Y48</f>
        <v>10</v>
      </c>
      <c r="Z48" s="23">
        <f>+Enero!Z48+Febrero!Z48+'Marzo '!Z48+'Abril '!Z48+'Mayo '!Z48+Junio!Z48+Julio!Z48+Agosto!Z48+Septiembre!Z48+'Octubre '!Z48+Noviembre!Z48+'Diciembre '!Z48</f>
        <v>0</v>
      </c>
      <c r="AA48" s="23">
        <f>+Enero!AA48+Febrero!AA48+'Marzo '!AA48+'Abril '!AA48+'Mayo '!AA48+Junio!AA48+Julio!AA48+Agosto!AA48+Septiembre!AA48+'Octubre '!AA48+Noviembre!AA48+'Diciembre '!AA48</f>
        <v>0</v>
      </c>
      <c r="AB48" s="222">
        <f>+Enero!AB48+Febrero!AB48+'Marzo '!AB48+'Abril '!AB48+'Mayo '!AB48+Junio!AB48+Julio!AB48+Agosto!AB48+Septiembre!AB48+'Octubre '!AB48+Noviembre!AB48+'Diciembre '!AB48</f>
        <v>1915</v>
      </c>
      <c r="AC48" s="23">
        <f>+Enero!AC48+Febrero!AC48+'Marzo '!AC48+'Abril '!AC48+'Mayo '!AC48+Junio!AC48+Julio!AC48+Agosto!AC48+Septiembre!AC48+'Octubre '!AC48+Noviembre!AC48+'Diciembre '!AC48</f>
        <v>1915</v>
      </c>
      <c r="AD48" s="23">
        <f>+Enero!AD48+Febrero!AD48+'Marzo '!AD48+'Abril '!AD48+'Mayo '!AD48+Junio!AD48+Julio!AD48+Agosto!AD48+Septiembre!AD48+'Octubre '!AD48+Noviembre!AD48+'Diciembre '!AD48</f>
        <v>0</v>
      </c>
      <c r="AE48" s="23">
        <f>+Enero!AE48+Febrero!AE48+'Marzo '!AE48+'Abril '!AE48+'Mayo '!AE48+Junio!AE48+Julio!AE48+Agosto!AE48+Septiembre!AE48+'Octubre '!AE48+Noviembre!AE48+'Diciembre '!AE48</f>
        <v>0</v>
      </c>
      <c r="AF48" s="222">
        <f>+Enero!AF48+Febrero!AF48+'Marzo '!AF48+'Abril '!AF48+'Mayo '!AF48+Junio!AF48+Julio!AF48+Agosto!AF48+Septiembre!AF48+'Octubre '!AF48+Noviembre!AF48+'Diciembre '!AF48</f>
        <v>659</v>
      </c>
      <c r="AG48" s="23">
        <f>+Enero!AG48+Febrero!AG48+'Marzo '!AG48+'Abril '!AG48+'Mayo '!AG48+Junio!AG48+Julio!AG48+Agosto!AG48+Septiembre!AG48+'Octubre '!AG48+Noviembre!AG48+'Diciembre '!AG48</f>
        <v>0</v>
      </c>
      <c r="AH48" s="222">
        <f>+Enero!AH48+Febrero!AH48+'Marzo '!AH48+'Abril '!AH48+'Mayo '!AH48+Junio!AH48+Julio!AH48+Agosto!AH48+Septiembre!AH48+'Octubre '!AH48+Noviembre!AH48+'Diciembre '!AH48</f>
        <v>1</v>
      </c>
      <c r="AI48" s="23">
        <f>+Enero!AI48+Febrero!AI48+'Marzo '!AI48+'Abril '!AI48+'Mayo '!AI48+Junio!AI48+Julio!AI48+Agosto!AI48+Septiembre!AI48+'Octubre '!AI48+Noviembre!AI48+'Diciembre '!AI48</f>
        <v>669</v>
      </c>
      <c r="AJ48" s="23">
        <f>+Enero!AJ48+Febrero!AJ48+'Marzo '!AJ48+'Abril '!AJ48+'Mayo '!AJ48+Junio!AJ48+Julio!AJ48+Agosto!AJ48+Septiembre!AJ48+'Octubre '!AJ48+Noviembre!AJ48+'Diciembre '!AJ48</f>
        <v>1</v>
      </c>
      <c r="AK48" s="222">
        <f>+Enero!AK48+Febrero!AK48+'Marzo '!AK48+'Abril '!AK48+'Mayo '!AK48+Junio!AK48+Julio!AK48+Agosto!AK48+Septiembre!AK48+'Octubre '!AK48+Noviembre!AK48+'Diciembre '!AK48</f>
        <v>2</v>
      </c>
      <c r="AL48" s="23">
        <f>+Enero!AL48+Febrero!AL48+'Marzo '!AL48+'Abril '!AL48+'Mayo '!AL48+Junio!AL48+Julio!AL48+Agosto!AL48+Septiembre!AL48+'Octubre '!AL48+Noviembre!AL48+'Diciembre '!AL48</f>
        <v>105</v>
      </c>
      <c r="AM48" s="222">
        <f>+Enero!AM48+Febrero!AM48+'Marzo '!AM48+'Abril '!AM48+'Mayo '!AM48+Junio!AM48+Julio!AM48+Agosto!AM48+Septiembre!AM48+'Octubre '!AM48+Noviembre!AM48+'Diciembre '!AM48</f>
        <v>0</v>
      </c>
      <c r="AN48" s="23">
        <f>+Enero!AN48+Febrero!AN48+'Marzo '!AN48+'Abril '!AN48+'Mayo '!AN48+Junio!AN48+Julio!AN48+Agosto!AN48+Septiembre!AN48+'Octubre '!AN48+Noviembre!AN48+'Diciembre '!AN48</f>
        <v>351</v>
      </c>
      <c r="AO48" s="23">
        <f>+Enero!AO48+Febrero!AO48+'Marzo '!AO48+'Abril '!AO48+'Mayo '!AO48+Junio!AO48+Julio!AO48+Agosto!AO48+Septiembre!AO48+'Octubre '!AO48+Noviembre!AO48+'Diciembre '!AO48</f>
        <v>0</v>
      </c>
      <c r="AP48" s="23">
        <f>+Enero!AP48+Febrero!AP48+'Marzo '!AP48+'Abril '!AP48+'Mayo '!AP48+Junio!AP48+Julio!AP48+Agosto!AP48+Septiembre!AP48+'Octubre '!AP48+Noviembre!AP48+'Diciembre '!AP48</f>
        <v>89</v>
      </c>
      <c r="AQ48" s="54"/>
      <c r="AR48" s="53"/>
      <c r="AS48" s="54"/>
      <c r="AT48" s="53"/>
      <c r="AU48" s="54"/>
      <c r="AV48" s="55"/>
      <c r="AW48" s="56"/>
      <c r="AX48" s="57"/>
      <c r="AY48" s="41" t="str">
        <f t="shared" si="0"/>
        <v/>
      </c>
      <c r="BF48" s="6"/>
      <c r="BG48" s="6"/>
      <c r="BH48" s="6"/>
      <c r="BI48" s="6"/>
      <c r="BJ48" s="6"/>
      <c r="BK48" s="6"/>
      <c r="BL48" s="6"/>
      <c r="BM48" s="6"/>
      <c r="BN48" s="6"/>
      <c r="BO48" s="6"/>
      <c r="BP48" s="42" t="str">
        <f t="shared" si="1"/>
        <v/>
      </c>
      <c r="BQ48" s="43" t="str">
        <f t="shared" si="2"/>
        <v/>
      </c>
      <c r="BR48" s="43" t="str">
        <f t="shared" si="3"/>
        <v/>
      </c>
      <c r="BS48" s="43" t="str">
        <f t="shared" si="4"/>
        <v/>
      </c>
      <c r="BT48" s="43" t="str">
        <f t="shared" si="5"/>
        <v/>
      </c>
      <c r="BU48" s="43" t="str">
        <f t="shared" si="6"/>
        <v/>
      </c>
      <c r="BV48" s="65" t="str">
        <f t="shared" si="14"/>
        <v/>
      </c>
      <c r="BW48" s="46"/>
      <c r="BX48" s="47">
        <f t="shared" si="7"/>
        <v>0</v>
      </c>
      <c r="BY48" s="47">
        <f t="shared" si="8"/>
        <v>0</v>
      </c>
      <c r="BZ48" s="47">
        <f t="shared" si="9"/>
        <v>0</v>
      </c>
      <c r="CA48" s="47">
        <f t="shared" si="10"/>
        <v>0</v>
      </c>
      <c r="CB48" s="47">
        <f t="shared" si="11"/>
        <v>0</v>
      </c>
      <c r="CC48" s="47">
        <f t="shared" si="12"/>
        <v>0</v>
      </c>
      <c r="CD48" s="47">
        <f t="shared" si="15"/>
        <v>0</v>
      </c>
      <c r="CY48" s="12"/>
      <c r="CZ48" s="12"/>
    </row>
    <row r="49" spans="1:105" s="11" customFormat="1" ht="15.75" customHeight="1" x14ac:dyDescent="0.15">
      <c r="A49" s="48" t="s">
        <v>94</v>
      </c>
      <c r="B49" s="22">
        <f>SUM(F49:S49)</f>
        <v>2329</v>
      </c>
      <c r="C49" s="23">
        <f>+Enero!C49+Febrero!C49+'Marzo '!C49+'Abril '!C49+'Mayo '!C49+Junio!C49+Julio!C49+Agosto!C49+Septiembre!C49+'Octubre '!C49+Noviembre!C49+'Diciembre '!C49</f>
        <v>0</v>
      </c>
      <c r="D49" s="23">
        <f>+Enero!D49+Febrero!D49+'Marzo '!D49+'Abril '!D49+'Mayo '!D49+Junio!D49+Julio!D49+Agosto!D49+Septiembre!D49+'Octubre '!D49+Noviembre!D49+'Diciembre '!D49</f>
        <v>0</v>
      </c>
      <c r="E49" s="23">
        <f>+Enero!E49+Febrero!E49+'Marzo '!E49+'Abril '!E49+'Mayo '!E49+Junio!E49+Julio!E49+Agosto!E49+Septiembre!E49+'Octubre '!E49+Noviembre!E49+'Diciembre '!E49</f>
        <v>0</v>
      </c>
      <c r="F49" s="23">
        <f>+Enero!F49+Febrero!F49+'Marzo '!F49+'Abril '!F49+'Mayo '!F49+Junio!F49+Julio!F49+Agosto!F49+Septiembre!F49+'Octubre '!F49+Noviembre!F49+'Diciembre '!F49</f>
        <v>13</v>
      </c>
      <c r="G49" s="23">
        <f>+Enero!G49+Febrero!G49+'Marzo '!G49+'Abril '!G49+'Mayo '!G49+Junio!G49+Julio!G49+Agosto!G49+Septiembre!G49+'Octubre '!G49+Noviembre!G49+'Diciembre '!G49</f>
        <v>71</v>
      </c>
      <c r="H49" s="23">
        <f>+Enero!H49+Febrero!H49+'Marzo '!H49+'Abril '!H49+'Mayo '!H49+Junio!H49+Julio!H49+Agosto!H49+Septiembre!H49+'Octubre '!H49+Noviembre!H49+'Diciembre '!H49</f>
        <v>306</v>
      </c>
      <c r="I49" s="23">
        <f>+Enero!I49+Febrero!I49+'Marzo '!I49+'Abril '!I49+'Mayo '!I49+Junio!I49+Julio!I49+Agosto!I49+Septiembre!I49+'Octubre '!I49+Noviembre!I49+'Diciembre '!I49</f>
        <v>310</v>
      </c>
      <c r="J49" s="23">
        <f>+Enero!J49+Febrero!J49+'Marzo '!J49+'Abril '!J49+'Mayo '!J49+Junio!J49+Julio!J49+Agosto!J49+Septiembre!J49+'Octubre '!J49+Noviembre!J49+'Diciembre '!J49</f>
        <v>293</v>
      </c>
      <c r="K49" s="23">
        <f>+Enero!K49+Febrero!K49+'Marzo '!K49+'Abril '!K49+'Mayo '!K49+Junio!K49+Julio!K49+Agosto!K49+Septiembre!K49+'Octubre '!K49+Noviembre!K49+'Diciembre '!K49</f>
        <v>340</v>
      </c>
      <c r="L49" s="23">
        <f>+Enero!L49+Febrero!L49+'Marzo '!L49+'Abril '!L49+'Mayo '!L49+Junio!L49+Julio!L49+Agosto!L49+Septiembre!L49+'Octubre '!L49+Noviembre!L49+'Diciembre '!L49</f>
        <v>325</v>
      </c>
      <c r="M49" s="23">
        <f>+Enero!M49+Febrero!M49+'Marzo '!M49+'Abril '!M49+'Mayo '!M49+Junio!M49+Julio!M49+Agosto!M49+Septiembre!M49+'Octubre '!M49+Noviembre!M49+'Diciembre '!M49</f>
        <v>289</v>
      </c>
      <c r="N49" s="23">
        <f>+Enero!N49+Febrero!N49+'Marzo '!N49+'Abril '!N49+'Mayo '!N49+Junio!N49+Julio!N49+Agosto!N49+Septiembre!N49+'Octubre '!N49+Noviembre!N49+'Diciembre '!N49</f>
        <v>174</v>
      </c>
      <c r="O49" s="23">
        <f>+Enero!O49+Febrero!O49+'Marzo '!O49+'Abril '!O49+'Mayo '!O49+Junio!O49+Julio!O49+Agosto!O49+Septiembre!O49+'Octubre '!O49+Noviembre!O49+'Diciembre '!O49</f>
        <v>91</v>
      </c>
      <c r="P49" s="23">
        <f>+Enero!P49+Febrero!P49+'Marzo '!P49+'Abril '!P49+'Mayo '!P49+Junio!P49+Julio!P49+Agosto!P49+Septiembre!P49+'Octubre '!P49+Noviembre!P49+'Diciembre '!P49</f>
        <v>72</v>
      </c>
      <c r="Q49" s="23">
        <f>+Enero!Q49+Febrero!Q49+'Marzo '!Q49+'Abril '!Q49+'Mayo '!Q49+Junio!Q49+Julio!Q49+Agosto!Q49+Septiembre!Q49+'Octubre '!Q49+Noviembre!Q49+'Diciembre '!Q49</f>
        <v>25</v>
      </c>
      <c r="R49" s="23">
        <f>+Enero!R49+Febrero!R49+'Marzo '!R49+'Abril '!R49+'Mayo '!R49+Junio!R49+Julio!R49+Agosto!R49+Septiembre!R49+'Octubre '!R49+Noviembre!R49+'Diciembre '!R49</f>
        <v>9</v>
      </c>
      <c r="S49" s="23">
        <f>+Enero!S49+Febrero!S49+'Marzo '!S49+'Abril '!S49+'Mayo '!S49+Junio!S49+Julio!S49+Agosto!S49+Septiembre!S49+'Octubre '!S49+Noviembre!S49+'Diciembre '!S49</f>
        <v>11</v>
      </c>
      <c r="T49" s="222">
        <f>+Enero!T49+Febrero!T49+'Marzo '!T49+'Abril '!T49+'Mayo '!T49+Junio!T49+Julio!T49+Agosto!T49+Septiembre!T49+'Octubre '!T49+Noviembre!T49+'Diciembre '!T49</f>
        <v>0</v>
      </c>
      <c r="U49" s="23">
        <f>+Enero!U49+Febrero!U49+'Marzo '!U49+'Abril '!U49+'Mayo '!U49+Junio!U49+Julio!U49+Agosto!U49+Septiembre!U49+'Octubre '!U49+Noviembre!U49+'Diciembre '!U49</f>
        <v>2329</v>
      </c>
      <c r="V49" s="222">
        <f>+Enero!V49+Febrero!V49+'Marzo '!V49+'Abril '!V49+'Mayo '!V49+Junio!V49+Julio!V49+Agosto!V49+Septiembre!V49+'Octubre '!V49+Noviembre!V49+'Diciembre '!V49</f>
        <v>0</v>
      </c>
      <c r="W49" s="23">
        <f>+Enero!W49+Febrero!W49+'Marzo '!W49+'Abril '!W49+'Mayo '!W49+Junio!W49+Julio!W49+Agosto!W49+Septiembre!W49+'Octubre '!W49+Noviembre!W49+'Diciembre '!W49</f>
        <v>2329</v>
      </c>
      <c r="X49" s="222">
        <f>+Enero!X49+Febrero!X49+'Marzo '!X49+'Abril '!X49+'Mayo '!X49+Junio!X49+Julio!X49+Agosto!X49+Septiembre!X49+'Octubre '!X49+Noviembre!X49+'Diciembre '!X49</f>
        <v>0</v>
      </c>
      <c r="Y49" s="23">
        <f>+Enero!Y49+Febrero!Y49+'Marzo '!Y49+'Abril '!Y49+'Mayo '!Y49+Junio!Y49+Julio!Y49+Agosto!Y49+Septiembre!Y49+'Octubre '!Y49+Noviembre!Y49+'Diciembre '!Y49</f>
        <v>0</v>
      </c>
      <c r="Z49" s="23">
        <f>+Enero!Z49+Febrero!Z49+'Marzo '!Z49+'Abril '!Z49+'Mayo '!Z49+Junio!Z49+Julio!Z49+Agosto!Z49+Septiembre!Z49+'Octubre '!Z49+Noviembre!Z49+'Diciembre '!Z49</f>
        <v>0</v>
      </c>
      <c r="AA49" s="23">
        <f>+Enero!AA49+Febrero!AA49+'Marzo '!AA49+'Abril '!AA49+'Mayo '!AA49+Junio!AA49+Julio!AA49+Agosto!AA49+Septiembre!AA49+'Octubre '!AA49+Noviembre!AA49+'Diciembre '!AA49</f>
        <v>0</v>
      </c>
      <c r="AB49" s="222">
        <f>+Enero!AB49+Febrero!AB49+'Marzo '!AB49+'Abril '!AB49+'Mayo '!AB49+Junio!AB49+Julio!AB49+Agosto!AB49+Septiembre!AB49+'Octubre '!AB49+Noviembre!AB49+'Diciembre '!AB49</f>
        <v>1206</v>
      </c>
      <c r="AC49" s="23">
        <f>+Enero!AC49+Febrero!AC49+'Marzo '!AC49+'Abril '!AC49+'Mayo '!AC49+Junio!AC49+Julio!AC49+Agosto!AC49+Septiembre!AC49+'Octubre '!AC49+Noviembre!AC49+'Diciembre '!AC49</f>
        <v>1204</v>
      </c>
      <c r="AD49" s="23">
        <f>+Enero!AD49+Febrero!AD49+'Marzo '!AD49+'Abril '!AD49+'Mayo '!AD49+Junio!AD49+Julio!AD49+Agosto!AD49+Septiembre!AD49+'Octubre '!AD49+Noviembre!AD49+'Diciembre '!AD49</f>
        <v>0</v>
      </c>
      <c r="AE49" s="23">
        <f>+Enero!AE49+Febrero!AE49+'Marzo '!AE49+'Abril '!AE49+'Mayo '!AE49+Junio!AE49+Julio!AE49+Agosto!AE49+Septiembre!AE49+'Octubre '!AE49+Noviembre!AE49+'Diciembre '!AE49</f>
        <v>2</v>
      </c>
      <c r="AF49" s="222">
        <f>+Enero!AF49+Febrero!AF49+'Marzo '!AF49+'Abril '!AF49+'Mayo '!AF49+Junio!AF49+Julio!AF49+Agosto!AF49+Septiembre!AF49+'Octubre '!AF49+Noviembre!AF49+'Diciembre '!AF49</f>
        <v>259</v>
      </c>
      <c r="AG49" s="23">
        <f>+Enero!AG49+Febrero!AG49+'Marzo '!AG49+'Abril '!AG49+'Mayo '!AG49+Junio!AG49+Julio!AG49+Agosto!AG49+Septiembre!AG49+'Octubre '!AG49+Noviembre!AG49+'Diciembre '!AG49</f>
        <v>0</v>
      </c>
      <c r="AH49" s="222">
        <f>+Enero!AH49+Febrero!AH49+'Marzo '!AH49+'Abril '!AH49+'Mayo '!AH49+Junio!AH49+Julio!AH49+Agosto!AH49+Septiembre!AH49+'Octubre '!AH49+Noviembre!AH49+'Diciembre '!AH49</f>
        <v>0</v>
      </c>
      <c r="AI49" s="23">
        <f>+Enero!AI49+Febrero!AI49+'Marzo '!AI49+'Abril '!AI49+'Mayo '!AI49+Junio!AI49+Julio!AI49+Agosto!AI49+Septiembre!AI49+'Octubre '!AI49+Noviembre!AI49+'Diciembre '!AI49</f>
        <v>500</v>
      </c>
      <c r="AJ49" s="23">
        <f>+Enero!AJ49+Febrero!AJ49+'Marzo '!AJ49+'Abril '!AJ49+'Mayo '!AJ49+Junio!AJ49+Julio!AJ49+Agosto!AJ49+Septiembre!AJ49+'Octubre '!AJ49+Noviembre!AJ49+'Diciembre '!AJ49</f>
        <v>0</v>
      </c>
      <c r="AK49" s="222">
        <f>+Enero!AK49+Febrero!AK49+'Marzo '!AK49+'Abril '!AK49+'Mayo '!AK49+Junio!AK49+Julio!AK49+Agosto!AK49+Septiembre!AK49+'Octubre '!AK49+Noviembre!AK49+'Diciembre '!AK49</f>
        <v>0</v>
      </c>
      <c r="AL49" s="23">
        <f>+Enero!AL49+Febrero!AL49+'Marzo '!AL49+'Abril '!AL49+'Mayo '!AL49+Junio!AL49+Julio!AL49+Agosto!AL49+Septiembre!AL49+'Octubre '!AL49+Noviembre!AL49+'Diciembre '!AL49</f>
        <v>19</v>
      </c>
      <c r="AM49" s="222">
        <f>+Enero!AM49+Febrero!AM49+'Marzo '!AM49+'Abril '!AM49+'Mayo '!AM49+Junio!AM49+Julio!AM49+Agosto!AM49+Septiembre!AM49+'Octubre '!AM49+Noviembre!AM49+'Diciembre '!AM49</f>
        <v>14</v>
      </c>
      <c r="AN49" s="23">
        <f>+Enero!AN49+Febrero!AN49+'Marzo '!AN49+'Abril '!AN49+'Mayo '!AN49+Junio!AN49+Julio!AN49+Agosto!AN49+Septiembre!AN49+'Octubre '!AN49+Noviembre!AN49+'Diciembre '!AN49</f>
        <v>246</v>
      </c>
      <c r="AO49" s="23">
        <f>+Enero!AO49+Febrero!AO49+'Marzo '!AO49+'Abril '!AO49+'Mayo '!AO49+Junio!AO49+Julio!AO49+Agosto!AO49+Septiembre!AO49+'Octubre '!AO49+Noviembre!AO49+'Diciembre '!AO49</f>
        <v>0</v>
      </c>
      <c r="AP49" s="23">
        <f>+Enero!AP49+Febrero!AP49+'Marzo '!AP49+'Abril '!AP49+'Mayo '!AP49+Junio!AP49+Julio!AP49+Agosto!AP49+Septiembre!AP49+'Octubre '!AP49+Noviembre!AP49+'Diciembre '!AP49</f>
        <v>0</v>
      </c>
      <c r="AQ49" s="54"/>
      <c r="AR49" s="53"/>
      <c r="AS49" s="54"/>
      <c r="AT49" s="53"/>
      <c r="AU49" s="54"/>
      <c r="AV49" s="55"/>
      <c r="AW49" s="56"/>
      <c r="AX49" s="57"/>
      <c r="AY49" s="41" t="str">
        <f t="shared" si="0"/>
        <v/>
      </c>
      <c r="BF49" s="6"/>
      <c r="BG49" s="6"/>
      <c r="BH49" s="6"/>
      <c r="BI49" s="6"/>
      <c r="BJ49" s="6"/>
      <c r="BK49" s="6"/>
      <c r="BL49" s="6"/>
      <c r="BM49" s="6"/>
      <c r="BN49" s="6"/>
      <c r="BO49" s="6"/>
      <c r="BP49" s="42" t="str">
        <f t="shared" si="1"/>
        <v/>
      </c>
      <c r="BQ49" s="43" t="str">
        <f t="shared" si="2"/>
        <v/>
      </c>
      <c r="BR49" s="43" t="str">
        <f t="shared" si="3"/>
        <v/>
      </c>
      <c r="BS49" s="43" t="str">
        <f t="shared" si="4"/>
        <v/>
      </c>
      <c r="BT49" s="43" t="str">
        <f t="shared" si="5"/>
        <v/>
      </c>
      <c r="BU49" s="43" t="str">
        <f t="shared" si="6"/>
        <v/>
      </c>
      <c r="BV49" s="65" t="str">
        <f t="shared" si="14"/>
        <v/>
      </c>
      <c r="BW49" s="46"/>
      <c r="BX49" s="47">
        <f t="shared" si="7"/>
        <v>0</v>
      </c>
      <c r="BY49" s="47">
        <f t="shared" si="8"/>
        <v>0</v>
      </c>
      <c r="BZ49" s="47">
        <f t="shared" si="9"/>
        <v>0</v>
      </c>
      <c r="CA49" s="47">
        <f t="shared" si="10"/>
        <v>0</v>
      </c>
      <c r="CB49" s="47">
        <f t="shared" si="11"/>
        <v>0</v>
      </c>
      <c r="CC49" s="47">
        <f t="shared" si="12"/>
        <v>0</v>
      </c>
      <c r="CD49" s="47">
        <f t="shared" si="15"/>
        <v>0</v>
      </c>
      <c r="CY49" s="12"/>
      <c r="CZ49" s="12"/>
    </row>
    <row r="50" spans="1:105" s="11" customFormat="1" ht="15.75" customHeight="1" x14ac:dyDescent="0.15">
      <c r="A50" s="48" t="s">
        <v>95</v>
      </c>
      <c r="B50" s="22">
        <f>SUM(G50:S50)</f>
        <v>0</v>
      </c>
      <c r="C50" s="23">
        <f>+Enero!C50+Febrero!C50+'Marzo '!C50+'Abril '!C50+'Mayo '!C50+Junio!C50+Julio!C50+Agosto!C50+Septiembre!C50+'Octubre '!C50+Noviembre!C50+'Diciembre '!C50</f>
        <v>0</v>
      </c>
      <c r="D50" s="23">
        <f>+Enero!D50+Febrero!D50+'Marzo '!D50+'Abril '!D50+'Mayo '!D50+Junio!D50+Julio!D50+Agosto!D50+Septiembre!D50+'Octubre '!D50+Noviembre!D50+'Diciembre '!D50</f>
        <v>0</v>
      </c>
      <c r="E50" s="23">
        <f>+Enero!E50+Febrero!E50+'Marzo '!E50+'Abril '!E50+'Mayo '!E50+Junio!E50+Julio!E50+Agosto!E50+Septiembre!E50+'Octubre '!E50+Noviembre!E50+'Diciembre '!E50</f>
        <v>0</v>
      </c>
      <c r="F50" s="23">
        <f>+Enero!F50+Febrero!F50+'Marzo '!F50+'Abril '!F50+'Mayo '!F50+Junio!F50+Julio!F50+Agosto!F50+Septiembre!F50+'Octubre '!F50+Noviembre!F50+'Diciembre '!F50</f>
        <v>0</v>
      </c>
      <c r="G50" s="23">
        <f>+Enero!G50+Febrero!G50+'Marzo '!G50+'Abril '!G50+'Mayo '!G50+Junio!G50+Julio!G50+Agosto!G50+Septiembre!G50+'Octubre '!G50+Noviembre!G50+'Diciembre '!G50</f>
        <v>0</v>
      </c>
      <c r="H50" s="23">
        <f>+Enero!H50+Febrero!H50+'Marzo '!H50+'Abril '!H50+'Mayo '!H50+Junio!H50+Julio!H50+Agosto!H50+Septiembre!H50+'Octubre '!H50+Noviembre!H50+'Diciembre '!H50</f>
        <v>0</v>
      </c>
      <c r="I50" s="23">
        <f>+Enero!I50+Febrero!I50+'Marzo '!I50+'Abril '!I50+'Mayo '!I50+Junio!I50+Julio!I50+Agosto!I50+Septiembre!I50+'Octubre '!I50+Noviembre!I50+'Diciembre '!I50</f>
        <v>0</v>
      </c>
      <c r="J50" s="23">
        <f>+Enero!J50+Febrero!J50+'Marzo '!J50+'Abril '!J50+'Mayo '!J50+Junio!J50+Julio!J50+Agosto!J50+Septiembre!J50+'Octubre '!J50+Noviembre!J50+'Diciembre '!J50</f>
        <v>0</v>
      </c>
      <c r="K50" s="23">
        <f>+Enero!K50+Febrero!K50+'Marzo '!K50+'Abril '!K50+'Mayo '!K50+Junio!K50+Julio!K50+Agosto!K50+Septiembre!K50+'Octubre '!K50+Noviembre!K50+'Diciembre '!K50</f>
        <v>0</v>
      </c>
      <c r="L50" s="23">
        <f>+Enero!L50+Febrero!L50+'Marzo '!L50+'Abril '!L50+'Mayo '!L50+Junio!L50+Julio!L50+Agosto!L50+Septiembre!L50+'Octubre '!L50+Noviembre!L50+'Diciembre '!L50</f>
        <v>0</v>
      </c>
      <c r="M50" s="23">
        <f>+Enero!M50+Febrero!M50+'Marzo '!M50+'Abril '!M50+'Mayo '!M50+Junio!M50+Julio!M50+Agosto!M50+Septiembre!M50+'Octubre '!M50+Noviembre!M50+'Diciembre '!M50</f>
        <v>0</v>
      </c>
      <c r="N50" s="23">
        <f>+Enero!N50+Febrero!N50+'Marzo '!N50+'Abril '!N50+'Mayo '!N50+Junio!N50+Julio!N50+Agosto!N50+Septiembre!N50+'Octubre '!N50+Noviembre!N50+'Diciembre '!N50</f>
        <v>0</v>
      </c>
      <c r="O50" s="23">
        <f>+Enero!O50+Febrero!O50+'Marzo '!O50+'Abril '!O50+'Mayo '!O50+Junio!O50+Julio!O50+Agosto!O50+Septiembre!O50+'Octubre '!O50+Noviembre!O50+'Diciembre '!O50</f>
        <v>0</v>
      </c>
      <c r="P50" s="23">
        <f>+Enero!P50+Febrero!P50+'Marzo '!P50+'Abril '!P50+'Mayo '!P50+Junio!P50+Julio!P50+Agosto!P50+Septiembre!P50+'Octubre '!P50+Noviembre!P50+'Diciembre '!P50</f>
        <v>0</v>
      </c>
      <c r="Q50" s="23">
        <f>+Enero!Q50+Febrero!Q50+'Marzo '!Q50+'Abril '!Q50+'Mayo '!Q50+Junio!Q50+Julio!Q50+Agosto!Q50+Septiembre!Q50+'Octubre '!Q50+Noviembre!Q50+'Diciembre '!Q50</f>
        <v>0</v>
      </c>
      <c r="R50" s="23">
        <f>+Enero!R50+Febrero!R50+'Marzo '!R50+'Abril '!R50+'Mayo '!R50+Junio!R50+Julio!R50+Agosto!R50+Septiembre!R50+'Octubre '!R50+Noviembre!R50+'Diciembre '!R50</f>
        <v>0</v>
      </c>
      <c r="S50" s="23">
        <f>+Enero!S50+Febrero!S50+'Marzo '!S50+'Abril '!S50+'Mayo '!S50+Junio!S50+Julio!S50+Agosto!S50+Septiembre!S50+'Octubre '!S50+Noviembre!S50+'Diciembre '!S50</f>
        <v>0</v>
      </c>
      <c r="T50" s="222">
        <f>+Enero!T50+Febrero!T50+'Marzo '!T50+'Abril '!T50+'Mayo '!T50+Junio!T50+Julio!T50+Agosto!T50+Septiembre!T50+'Octubre '!T50+Noviembre!T50+'Diciembre '!T50</f>
        <v>0</v>
      </c>
      <c r="U50" s="23">
        <f>+Enero!U50+Febrero!U50+'Marzo '!U50+'Abril '!U50+'Mayo '!U50+Junio!U50+Julio!U50+Agosto!U50+Septiembre!U50+'Octubre '!U50+Noviembre!U50+'Diciembre '!U50</f>
        <v>0</v>
      </c>
      <c r="V50" s="222">
        <f>+Enero!V50+Febrero!V50+'Marzo '!V50+'Abril '!V50+'Mayo '!V50+Junio!V50+Julio!V50+Agosto!V50+Septiembre!V50+'Octubre '!V50+Noviembre!V50+'Diciembre '!V50</f>
        <v>0</v>
      </c>
      <c r="W50" s="23">
        <f>+Enero!W50+Febrero!W50+'Marzo '!W50+'Abril '!W50+'Mayo '!W50+Junio!W50+Julio!W50+Agosto!W50+Septiembre!W50+'Octubre '!W50+Noviembre!W50+'Diciembre '!W50</f>
        <v>0</v>
      </c>
      <c r="X50" s="222">
        <f>+Enero!X50+Febrero!X50+'Marzo '!X50+'Abril '!X50+'Mayo '!X50+Junio!X50+Julio!X50+Agosto!X50+Septiembre!X50+'Octubre '!X50+Noviembre!X50+'Diciembre '!X50</f>
        <v>0</v>
      </c>
      <c r="Y50" s="23">
        <f>+Enero!Y50+Febrero!Y50+'Marzo '!Y50+'Abril '!Y50+'Mayo '!Y50+Junio!Y50+Julio!Y50+Agosto!Y50+Septiembre!Y50+'Octubre '!Y50+Noviembre!Y50+'Diciembre '!Y50</f>
        <v>0</v>
      </c>
      <c r="Z50" s="23">
        <f>+Enero!Z50+Febrero!Z50+'Marzo '!Z50+'Abril '!Z50+'Mayo '!Z50+Junio!Z50+Julio!Z50+Agosto!Z50+Septiembre!Z50+'Octubre '!Z50+Noviembre!Z50+'Diciembre '!Z50</f>
        <v>0</v>
      </c>
      <c r="AA50" s="23">
        <f>+Enero!AA50+Febrero!AA50+'Marzo '!AA50+'Abril '!AA50+'Mayo '!AA50+Junio!AA50+Julio!AA50+Agosto!AA50+Septiembre!AA50+'Octubre '!AA50+Noviembre!AA50+'Diciembre '!AA50</f>
        <v>0</v>
      </c>
      <c r="AB50" s="222">
        <f>+Enero!AB50+Febrero!AB50+'Marzo '!AB50+'Abril '!AB50+'Mayo '!AB50+Junio!AB50+Julio!AB50+Agosto!AB50+Septiembre!AB50+'Octubre '!AB50+Noviembre!AB50+'Diciembre '!AB50</f>
        <v>0</v>
      </c>
      <c r="AC50" s="23">
        <f>+Enero!AC50+Febrero!AC50+'Marzo '!AC50+'Abril '!AC50+'Mayo '!AC50+Junio!AC50+Julio!AC50+Agosto!AC50+Septiembre!AC50+'Octubre '!AC50+Noviembre!AC50+'Diciembre '!AC50</f>
        <v>0</v>
      </c>
      <c r="AD50" s="23">
        <f>+Enero!AD50+Febrero!AD50+'Marzo '!AD50+'Abril '!AD50+'Mayo '!AD50+Junio!AD50+Julio!AD50+Agosto!AD50+Septiembre!AD50+'Octubre '!AD50+Noviembre!AD50+'Diciembre '!AD50</f>
        <v>0</v>
      </c>
      <c r="AE50" s="23">
        <f>+Enero!AE50+Febrero!AE50+'Marzo '!AE50+'Abril '!AE50+'Mayo '!AE50+Junio!AE50+Julio!AE50+Agosto!AE50+Septiembre!AE50+'Octubre '!AE50+Noviembre!AE50+'Diciembre '!AE50</f>
        <v>0</v>
      </c>
      <c r="AF50" s="222">
        <f>+Enero!AF50+Febrero!AF50+'Marzo '!AF50+'Abril '!AF50+'Mayo '!AF50+Junio!AF50+Julio!AF50+Agosto!AF50+Septiembre!AF50+'Octubre '!AF50+Noviembre!AF50+'Diciembre '!AF50</f>
        <v>0</v>
      </c>
      <c r="AG50" s="23">
        <f>+Enero!AG50+Febrero!AG50+'Marzo '!AG50+'Abril '!AG50+'Mayo '!AG50+Junio!AG50+Julio!AG50+Agosto!AG50+Septiembre!AG50+'Octubre '!AG50+Noviembre!AG50+'Diciembre '!AG50</f>
        <v>0</v>
      </c>
      <c r="AH50" s="222">
        <f>+Enero!AH50+Febrero!AH50+'Marzo '!AH50+'Abril '!AH50+'Mayo '!AH50+Junio!AH50+Julio!AH50+Agosto!AH50+Septiembre!AH50+'Octubre '!AH50+Noviembre!AH50+'Diciembre '!AH50</f>
        <v>0</v>
      </c>
      <c r="AI50" s="23">
        <f>+Enero!AI50+Febrero!AI50+'Marzo '!AI50+'Abril '!AI50+'Mayo '!AI50+Junio!AI50+Julio!AI50+Agosto!AI50+Septiembre!AI50+'Octubre '!AI50+Noviembre!AI50+'Diciembre '!AI50</f>
        <v>0</v>
      </c>
      <c r="AJ50" s="23">
        <f>+Enero!AJ50+Febrero!AJ50+'Marzo '!AJ50+'Abril '!AJ50+'Mayo '!AJ50+Junio!AJ50+Julio!AJ50+Agosto!AJ50+Septiembre!AJ50+'Octubre '!AJ50+Noviembre!AJ50+'Diciembre '!AJ50</f>
        <v>0</v>
      </c>
      <c r="AK50" s="222">
        <f>+Enero!AK50+Febrero!AK50+'Marzo '!AK50+'Abril '!AK50+'Mayo '!AK50+Junio!AK50+Julio!AK50+Agosto!AK50+Septiembre!AK50+'Octubre '!AK50+Noviembre!AK50+'Diciembre '!AK50</f>
        <v>0</v>
      </c>
      <c r="AL50" s="23">
        <f>+Enero!AL50+Febrero!AL50+'Marzo '!AL50+'Abril '!AL50+'Mayo '!AL50+Junio!AL50+Julio!AL50+Agosto!AL50+Septiembre!AL50+'Octubre '!AL50+Noviembre!AL50+'Diciembre '!AL50</f>
        <v>0</v>
      </c>
      <c r="AM50" s="222">
        <f>+Enero!AM50+Febrero!AM50+'Marzo '!AM50+'Abril '!AM50+'Mayo '!AM50+Junio!AM50+Julio!AM50+Agosto!AM50+Septiembre!AM50+'Octubre '!AM50+Noviembre!AM50+'Diciembre '!AM50</f>
        <v>0</v>
      </c>
      <c r="AN50" s="23">
        <f>+Enero!AN50+Febrero!AN50+'Marzo '!AN50+'Abril '!AN50+'Mayo '!AN50+Junio!AN50+Julio!AN50+Agosto!AN50+Septiembre!AN50+'Octubre '!AN50+Noviembre!AN50+'Diciembre '!AN50</f>
        <v>0</v>
      </c>
      <c r="AO50" s="23">
        <f>+Enero!AO50+Febrero!AO50+'Marzo '!AO50+'Abril '!AO50+'Mayo '!AO50+Junio!AO50+Julio!AO50+Agosto!AO50+Septiembre!AO50+'Octubre '!AO50+Noviembre!AO50+'Diciembre '!AO50</f>
        <v>0</v>
      </c>
      <c r="AP50" s="23">
        <f>+Enero!AP50+Febrero!AP50+'Marzo '!AP50+'Abril '!AP50+'Mayo '!AP50+Junio!AP50+Julio!AP50+Agosto!AP50+Septiembre!AP50+'Octubre '!AP50+Noviembre!AP50+'Diciembre '!AP50</f>
        <v>0</v>
      </c>
      <c r="AQ50" s="54"/>
      <c r="AR50" s="53"/>
      <c r="AS50" s="54"/>
      <c r="AT50" s="53"/>
      <c r="AU50" s="54"/>
      <c r="AV50" s="55"/>
      <c r="AW50" s="56"/>
      <c r="AX50" s="57"/>
      <c r="AY50" s="41" t="str">
        <f t="shared" si="0"/>
        <v/>
      </c>
      <c r="BF50" s="6"/>
      <c r="BG50" s="6"/>
      <c r="BH50" s="6"/>
      <c r="BI50" s="6"/>
      <c r="BJ50" s="6"/>
      <c r="BK50" s="6"/>
      <c r="BL50" s="6"/>
      <c r="BM50" s="6"/>
      <c r="BN50" s="6"/>
      <c r="BO50" s="6"/>
      <c r="BP50" s="42" t="str">
        <f t="shared" si="1"/>
        <v/>
      </c>
      <c r="BQ50" s="43" t="str">
        <f t="shared" si="2"/>
        <v/>
      </c>
      <c r="BR50" s="43" t="str">
        <f t="shared" si="3"/>
        <v/>
      </c>
      <c r="BS50" s="43" t="str">
        <f t="shared" si="4"/>
        <v/>
      </c>
      <c r="BT50" s="43" t="str">
        <f t="shared" si="5"/>
        <v/>
      </c>
      <c r="BU50" s="43" t="str">
        <f t="shared" si="6"/>
        <v/>
      </c>
      <c r="BV50" s="65" t="str">
        <f t="shared" si="14"/>
        <v/>
      </c>
      <c r="BW50" s="46"/>
      <c r="BX50" s="47">
        <f t="shared" si="7"/>
        <v>0</v>
      </c>
      <c r="BY50" s="47">
        <f t="shared" si="8"/>
        <v>0</v>
      </c>
      <c r="BZ50" s="47">
        <f t="shared" si="9"/>
        <v>0</v>
      </c>
      <c r="CA50" s="47">
        <f t="shared" si="10"/>
        <v>0</v>
      </c>
      <c r="CB50" s="47">
        <f t="shared" si="11"/>
        <v>0</v>
      </c>
      <c r="CC50" s="47" t="str">
        <f t="shared" si="12"/>
        <v/>
      </c>
      <c r="CD50" s="47">
        <f t="shared" si="15"/>
        <v>0</v>
      </c>
      <c r="CY50" s="12"/>
      <c r="CZ50" s="12"/>
    </row>
    <row r="51" spans="1:105" s="11" customFormat="1" ht="11.25" customHeight="1" x14ac:dyDescent="0.15">
      <c r="A51" s="48" t="s">
        <v>96</v>
      </c>
      <c r="B51" s="22">
        <f t="shared" si="13"/>
        <v>7161</v>
      </c>
      <c r="C51" s="23">
        <f>+Enero!C51+Febrero!C51+'Marzo '!C51+'Abril '!C51+'Mayo '!C51+Junio!C51+Julio!C51+Agosto!C51+Septiembre!C51+'Octubre '!C51+Noviembre!C51+'Diciembre '!C51</f>
        <v>374</v>
      </c>
      <c r="D51" s="23">
        <f>+Enero!D51+Febrero!D51+'Marzo '!D51+'Abril '!D51+'Mayo '!D51+Junio!D51+Julio!D51+Agosto!D51+Septiembre!D51+'Octubre '!D51+Noviembre!D51+'Diciembre '!D51</f>
        <v>167</v>
      </c>
      <c r="E51" s="23">
        <f>+Enero!E51+Febrero!E51+'Marzo '!E51+'Abril '!E51+'Mayo '!E51+Junio!E51+Julio!E51+Agosto!E51+Septiembre!E51+'Octubre '!E51+Noviembre!E51+'Diciembre '!E51</f>
        <v>109</v>
      </c>
      <c r="F51" s="23">
        <f>+Enero!F51+Febrero!F51+'Marzo '!F51+'Abril '!F51+'Mayo '!F51+Junio!F51+Julio!F51+Agosto!F51+Septiembre!F51+'Octubre '!F51+Noviembre!F51+'Diciembre '!F51</f>
        <v>90</v>
      </c>
      <c r="G51" s="23">
        <f>+Enero!G51+Febrero!G51+'Marzo '!G51+'Abril '!G51+'Mayo '!G51+Junio!G51+Julio!G51+Agosto!G51+Septiembre!G51+'Octubre '!G51+Noviembre!G51+'Diciembre '!G51</f>
        <v>56</v>
      </c>
      <c r="H51" s="23">
        <f>+Enero!H51+Febrero!H51+'Marzo '!H51+'Abril '!H51+'Mayo '!H51+Junio!H51+Julio!H51+Agosto!H51+Septiembre!H51+'Octubre '!H51+Noviembre!H51+'Diciembre '!H51</f>
        <v>122</v>
      </c>
      <c r="I51" s="23">
        <f>+Enero!I51+Febrero!I51+'Marzo '!I51+'Abril '!I51+'Mayo '!I51+Junio!I51+Julio!I51+Agosto!I51+Septiembre!I51+'Octubre '!I51+Noviembre!I51+'Diciembre '!I51</f>
        <v>134</v>
      </c>
      <c r="J51" s="23">
        <f>+Enero!J51+Febrero!J51+'Marzo '!J51+'Abril '!J51+'Mayo '!J51+Junio!J51+Julio!J51+Agosto!J51+Septiembre!J51+'Octubre '!J51+Noviembre!J51+'Diciembre '!J51</f>
        <v>217</v>
      </c>
      <c r="K51" s="23">
        <f>+Enero!K51+Febrero!K51+'Marzo '!K51+'Abril '!K51+'Mayo '!K51+Junio!K51+Julio!K51+Agosto!K51+Septiembre!K51+'Octubre '!K51+Noviembre!K51+'Diciembre '!K51</f>
        <v>220</v>
      </c>
      <c r="L51" s="23">
        <f>+Enero!L51+Febrero!L51+'Marzo '!L51+'Abril '!L51+'Mayo '!L51+Junio!L51+Julio!L51+Agosto!L51+Septiembre!L51+'Octubre '!L51+Noviembre!L51+'Diciembre '!L51</f>
        <v>316</v>
      </c>
      <c r="M51" s="23">
        <f>+Enero!M51+Febrero!M51+'Marzo '!M51+'Abril '!M51+'Mayo '!M51+Junio!M51+Julio!M51+Agosto!M51+Septiembre!M51+'Octubre '!M51+Noviembre!M51+'Diciembre '!M51</f>
        <v>472</v>
      </c>
      <c r="N51" s="23">
        <f>+Enero!N51+Febrero!N51+'Marzo '!N51+'Abril '!N51+'Mayo '!N51+Junio!N51+Julio!N51+Agosto!N51+Septiembre!N51+'Octubre '!N51+Noviembre!N51+'Diciembre '!N51</f>
        <v>508</v>
      </c>
      <c r="O51" s="23">
        <f>+Enero!O51+Febrero!O51+'Marzo '!O51+'Abril '!O51+'Mayo '!O51+Junio!O51+Julio!O51+Agosto!O51+Septiembre!O51+'Octubre '!O51+Noviembre!O51+'Diciembre '!O51</f>
        <v>631</v>
      </c>
      <c r="P51" s="23">
        <f>+Enero!P51+Febrero!P51+'Marzo '!P51+'Abril '!P51+'Mayo '!P51+Junio!P51+Julio!P51+Agosto!P51+Septiembre!P51+'Octubre '!P51+Noviembre!P51+'Diciembre '!P51</f>
        <v>1064</v>
      </c>
      <c r="Q51" s="23">
        <f>+Enero!Q51+Febrero!Q51+'Marzo '!Q51+'Abril '!Q51+'Mayo '!Q51+Junio!Q51+Julio!Q51+Agosto!Q51+Septiembre!Q51+'Octubre '!Q51+Noviembre!Q51+'Diciembre '!Q51</f>
        <v>1000</v>
      </c>
      <c r="R51" s="23">
        <f>+Enero!R51+Febrero!R51+'Marzo '!R51+'Abril '!R51+'Mayo '!R51+Junio!R51+Julio!R51+Agosto!R51+Septiembre!R51+'Octubre '!R51+Noviembre!R51+'Diciembre '!R51</f>
        <v>914</v>
      </c>
      <c r="S51" s="23">
        <f>+Enero!S51+Febrero!S51+'Marzo '!S51+'Abril '!S51+'Mayo '!S51+Junio!S51+Julio!S51+Agosto!S51+Septiembre!S51+'Octubre '!S51+Noviembre!S51+'Diciembre '!S51</f>
        <v>767</v>
      </c>
      <c r="T51" s="222">
        <f>+Enero!T51+Febrero!T51+'Marzo '!T51+'Abril '!T51+'Mayo '!T51+Junio!T51+Julio!T51+Agosto!T51+Septiembre!T51+'Octubre '!T51+Noviembre!T51+'Diciembre '!T51</f>
        <v>650</v>
      </c>
      <c r="U51" s="23">
        <f>+Enero!U51+Febrero!U51+'Marzo '!U51+'Abril '!U51+'Mayo '!U51+Junio!U51+Julio!U51+Agosto!U51+Septiembre!U51+'Octubre '!U51+Noviembre!U51+'Diciembre '!U51</f>
        <v>6511</v>
      </c>
      <c r="V51" s="222">
        <f>+Enero!V51+Febrero!V51+'Marzo '!V51+'Abril '!V51+'Mayo '!V51+Junio!V51+Julio!V51+Agosto!V51+Septiembre!V51+'Octubre '!V51+Noviembre!V51+'Diciembre '!V51</f>
        <v>3292</v>
      </c>
      <c r="W51" s="23">
        <f>+Enero!W51+Febrero!W51+'Marzo '!W51+'Abril '!W51+'Mayo '!W51+Junio!W51+Julio!W51+Agosto!W51+Septiembre!W51+'Octubre '!W51+Noviembre!W51+'Diciembre '!W51</f>
        <v>3869</v>
      </c>
      <c r="X51" s="222">
        <f>+Enero!X51+Febrero!X51+'Marzo '!X51+'Abril '!X51+'Mayo '!X51+Junio!X51+Julio!X51+Agosto!X51+Septiembre!X51+'Octubre '!X51+Noviembre!X51+'Diciembre '!X51</f>
        <v>439</v>
      </c>
      <c r="Y51" s="23">
        <f>+Enero!Y51+Febrero!Y51+'Marzo '!Y51+'Abril '!Y51+'Mayo '!Y51+Junio!Y51+Julio!Y51+Agosto!Y51+Septiembre!Y51+'Octubre '!Y51+Noviembre!Y51+'Diciembre '!Y51</f>
        <v>409</v>
      </c>
      <c r="Z51" s="23">
        <f>+Enero!Z51+Febrero!Z51+'Marzo '!Z51+'Abril '!Z51+'Mayo '!Z51+Junio!Z51+Julio!Z51+Agosto!Z51+Septiembre!Z51+'Octubre '!Z51+Noviembre!Z51+'Diciembre '!Z51</f>
        <v>0</v>
      </c>
      <c r="AA51" s="23">
        <f>+Enero!AA51+Febrero!AA51+'Marzo '!AA51+'Abril '!AA51+'Mayo '!AA51+Junio!AA51+Julio!AA51+Agosto!AA51+Septiembre!AA51+'Octubre '!AA51+Noviembre!AA51+'Diciembre '!AA51</f>
        <v>30</v>
      </c>
      <c r="AB51" s="222">
        <f>+Enero!AB51+Febrero!AB51+'Marzo '!AB51+'Abril '!AB51+'Mayo '!AB51+Junio!AB51+Julio!AB51+Agosto!AB51+Septiembre!AB51+'Octubre '!AB51+Noviembre!AB51+'Diciembre '!AB51</f>
        <v>3983</v>
      </c>
      <c r="AC51" s="23">
        <f>+Enero!AC51+Febrero!AC51+'Marzo '!AC51+'Abril '!AC51+'Mayo '!AC51+Junio!AC51+Julio!AC51+Agosto!AC51+Septiembre!AC51+'Octubre '!AC51+Noviembre!AC51+'Diciembre '!AC51</f>
        <v>3613</v>
      </c>
      <c r="AD51" s="23">
        <f>+Enero!AD51+Febrero!AD51+'Marzo '!AD51+'Abril '!AD51+'Mayo '!AD51+Junio!AD51+Julio!AD51+Agosto!AD51+Septiembre!AD51+'Octubre '!AD51+Noviembre!AD51+'Diciembre '!AD51</f>
        <v>5</v>
      </c>
      <c r="AE51" s="23">
        <f>+Enero!AE51+Febrero!AE51+'Marzo '!AE51+'Abril '!AE51+'Mayo '!AE51+Junio!AE51+Julio!AE51+Agosto!AE51+Septiembre!AE51+'Octubre '!AE51+Noviembre!AE51+'Diciembre '!AE51</f>
        <v>365</v>
      </c>
      <c r="AF51" s="222">
        <f>+Enero!AF51+Febrero!AF51+'Marzo '!AF51+'Abril '!AF51+'Mayo '!AF51+Junio!AF51+Julio!AF51+Agosto!AF51+Septiembre!AF51+'Octubre '!AF51+Noviembre!AF51+'Diciembre '!AF51</f>
        <v>3425</v>
      </c>
      <c r="AG51" s="23">
        <f>+Enero!AG51+Febrero!AG51+'Marzo '!AG51+'Abril '!AG51+'Mayo '!AG51+Junio!AG51+Julio!AG51+Agosto!AG51+Septiembre!AG51+'Octubre '!AG51+Noviembre!AG51+'Diciembre '!AG51</f>
        <v>583</v>
      </c>
      <c r="AH51" s="222">
        <f>+Enero!AH51+Febrero!AH51+'Marzo '!AH51+'Abril '!AH51+'Mayo '!AH51+Junio!AH51+Julio!AH51+Agosto!AH51+Septiembre!AH51+'Octubre '!AH51+Noviembre!AH51+'Diciembre '!AH51</f>
        <v>98</v>
      </c>
      <c r="AI51" s="23">
        <f>+Enero!AI51+Febrero!AI51+'Marzo '!AI51+'Abril '!AI51+'Mayo '!AI51+Junio!AI51+Julio!AI51+Agosto!AI51+Septiembre!AI51+'Octubre '!AI51+Noviembre!AI51+'Diciembre '!AI51</f>
        <v>880</v>
      </c>
      <c r="AJ51" s="23">
        <f>+Enero!AJ51+Febrero!AJ51+'Marzo '!AJ51+'Abril '!AJ51+'Mayo '!AJ51+Junio!AJ51+Julio!AJ51+Agosto!AJ51+Septiembre!AJ51+'Octubre '!AJ51+Noviembre!AJ51+'Diciembre '!AJ51</f>
        <v>1318</v>
      </c>
      <c r="AK51" s="222">
        <f>+Enero!AK51+Febrero!AK51+'Marzo '!AK51+'Abril '!AK51+'Mayo '!AK51+Junio!AK51+Julio!AK51+Agosto!AK51+Septiembre!AK51+'Octubre '!AK51+Noviembre!AK51+'Diciembre '!AK51</f>
        <v>0</v>
      </c>
      <c r="AL51" s="23">
        <f>+Enero!AL51+Febrero!AL51+'Marzo '!AL51+'Abril '!AL51+'Mayo '!AL51+Junio!AL51+Julio!AL51+Agosto!AL51+Septiembre!AL51+'Octubre '!AL51+Noviembre!AL51+'Diciembre '!AL51</f>
        <v>2</v>
      </c>
      <c r="AM51" s="222">
        <f>+Enero!AM51+Febrero!AM51+'Marzo '!AM51+'Abril '!AM51+'Mayo '!AM51+Junio!AM51+Julio!AM51+Agosto!AM51+Septiembre!AM51+'Octubre '!AM51+Noviembre!AM51+'Diciembre '!AM51</f>
        <v>205</v>
      </c>
      <c r="AN51" s="23">
        <f>+Enero!AN51+Febrero!AN51+'Marzo '!AN51+'Abril '!AN51+'Mayo '!AN51+Junio!AN51+Julio!AN51+Agosto!AN51+Septiembre!AN51+'Octubre '!AN51+Noviembre!AN51+'Diciembre '!AN51</f>
        <v>856</v>
      </c>
      <c r="AO51" s="23">
        <f>+Enero!AO51+Febrero!AO51+'Marzo '!AO51+'Abril '!AO51+'Mayo '!AO51+Junio!AO51+Julio!AO51+Agosto!AO51+Septiembre!AO51+'Octubre '!AO51+Noviembre!AO51+'Diciembre '!AO51</f>
        <v>0</v>
      </c>
      <c r="AP51" s="23">
        <f>+Enero!AP51+Febrero!AP51+'Marzo '!AP51+'Abril '!AP51+'Mayo '!AP51+Junio!AP51+Julio!AP51+Agosto!AP51+Septiembre!AP51+'Octubre '!AP51+Noviembre!AP51+'Diciembre '!AP51</f>
        <v>565</v>
      </c>
      <c r="AQ51" s="54"/>
      <c r="AR51" s="53"/>
      <c r="AS51" s="54"/>
      <c r="AT51" s="53"/>
      <c r="AU51" s="54"/>
      <c r="AV51" s="55"/>
      <c r="AW51" s="56"/>
      <c r="AX51" s="57"/>
      <c r="AY51" s="41" t="str">
        <f t="shared" si="0"/>
        <v/>
      </c>
      <c r="BF51" s="6"/>
      <c r="BG51" s="6"/>
      <c r="BH51" s="6"/>
      <c r="BI51" s="6"/>
      <c r="BJ51" s="6"/>
      <c r="BK51" s="6"/>
      <c r="BL51" s="6"/>
      <c r="BM51" s="6"/>
      <c r="BN51" s="6"/>
      <c r="BO51" s="6"/>
      <c r="BP51" s="42" t="str">
        <f t="shared" si="1"/>
        <v/>
      </c>
      <c r="BQ51" s="43" t="str">
        <f t="shared" si="2"/>
        <v/>
      </c>
      <c r="BR51" s="43" t="str">
        <f t="shared" si="3"/>
        <v/>
      </c>
      <c r="BS51" s="43" t="str">
        <f t="shared" si="4"/>
        <v/>
      </c>
      <c r="BT51" s="43" t="str">
        <f t="shared" si="5"/>
        <v/>
      </c>
      <c r="BU51" s="43" t="str">
        <f t="shared" si="6"/>
        <v/>
      </c>
      <c r="BV51" s="65" t="str">
        <f t="shared" si="14"/>
        <v/>
      </c>
      <c r="BW51" s="65" t="str">
        <f>IF(AND($AT51&lt;&gt;0,($B90="")),"No olvide registrar si algunas de estas compras de servicio corresponden al Programa de Resolutividad. ","")</f>
        <v/>
      </c>
      <c r="BX51" s="47">
        <f t="shared" si="7"/>
        <v>0</v>
      </c>
      <c r="BY51" s="47">
        <f t="shared" si="8"/>
        <v>0</v>
      </c>
      <c r="BZ51" s="47">
        <f t="shared" si="9"/>
        <v>0</v>
      </c>
      <c r="CA51" s="47">
        <f t="shared" si="10"/>
        <v>0</v>
      </c>
      <c r="CB51" s="47">
        <f t="shared" si="11"/>
        <v>0</v>
      </c>
      <c r="CC51" s="47">
        <f t="shared" si="12"/>
        <v>0</v>
      </c>
      <c r="CD51" s="47">
        <f t="shared" si="15"/>
        <v>0</v>
      </c>
      <c r="CE51" s="47">
        <f>IF(AND($AT51&lt;&gt;0,($B90="")),1,0)</f>
        <v>0</v>
      </c>
      <c r="CY51" s="12"/>
      <c r="CZ51" s="12"/>
    </row>
    <row r="52" spans="1:105" s="11" customFormat="1" ht="11.25" customHeight="1" x14ac:dyDescent="0.15">
      <c r="A52" s="48" t="s">
        <v>97</v>
      </c>
      <c r="B52" s="22">
        <f t="shared" si="13"/>
        <v>0</v>
      </c>
      <c r="C52" s="23">
        <f>+Enero!C52+Febrero!C52+'Marzo '!C52+'Abril '!C52+'Mayo '!C52+Junio!C52+Julio!C52+Agosto!C52+Septiembre!C52+'Octubre '!C52+Noviembre!C52+'Diciembre '!C52</f>
        <v>0</v>
      </c>
      <c r="D52" s="23">
        <f>+Enero!D52+Febrero!D52+'Marzo '!D52+'Abril '!D52+'Mayo '!D52+Junio!D52+Julio!D52+Agosto!D52+Septiembre!D52+'Octubre '!D52+Noviembre!D52+'Diciembre '!D52</f>
        <v>0</v>
      </c>
      <c r="E52" s="23">
        <f>+Enero!E52+Febrero!E52+'Marzo '!E52+'Abril '!E52+'Mayo '!E52+Junio!E52+Julio!E52+Agosto!E52+Septiembre!E52+'Octubre '!E52+Noviembre!E52+'Diciembre '!E52</f>
        <v>0</v>
      </c>
      <c r="F52" s="23">
        <f>+Enero!F52+Febrero!F52+'Marzo '!F52+'Abril '!F52+'Mayo '!F52+Junio!F52+Julio!F52+Agosto!F52+Septiembre!F52+'Octubre '!F52+Noviembre!F52+'Diciembre '!F52</f>
        <v>0</v>
      </c>
      <c r="G52" s="23">
        <f>+Enero!G52+Febrero!G52+'Marzo '!G52+'Abril '!G52+'Mayo '!G52+Junio!G52+Julio!G52+Agosto!G52+Septiembre!G52+'Octubre '!G52+Noviembre!G52+'Diciembre '!G52</f>
        <v>0</v>
      </c>
      <c r="H52" s="23">
        <f>+Enero!H52+Febrero!H52+'Marzo '!H52+'Abril '!H52+'Mayo '!H52+Junio!H52+Julio!H52+Agosto!H52+Septiembre!H52+'Octubre '!H52+Noviembre!H52+'Diciembre '!H52</f>
        <v>0</v>
      </c>
      <c r="I52" s="23">
        <f>+Enero!I52+Febrero!I52+'Marzo '!I52+'Abril '!I52+'Mayo '!I52+Junio!I52+Julio!I52+Agosto!I52+Septiembre!I52+'Octubre '!I52+Noviembre!I52+'Diciembre '!I52</f>
        <v>0</v>
      </c>
      <c r="J52" s="23">
        <f>+Enero!J52+Febrero!J52+'Marzo '!J52+'Abril '!J52+'Mayo '!J52+Junio!J52+Julio!J52+Agosto!J52+Septiembre!J52+'Octubre '!J52+Noviembre!J52+'Diciembre '!J52</f>
        <v>0</v>
      </c>
      <c r="K52" s="23">
        <f>+Enero!K52+Febrero!K52+'Marzo '!K52+'Abril '!K52+'Mayo '!K52+Junio!K52+Julio!K52+Agosto!K52+Septiembre!K52+'Octubre '!K52+Noviembre!K52+'Diciembre '!K52</f>
        <v>0</v>
      </c>
      <c r="L52" s="23">
        <f>+Enero!L52+Febrero!L52+'Marzo '!L52+'Abril '!L52+'Mayo '!L52+Junio!L52+Julio!L52+Agosto!L52+Septiembre!L52+'Octubre '!L52+Noviembre!L52+'Diciembre '!L52</f>
        <v>0</v>
      </c>
      <c r="M52" s="23">
        <f>+Enero!M52+Febrero!M52+'Marzo '!M52+'Abril '!M52+'Mayo '!M52+Junio!M52+Julio!M52+Agosto!M52+Septiembre!M52+'Octubre '!M52+Noviembre!M52+'Diciembre '!M52</f>
        <v>0</v>
      </c>
      <c r="N52" s="23">
        <f>+Enero!N52+Febrero!N52+'Marzo '!N52+'Abril '!N52+'Mayo '!N52+Junio!N52+Julio!N52+Agosto!N52+Septiembre!N52+'Octubre '!N52+Noviembre!N52+'Diciembre '!N52</f>
        <v>0</v>
      </c>
      <c r="O52" s="23">
        <f>+Enero!O52+Febrero!O52+'Marzo '!O52+'Abril '!O52+'Mayo '!O52+Junio!O52+Julio!O52+Agosto!O52+Septiembre!O52+'Octubre '!O52+Noviembre!O52+'Diciembre '!O52</f>
        <v>0</v>
      </c>
      <c r="P52" s="23">
        <f>+Enero!P52+Febrero!P52+'Marzo '!P52+'Abril '!P52+'Mayo '!P52+Junio!P52+Julio!P52+Agosto!P52+Septiembre!P52+'Octubre '!P52+Noviembre!P52+'Diciembre '!P52</f>
        <v>0</v>
      </c>
      <c r="Q52" s="23">
        <f>+Enero!Q52+Febrero!Q52+'Marzo '!Q52+'Abril '!Q52+'Mayo '!Q52+Junio!Q52+Julio!Q52+Agosto!Q52+Septiembre!Q52+'Octubre '!Q52+Noviembre!Q52+'Diciembre '!Q52</f>
        <v>0</v>
      </c>
      <c r="R52" s="23">
        <f>+Enero!R52+Febrero!R52+'Marzo '!R52+'Abril '!R52+'Mayo '!R52+Junio!R52+Julio!R52+Agosto!R52+Septiembre!R52+'Octubre '!R52+Noviembre!R52+'Diciembre '!R52</f>
        <v>0</v>
      </c>
      <c r="S52" s="23">
        <f>+Enero!S52+Febrero!S52+'Marzo '!S52+'Abril '!S52+'Mayo '!S52+Junio!S52+Julio!S52+Agosto!S52+Septiembre!S52+'Octubre '!S52+Noviembre!S52+'Diciembre '!S52</f>
        <v>0</v>
      </c>
      <c r="T52" s="222">
        <f>+Enero!T52+Febrero!T52+'Marzo '!T52+'Abril '!T52+'Mayo '!T52+Junio!T52+Julio!T52+Agosto!T52+Septiembre!T52+'Octubre '!T52+Noviembre!T52+'Diciembre '!T52</f>
        <v>0</v>
      </c>
      <c r="U52" s="23">
        <f>+Enero!U52+Febrero!U52+'Marzo '!U52+'Abril '!U52+'Mayo '!U52+Junio!U52+Julio!U52+Agosto!U52+Septiembre!U52+'Octubre '!U52+Noviembre!U52+'Diciembre '!U52</f>
        <v>0</v>
      </c>
      <c r="V52" s="222">
        <f>+Enero!V52+Febrero!V52+'Marzo '!V52+'Abril '!V52+'Mayo '!V52+Junio!V52+Julio!V52+Agosto!V52+Septiembre!V52+'Octubre '!V52+Noviembre!V52+'Diciembre '!V52</f>
        <v>0</v>
      </c>
      <c r="W52" s="23">
        <f>+Enero!W52+Febrero!W52+'Marzo '!W52+'Abril '!W52+'Mayo '!W52+Junio!W52+Julio!W52+Agosto!W52+Septiembre!W52+'Octubre '!W52+Noviembre!W52+'Diciembre '!W52</f>
        <v>0</v>
      </c>
      <c r="X52" s="222">
        <f>+Enero!X52+Febrero!X52+'Marzo '!X52+'Abril '!X52+'Mayo '!X52+Junio!X52+Julio!X52+Agosto!X52+Septiembre!X52+'Octubre '!X52+Noviembre!X52+'Diciembre '!X52</f>
        <v>0</v>
      </c>
      <c r="Y52" s="23">
        <f>+Enero!Y52+Febrero!Y52+'Marzo '!Y52+'Abril '!Y52+'Mayo '!Y52+Junio!Y52+Julio!Y52+Agosto!Y52+Septiembre!Y52+'Octubre '!Y52+Noviembre!Y52+'Diciembre '!Y52</f>
        <v>0</v>
      </c>
      <c r="Z52" s="23">
        <f>+Enero!Z52+Febrero!Z52+'Marzo '!Z52+'Abril '!Z52+'Mayo '!Z52+Junio!Z52+Julio!Z52+Agosto!Z52+Septiembre!Z52+'Octubre '!Z52+Noviembre!Z52+'Diciembre '!Z52</f>
        <v>0</v>
      </c>
      <c r="AA52" s="23">
        <f>+Enero!AA52+Febrero!AA52+'Marzo '!AA52+'Abril '!AA52+'Mayo '!AA52+Junio!AA52+Julio!AA52+Agosto!AA52+Septiembre!AA52+'Octubre '!AA52+Noviembre!AA52+'Diciembre '!AA52</f>
        <v>0</v>
      </c>
      <c r="AB52" s="222">
        <f>+Enero!AB52+Febrero!AB52+'Marzo '!AB52+'Abril '!AB52+'Mayo '!AB52+Junio!AB52+Julio!AB52+Agosto!AB52+Septiembre!AB52+'Octubre '!AB52+Noviembre!AB52+'Diciembre '!AB52</f>
        <v>0</v>
      </c>
      <c r="AC52" s="23">
        <f>+Enero!AC52+Febrero!AC52+'Marzo '!AC52+'Abril '!AC52+'Mayo '!AC52+Junio!AC52+Julio!AC52+Agosto!AC52+Septiembre!AC52+'Octubre '!AC52+Noviembre!AC52+'Diciembre '!AC52</f>
        <v>0</v>
      </c>
      <c r="AD52" s="23">
        <f>+Enero!AD52+Febrero!AD52+'Marzo '!AD52+'Abril '!AD52+'Mayo '!AD52+Junio!AD52+Julio!AD52+Agosto!AD52+Septiembre!AD52+'Octubre '!AD52+Noviembre!AD52+'Diciembre '!AD52</f>
        <v>0</v>
      </c>
      <c r="AE52" s="23">
        <f>+Enero!AE52+Febrero!AE52+'Marzo '!AE52+'Abril '!AE52+'Mayo '!AE52+Junio!AE52+Julio!AE52+Agosto!AE52+Septiembre!AE52+'Octubre '!AE52+Noviembre!AE52+'Diciembre '!AE52</f>
        <v>0</v>
      </c>
      <c r="AF52" s="222">
        <f>+Enero!AF52+Febrero!AF52+'Marzo '!AF52+'Abril '!AF52+'Mayo '!AF52+Junio!AF52+Julio!AF52+Agosto!AF52+Septiembre!AF52+'Octubre '!AF52+Noviembre!AF52+'Diciembre '!AF52</f>
        <v>0</v>
      </c>
      <c r="AG52" s="23">
        <f>+Enero!AG52+Febrero!AG52+'Marzo '!AG52+'Abril '!AG52+'Mayo '!AG52+Junio!AG52+Julio!AG52+Agosto!AG52+Septiembre!AG52+'Octubre '!AG52+Noviembre!AG52+'Diciembre '!AG52</f>
        <v>0</v>
      </c>
      <c r="AH52" s="222">
        <f>+Enero!AH52+Febrero!AH52+'Marzo '!AH52+'Abril '!AH52+'Mayo '!AH52+Junio!AH52+Julio!AH52+Agosto!AH52+Septiembre!AH52+'Octubre '!AH52+Noviembre!AH52+'Diciembre '!AH52</f>
        <v>0</v>
      </c>
      <c r="AI52" s="23">
        <f>+Enero!AI52+Febrero!AI52+'Marzo '!AI52+'Abril '!AI52+'Mayo '!AI52+Junio!AI52+Julio!AI52+Agosto!AI52+Septiembre!AI52+'Octubre '!AI52+Noviembre!AI52+'Diciembre '!AI52</f>
        <v>0</v>
      </c>
      <c r="AJ52" s="23">
        <f>+Enero!AJ52+Febrero!AJ52+'Marzo '!AJ52+'Abril '!AJ52+'Mayo '!AJ52+Junio!AJ52+Julio!AJ52+Agosto!AJ52+Septiembre!AJ52+'Octubre '!AJ52+Noviembre!AJ52+'Diciembre '!AJ52</f>
        <v>0</v>
      </c>
      <c r="AK52" s="222">
        <f>+Enero!AK52+Febrero!AK52+'Marzo '!AK52+'Abril '!AK52+'Mayo '!AK52+Junio!AK52+Julio!AK52+Agosto!AK52+Septiembre!AK52+'Octubre '!AK52+Noviembre!AK52+'Diciembre '!AK52</f>
        <v>0</v>
      </c>
      <c r="AL52" s="23">
        <f>+Enero!AL52+Febrero!AL52+'Marzo '!AL52+'Abril '!AL52+'Mayo '!AL52+Junio!AL52+Julio!AL52+Agosto!AL52+Septiembre!AL52+'Octubre '!AL52+Noviembre!AL52+'Diciembre '!AL52</f>
        <v>0</v>
      </c>
      <c r="AM52" s="222">
        <f>+Enero!AM52+Febrero!AM52+'Marzo '!AM52+'Abril '!AM52+'Mayo '!AM52+Junio!AM52+Julio!AM52+Agosto!AM52+Septiembre!AM52+'Octubre '!AM52+Noviembre!AM52+'Diciembre '!AM52</f>
        <v>0</v>
      </c>
      <c r="AN52" s="23">
        <f>+Enero!AN52+Febrero!AN52+'Marzo '!AN52+'Abril '!AN52+'Mayo '!AN52+Junio!AN52+Julio!AN52+Agosto!AN52+Septiembre!AN52+'Octubre '!AN52+Noviembre!AN52+'Diciembre '!AN52</f>
        <v>0</v>
      </c>
      <c r="AO52" s="23">
        <f>+Enero!AO52+Febrero!AO52+'Marzo '!AO52+'Abril '!AO52+'Mayo '!AO52+Junio!AO52+Julio!AO52+Agosto!AO52+Septiembre!AO52+'Octubre '!AO52+Noviembre!AO52+'Diciembre '!AO52</f>
        <v>0</v>
      </c>
      <c r="AP52" s="23">
        <f>+Enero!AP52+Febrero!AP52+'Marzo '!AP52+'Abril '!AP52+'Mayo '!AP52+Junio!AP52+Julio!AP52+Agosto!AP52+Septiembre!AP52+'Octubre '!AP52+Noviembre!AP52+'Diciembre '!AP52</f>
        <v>0</v>
      </c>
      <c r="AQ52" s="54"/>
      <c r="AR52" s="53"/>
      <c r="AS52" s="54"/>
      <c r="AT52" s="53"/>
      <c r="AU52" s="54"/>
      <c r="AV52" s="55"/>
      <c r="AW52" s="56"/>
      <c r="AX52" s="57"/>
      <c r="AY52" s="41" t="str">
        <f t="shared" si="0"/>
        <v/>
      </c>
      <c r="BF52" s="6"/>
      <c r="BG52" s="6"/>
      <c r="BH52" s="6"/>
      <c r="BI52" s="6"/>
      <c r="BJ52" s="6"/>
      <c r="BK52" s="6"/>
      <c r="BL52" s="6"/>
      <c r="BM52" s="6"/>
      <c r="BN52" s="6"/>
      <c r="BO52" s="6"/>
      <c r="BP52" s="42" t="str">
        <f t="shared" si="1"/>
        <v/>
      </c>
      <c r="BQ52" s="43" t="str">
        <f t="shared" si="2"/>
        <v/>
      </c>
      <c r="BR52" s="43" t="str">
        <f t="shared" si="3"/>
        <v/>
      </c>
      <c r="BS52" s="43" t="str">
        <f t="shared" si="4"/>
        <v/>
      </c>
      <c r="BT52" s="43" t="str">
        <f t="shared" si="5"/>
        <v/>
      </c>
      <c r="BU52" s="43" t="str">
        <f t="shared" si="6"/>
        <v/>
      </c>
      <c r="BV52" s="65" t="str">
        <f t="shared" si="14"/>
        <v/>
      </c>
      <c r="BW52" s="65" t="str">
        <f>IF(AND($AT52&lt;&gt;0,($B90="")),"No olvide registrar si algunas de estas compras de servicio corresponden al Programa de Resolutividad. ","")</f>
        <v/>
      </c>
      <c r="BX52" s="47">
        <f t="shared" si="7"/>
        <v>0</v>
      </c>
      <c r="BY52" s="47">
        <f t="shared" si="8"/>
        <v>0</v>
      </c>
      <c r="BZ52" s="47">
        <f t="shared" si="9"/>
        <v>0</v>
      </c>
      <c r="CA52" s="47">
        <f t="shared" si="10"/>
        <v>0</v>
      </c>
      <c r="CB52" s="47">
        <f t="shared" si="11"/>
        <v>0</v>
      </c>
      <c r="CC52" s="47" t="str">
        <f t="shared" si="12"/>
        <v/>
      </c>
      <c r="CD52" s="47">
        <f t="shared" si="15"/>
        <v>0</v>
      </c>
      <c r="CE52" s="47">
        <f>IF(AND($AT52&lt;&gt;0,($B90="")),1,0)</f>
        <v>0</v>
      </c>
      <c r="CY52" s="12"/>
      <c r="CZ52" s="12"/>
    </row>
    <row r="53" spans="1:105" s="11" customFormat="1" ht="11.25" customHeight="1" x14ac:dyDescent="0.15">
      <c r="A53" s="48" t="s">
        <v>98</v>
      </c>
      <c r="B53" s="22">
        <f t="shared" si="13"/>
        <v>2741</v>
      </c>
      <c r="C53" s="23">
        <f>+Enero!C53+Febrero!C53+'Marzo '!C53+'Abril '!C53+'Mayo '!C53+Junio!C53+Julio!C53+Agosto!C53+Septiembre!C53+'Octubre '!C53+Noviembre!C53+'Diciembre '!C53</f>
        <v>231</v>
      </c>
      <c r="D53" s="23">
        <f>+Enero!D53+Febrero!D53+'Marzo '!D53+'Abril '!D53+'Mayo '!D53+Junio!D53+Julio!D53+Agosto!D53+Septiembre!D53+'Octubre '!D53+Noviembre!D53+'Diciembre '!D53</f>
        <v>595</v>
      </c>
      <c r="E53" s="23">
        <f>+Enero!E53+Febrero!E53+'Marzo '!E53+'Abril '!E53+'Mayo '!E53+Junio!E53+Julio!E53+Agosto!E53+Septiembre!E53+'Octubre '!E53+Noviembre!E53+'Diciembre '!E53</f>
        <v>258</v>
      </c>
      <c r="F53" s="23">
        <f>+Enero!F53+Febrero!F53+'Marzo '!F53+'Abril '!F53+'Mayo '!F53+Junio!F53+Julio!F53+Agosto!F53+Septiembre!F53+'Octubre '!F53+Noviembre!F53+'Diciembre '!F53</f>
        <v>167</v>
      </c>
      <c r="G53" s="23">
        <f>+Enero!G53+Febrero!G53+'Marzo '!G53+'Abril '!G53+'Mayo '!G53+Junio!G53+Julio!G53+Agosto!G53+Septiembre!G53+'Octubre '!G53+Noviembre!G53+'Diciembre '!G53</f>
        <v>82</v>
      </c>
      <c r="H53" s="23">
        <f>+Enero!H53+Febrero!H53+'Marzo '!H53+'Abril '!H53+'Mayo '!H53+Junio!H53+Julio!H53+Agosto!H53+Septiembre!H53+'Octubre '!H53+Noviembre!H53+'Diciembre '!H53</f>
        <v>52</v>
      </c>
      <c r="I53" s="23">
        <f>+Enero!I53+Febrero!I53+'Marzo '!I53+'Abril '!I53+'Mayo '!I53+Junio!I53+Julio!I53+Agosto!I53+Septiembre!I53+'Octubre '!I53+Noviembre!I53+'Diciembre '!I53</f>
        <v>61</v>
      </c>
      <c r="J53" s="23">
        <f>+Enero!J53+Febrero!J53+'Marzo '!J53+'Abril '!J53+'Mayo '!J53+Junio!J53+Julio!J53+Agosto!J53+Septiembre!J53+'Octubre '!J53+Noviembre!J53+'Diciembre '!J53</f>
        <v>70</v>
      </c>
      <c r="K53" s="23">
        <f>+Enero!K53+Febrero!K53+'Marzo '!K53+'Abril '!K53+'Mayo '!K53+Junio!K53+Julio!K53+Agosto!K53+Septiembre!K53+'Octubre '!K53+Noviembre!K53+'Diciembre '!K53</f>
        <v>81</v>
      </c>
      <c r="L53" s="23">
        <f>+Enero!L53+Febrero!L53+'Marzo '!L53+'Abril '!L53+'Mayo '!L53+Junio!L53+Julio!L53+Agosto!L53+Septiembre!L53+'Octubre '!L53+Noviembre!L53+'Diciembre '!L53</f>
        <v>107</v>
      </c>
      <c r="M53" s="23">
        <f>+Enero!M53+Febrero!M53+'Marzo '!M53+'Abril '!M53+'Mayo '!M53+Junio!M53+Julio!M53+Agosto!M53+Septiembre!M53+'Octubre '!M53+Noviembre!M53+'Diciembre '!M53</f>
        <v>118</v>
      </c>
      <c r="N53" s="23">
        <f>+Enero!N53+Febrero!N53+'Marzo '!N53+'Abril '!N53+'Mayo '!N53+Junio!N53+Julio!N53+Agosto!N53+Septiembre!N53+'Octubre '!N53+Noviembre!N53+'Diciembre '!N53</f>
        <v>122</v>
      </c>
      <c r="O53" s="23">
        <f>+Enero!O53+Febrero!O53+'Marzo '!O53+'Abril '!O53+'Mayo '!O53+Junio!O53+Julio!O53+Agosto!O53+Septiembre!O53+'Octubre '!O53+Noviembre!O53+'Diciembre '!O53</f>
        <v>112</v>
      </c>
      <c r="P53" s="23">
        <f>+Enero!P53+Febrero!P53+'Marzo '!P53+'Abril '!P53+'Mayo '!P53+Junio!P53+Julio!P53+Agosto!P53+Septiembre!P53+'Octubre '!P53+Noviembre!P53+'Diciembre '!P53</f>
        <v>173</v>
      </c>
      <c r="Q53" s="23">
        <f>+Enero!Q53+Febrero!Q53+'Marzo '!Q53+'Abril '!Q53+'Mayo '!Q53+Junio!Q53+Julio!Q53+Agosto!Q53+Septiembre!Q53+'Octubre '!Q53+Noviembre!Q53+'Diciembre '!Q53</f>
        <v>156</v>
      </c>
      <c r="R53" s="23">
        <f>+Enero!R53+Febrero!R53+'Marzo '!R53+'Abril '!R53+'Mayo '!R53+Junio!R53+Julio!R53+Agosto!R53+Septiembre!R53+'Octubre '!R53+Noviembre!R53+'Diciembre '!R53</f>
        <v>166</v>
      </c>
      <c r="S53" s="23">
        <f>+Enero!S53+Febrero!S53+'Marzo '!S53+'Abril '!S53+'Mayo '!S53+Junio!S53+Julio!S53+Agosto!S53+Septiembre!S53+'Octubre '!S53+Noviembre!S53+'Diciembre '!S53</f>
        <v>190</v>
      </c>
      <c r="T53" s="222">
        <f>+Enero!T53+Febrero!T53+'Marzo '!T53+'Abril '!T53+'Mayo '!T53+Junio!T53+Julio!T53+Agosto!T53+Septiembre!T53+'Octubre '!T53+Noviembre!T53+'Diciembre '!T53</f>
        <v>1084</v>
      </c>
      <c r="U53" s="23">
        <f>+Enero!U53+Febrero!U53+'Marzo '!U53+'Abril '!U53+'Mayo '!U53+Junio!U53+Julio!U53+Agosto!U53+Septiembre!U53+'Octubre '!U53+Noviembre!U53+'Diciembre '!U53</f>
        <v>1657</v>
      </c>
      <c r="V53" s="222">
        <f>+Enero!V53+Febrero!V53+'Marzo '!V53+'Abril '!V53+'Mayo '!V53+Junio!V53+Julio!V53+Agosto!V53+Septiembre!V53+'Octubre '!V53+Noviembre!V53+'Diciembre '!V53</f>
        <v>1398</v>
      </c>
      <c r="W53" s="23">
        <f>+Enero!W53+Febrero!W53+'Marzo '!W53+'Abril '!W53+'Mayo '!W53+Junio!W53+Julio!W53+Agosto!W53+Septiembre!W53+'Octubre '!W53+Noviembre!W53+'Diciembre '!W53</f>
        <v>1343</v>
      </c>
      <c r="X53" s="222">
        <f>+Enero!X53+Febrero!X53+'Marzo '!X53+'Abril '!X53+'Mayo '!X53+Junio!X53+Julio!X53+Agosto!X53+Septiembre!X53+'Octubre '!X53+Noviembre!X53+'Diciembre '!X53</f>
        <v>681</v>
      </c>
      <c r="Y53" s="23">
        <f>+Enero!Y53+Febrero!Y53+'Marzo '!Y53+'Abril '!Y53+'Mayo '!Y53+Junio!Y53+Julio!Y53+Agosto!Y53+Septiembre!Y53+'Octubre '!Y53+Noviembre!Y53+'Diciembre '!Y53</f>
        <v>674</v>
      </c>
      <c r="Z53" s="23">
        <f>+Enero!Z53+Febrero!Z53+'Marzo '!Z53+'Abril '!Z53+'Mayo '!Z53+Junio!Z53+Julio!Z53+Agosto!Z53+Septiembre!Z53+'Octubre '!Z53+Noviembre!Z53+'Diciembre '!Z53</f>
        <v>0</v>
      </c>
      <c r="AA53" s="23">
        <f>+Enero!AA53+Febrero!AA53+'Marzo '!AA53+'Abril '!AA53+'Mayo '!AA53+Junio!AA53+Julio!AA53+Agosto!AA53+Septiembre!AA53+'Octubre '!AA53+Noviembre!AA53+'Diciembre '!AA53</f>
        <v>7</v>
      </c>
      <c r="AB53" s="222">
        <f>+Enero!AB53+Febrero!AB53+'Marzo '!AB53+'Abril '!AB53+'Mayo '!AB53+Junio!AB53+Julio!AB53+Agosto!AB53+Septiembre!AB53+'Octubre '!AB53+Noviembre!AB53+'Diciembre '!AB53</f>
        <v>1084</v>
      </c>
      <c r="AC53" s="23">
        <f>+Enero!AC53+Febrero!AC53+'Marzo '!AC53+'Abril '!AC53+'Mayo '!AC53+Junio!AC53+Julio!AC53+Agosto!AC53+Septiembre!AC53+'Octubre '!AC53+Noviembre!AC53+'Diciembre '!AC53</f>
        <v>1055</v>
      </c>
      <c r="AD53" s="23">
        <f>+Enero!AD53+Febrero!AD53+'Marzo '!AD53+'Abril '!AD53+'Mayo '!AD53+Junio!AD53+Julio!AD53+Agosto!AD53+Septiembre!AD53+'Octubre '!AD53+Noviembre!AD53+'Diciembre '!AD53</f>
        <v>12</v>
      </c>
      <c r="AE53" s="23">
        <f>+Enero!AE53+Febrero!AE53+'Marzo '!AE53+'Abril '!AE53+'Mayo '!AE53+Junio!AE53+Julio!AE53+Agosto!AE53+Septiembre!AE53+'Octubre '!AE53+Noviembre!AE53+'Diciembre '!AE53</f>
        <v>17</v>
      </c>
      <c r="AF53" s="222">
        <f>+Enero!AF53+Febrero!AF53+'Marzo '!AF53+'Abril '!AF53+'Mayo '!AF53+Junio!AF53+Julio!AF53+Agosto!AF53+Septiembre!AF53+'Octubre '!AF53+Noviembre!AF53+'Diciembre '!AF53</f>
        <v>1524</v>
      </c>
      <c r="AG53" s="23">
        <f>+Enero!AG53+Febrero!AG53+'Marzo '!AG53+'Abril '!AG53+'Mayo '!AG53+Junio!AG53+Julio!AG53+Agosto!AG53+Septiembre!AG53+'Octubre '!AG53+Noviembre!AG53+'Diciembre '!AG53</f>
        <v>0</v>
      </c>
      <c r="AH53" s="222">
        <f>+Enero!AH53+Febrero!AH53+'Marzo '!AH53+'Abril '!AH53+'Mayo '!AH53+Junio!AH53+Julio!AH53+Agosto!AH53+Septiembre!AH53+'Octubre '!AH53+Noviembre!AH53+'Diciembre '!AH53</f>
        <v>146</v>
      </c>
      <c r="AI53" s="23">
        <f>+Enero!AI53+Febrero!AI53+'Marzo '!AI53+'Abril '!AI53+'Mayo '!AI53+Junio!AI53+Julio!AI53+Agosto!AI53+Septiembre!AI53+'Octubre '!AI53+Noviembre!AI53+'Diciembre '!AI53</f>
        <v>308</v>
      </c>
      <c r="AJ53" s="23">
        <f>+Enero!AJ53+Febrero!AJ53+'Marzo '!AJ53+'Abril '!AJ53+'Mayo '!AJ53+Junio!AJ53+Julio!AJ53+Agosto!AJ53+Septiembre!AJ53+'Octubre '!AJ53+Noviembre!AJ53+'Diciembre '!AJ53</f>
        <v>0</v>
      </c>
      <c r="AK53" s="222">
        <f>+Enero!AK53+Febrero!AK53+'Marzo '!AK53+'Abril '!AK53+'Mayo '!AK53+Junio!AK53+Julio!AK53+Agosto!AK53+Septiembre!AK53+'Octubre '!AK53+Noviembre!AK53+'Diciembre '!AK53</f>
        <v>1</v>
      </c>
      <c r="AL53" s="23">
        <f>+Enero!AL53+Febrero!AL53+'Marzo '!AL53+'Abril '!AL53+'Mayo '!AL53+Junio!AL53+Julio!AL53+Agosto!AL53+Septiembre!AL53+'Octubre '!AL53+Noviembre!AL53+'Diciembre '!AL53</f>
        <v>0</v>
      </c>
      <c r="AM53" s="222">
        <f>+Enero!AM53+Febrero!AM53+'Marzo '!AM53+'Abril '!AM53+'Mayo '!AM53+Junio!AM53+Julio!AM53+Agosto!AM53+Septiembre!AM53+'Octubre '!AM53+Noviembre!AM53+'Diciembre '!AM53</f>
        <v>152</v>
      </c>
      <c r="AN53" s="23">
        <f>+Enero!AN53+Febrero!AN53+'Marzo '!AN53+'Abril '!AN53+'Mayo '!AN53+Junio!AN53+Julio!AN53+Agosto!AN53+Septiembre!AN53+'Octubre '!AN53+Noviembre!AN53+'Diciembre '!AN53</f>
        <v>343</v>
      </c>
      <c r="AO53" s="23">
        <f>+Enero!AO53+Febrero!AO53+'Marzo '!AO53+'Abril '!AO53+'Mayo '!AO53+Junio!AO53+Julio!AO53+Agosto!AO53+Septiembre!AO53+'Octubre '!AO53+Noviembre!AO53+'Diciembre '!AO53</f>
        <v>0</v>
      </c>
      <c r="AP53" s="23">
        <f>+Enero!AP53+Febrero!AP53+'Marzo '!AP53+'Abril '!AP53+'Mayo '!AP53+Junio!AP53+Julio!AP53+Agosto!AP53+Septiembre!AP53+'Octubre '!AP53+Noviembre!AP53+'Diciembre '!AP53</f>
        <v>366</v>
      </c>
      <c r="AQ53" s="54"/>
      <c r="AR53" s="53"/>
      <c r="AS53" s="54"/>
      <c r="AT53" s="53"/>
      <c r="AU53" s="54"/>
      <c r="AV53" s="55"/>
      <c r="AW53" s="56"/>
      <c r="AX53" s="57"/>
      <c r="AY53" s="41" t="str">
        <f t="shared" si="0"/>
        <v/>
      </c>
      <c r="BF53" s="6"/>
      <c r="BG53" s="6"/>
      <c r="BH53" s="6"/>
      <c r="BI53" s="6"/>
      <c r="BJ53" s="6"/>
      <c r="BK53" s="6"/>
      <c r="BL53" s="6"/>
      <c r="BM53" s="6"/>
      <c r="BN53" s="6"/>
      <c r="BO53" s="6"/>
      <c r="BP53" s="42" t="str">
        <f t="shared" si="1"/>
        <v/>
      </c>
      <c r="BQ53" s="43" t="str">
        <f t="shared" si="2"/>
        <v/>
      </c>
      <c r="BR53" s="43" t="str">
        <f t="shared" si="3"/>
        <v/>
      </c>
      <c r="BS53" s="43" t="str">
        <f t="shared" si="4"/>
        <v/>
      </c>
      <c r="BT53" s="43" t="str">
        <f t="shared" si="5"/>
        <v/>
      </c>
      <c r="BU53" s="43" t="str">
        <f t="shared" si="6"/>
        <v/>
      </c>
      <c r="BV53" s="65" t="str">
        <f t="shared" si="14"/>
        <v/>
      </c>
      <c r="BW53" s="65" t="str">
        <f>IF(AND($AT53&lt;&gt;0,($B91="")),"No olvide registrar si algunas de estas compras de servicio corresponden al Programa de Resolutividad. ","")</f>
        <v/>
      </c>
      <c r="BX53" s="47">
        <f t="shared" si="7"/>
        <v>0</v>
      </c>
      <c r="BY53" s="47">
        <f t="shared" si="8"/>
        <v>0</v>
      </c>
      <c r="BZ53" s="47">
        <f t="shared" si="9"/>
        <v>0</v>
      </c>
      <c r="CA53" s="47">
        <f t="shared" si="10"/>
        <v>0</v>
      </c>
      <c r="CB53" s="47">
        <f t="shared" si="11"/>
        <v>0</v>
      </c>
      <c r="CC53" s="47">
        <f t="shared" si="12"/>
        <v>0</v>
      </c>
      <c r="CD53" s="47">
        <f t="shared" si="15"/>
        <v>0</v>
      </c>
      <c r="CE53" s="47">
        <f>IF(AND($AT53&lt;&gt;0,($B91="")),1,0)</f>
        <v>0</v>
      </c>
      <c r="CY53" s="12"/>
      <c r="CZ53" s="12"/>
    </row>
    <row r="54" spans="1:105" s="11" customFormat="1" x14ac:dyDescent="0.15">
      <c r="A54" s="48" t="s">
        <v>99</v>
      </c>
      <c r="B54" s="22">
        <f>SUM(F54:S54)</f>
        <v>0</v>
      </c>
      <c r="C54" s="23">
        <f>+Enero!C54+Febrero!C54+'Marzo '!C54+'Abril '!C54+'Mayo '!C54+Junio!C54+Julio!C54+Agosto!C54+Septiembre!C54+'Octubre '!C54+Noviembre!C54+'Diciembre '!C54</f>
        <v>0</v>
      </c>
      <c r="D54" s="23">
        <f>+Enero!D54+Febrero!D54+'Marzo '!D54+'Abril '!D54+'Mayo '!D54+Junio!D54+Julio!D54+Agosto!D54+Septiembre!D54+'Octubre '!D54+Noviembre!D54+'Diciembre '!D54</f>
        <v>0</v>
      </c>
      <c r="E54" s="23">
        <f>+Enero!E54+Febrero!E54+'Marzo '!E54+'Abril '!E54+'Mayo '!E54+Junio!E54+Julio!E54+Agosto!E54+Septiembre!E54+'Octubre '!E54+Noviembre!E54+'Diciembre '!E54</f>
        <v>0</v>
      </c>
      <c r="F54" s="23">
        <f>+Enero!F54+Febrero!F54+'Marzo '!F54+'Abril '!F54+'Mayo '!F54+Junio!F54+Julio!F54+Agosto!F54+Septiembre!F54+'Octubre '!F54+Noviembre!F54+'Diciembre '!F54</f>
        <v>0</v>
      </c>
      <c r="G54" s="23">
        <f>+Enero!G54+Febrero!G54+'Marzo '!G54+'Abril '!G54+'Mayo '!G54+Junio!G54+Julio!G54+Agosto!G54+Septiembre!G54+'Octubre '!G54+Noviembre!G54+'Diciembre '!G54</f>
        <v>0</v>
      </c>
      <c r="H54" s="23">
        <f>+Enero!H54+Febrero!H54+'Marzo '!H54+'Abril '!H54+'Mayo '!H54+Junio!H54+Julio!H54+Agosto!H54+Septiembre!H54+'Octubre '!H54+Noviembre!H54+'Diciembre '!H54</f>
        <v>0</v>
      </c>
      <c r="I54" s="23">
        <f>+Enero!I54+Febrero!I54+'Marzo '!I54+'Abril '!I54+'Mayo '!I54+Junio!I54+Julio!I54+Agosto!I54+Septiembre!I54+'Octubre '!I54+Noviembre!I54+'Diciembre '!I54</f>
        <v>0</v>
      </c>
      <c r="J54" s="23">
        <f>+Enero!J54+Febrero!J54+'Marzo '!J54+'Abril '!J54+'Mayo '!J54+Junio!J54+Julio!J54+Agosto!J54+Septiembre!J54+'Octubre '!J54+Noviembre!J54+'Diciembre '!J54</f>
        <v>0</v>
      </c>
      <c r="K54" s="23">
        <f>+Enero!K54+Febrero!K54+'Marzo '!K54+'Abril '!K54+'Mayo '!K54+Junio!K54+Julio!K54+Agosto!K54+Septiembre!K54+'Octubre '!K54+Noviembre!K54+'Diciembre '!K54</f>
        <v>0</v>
      </c>
      <c r="L54" s="23">
        <f>+Enero!L54+Febrero!L54+'Marzo '!L54+'Abril '!L54+'Mayo '!L54+Junio!L54+Julio!L54+Agosto!L54+Septiembre!L54+'Octubre '!L54+Noviembre!L54+'Diciembre '!L54</f>
        <v>0</v>
      </c>
      <c r="M54" s="23">
        <f>+Enero!M54+Febrero!M54+'Marzo '!M54+'Abril '!M54+'Mayo '!M54+Junio!M54+Julio!M54+Agosto!M54+Septiembre!M54+'Octubre '!M54+Noviembre!M54+'Diciembre '!M54</f>
        <v>0</v>
      </c>
      <c r="N54" s="23">
        <f>+Enero!N54+Febrero!N54+'Marzo '!N54+'Abril '!N54+'Mayo '!N54+Junio!N54+Julio!N54+Agosto!N54+Septiembre!N54+'Octubre '!N54+Noviembre!N54+'Diciembre '!N54</f>
        <v>0</v>
      </c>
      <c r="O54" s="23">
        <f>+Enero!O54+Febrero!O54+'Marzo '!O54+'Abril '!O54+'Mayo '!O54+Junio!O54+Julio!O54+Agosto!O54+Septiembre!O54+'Octubre '!O54+Noviembre!O54+'Diciembre '!O54</f>
        <v>0</v>
      </c>
      <c r="P54" s="23">
        <f>+Enero!P54+Febrero!P54+'Marzo '!P54+'Abril '!P54+'Mayo '!P54+Junio!P54+Julio!P54+Agosto!P54+Septiembre!P54+'Octubre '!P54+Noviembre!P54+'Diciembre '!P54</f>
        <v>0</v>
      </c>
      <c r="Q54" s="23">
        <f>+Enero!Q54+Febrero!Q54+'Marzo '!Q54+'Abril '!Q54+'Mayo '!Q54+Junio!Q54+Julio!Q54+Agosto!Q54+Septiembre!Q54+'Octubre '!Q54+Noviembre!Q54+'Diciembre '!Q54</f>
        <v>0</v>
      </c>
      <c r="R54" s="23">
        <f>+Enero!R54+Febrero!R54+'Marzo '!R54+'Abril '!R54+'Mayo '!R54+Junio!R54+Julio!R54+Agosto!R54+Septiembre!R54+'Octubre '!R54+Noviembre!R54+'Diciembre '!R54</f>
        <v>0</v>
      </c>
      <c r="S54" s="23">
        <f>+Enero!S54+Febrero!S54+'Marzo '!S54+'Abril '!S54+'Mayo '!S54+Junio!S54+Julio!S54+Agosto!S54+Septiembre!S54+'Octubre '!S54+Noviembre!S54+'Diciembre '!S54</f>
        <v>0</v>
      </c>
      <c r="T54" s="222">
        <f>+Enero!T54+Febrero!T54+'Marzo '!T54+'Abril '!T54+'Mayo '!T54+Junio!T54+Julio!T54+Agosto!T54+Septiembre!T54+'Octubre '!T54+Noviembre!T54+'Diciembre '!T54</f>
        <v>0</v>
      </c>
      <c r="U54" s="23">
        <f>+Enero!U54+Febrero!U54+'Marzo '!U54+'Abril '!U54+'Mayo '!U54+Junio!U54+Julio!U54+Agosto!U54+Septiembre!U54+'Octubre '!U54+Noviembre!U54+'Diciembre '!U54</f>
        <v>0</v>
      </c>
      <c r="V54" s="222">
        <f>+Enero!V54+Febrero!V54+'Marzo '!V54+'Abril '!V54+'Mayo '!V54+Junio!V54+Julio!V54+Agosto!V54+Septiembre!V54+'Octubre '!V54+Noviembre!V54+'Diciembre '!V54</f>
        <v>0</v>
      </c>
      <c r="W54" s="23">
        <f>+Enero!W54+Febrero!W54+'Marzo '!W54+'Abril '!W54+'Mayo '!W54+Junio!W54+Julio!W54+Agosto!W54+Septiembre!W54+'Octubre '!W54+Noviembre!W54+'Diciembre '!W54</f>
        <v>0</v>
      </c>
      <c r="X54" s="222">
        <f>+Enero!X54+Febrero!X54+'Marzo '!X54+'Abril '!X54+'Mayo '!X54+Junio!X54+Julio!X54+Agosto!X54+Septiembre!X54+'Octubre '!X54+Noviembre!X54+'Diciembre '!X54</f>
        <v>0</v>
      </c>
      <c r="Y54" s="23">
        <f>+Enero!Y54+Febrero!Y54+'Marzo '!Y54+'Abril '!Y54+'Mayo '!Y54+Junio!Y54+Julio!Y54+Agosto!Y54+Septiembre!Y54+'Octubre '!Y54+Noviembre!Y54+'Diciembre '!Y54</f>
        <v>0</v>
      </c>
      <c r="Z54" s="23">
        <f>+Enero!Z54+Febrero!Z54+'Marzo '!Z54+'Abril '!Z54+'Mayo '!Z54+Junio!Z54+Julio!Z54+Agosto!Z54+Septiembre!Z54+'Octubre '!Z54+Noviembre!Z54+'Diciembre '!Z54</f>
        <v>0</v>
      </c>
      <c r="AA54" s="23">
        <f>+Enero!AA54+Febrero!AA54+'Marzo '!AA54+'Abril '!AA54+'Mayo '!AA54+Junio!AA54+Julio!AA54+Agosto!AA54+Septiembre!AA54+'Octubre '!AA54+Noviembre!AA54+'Diciembre '!AA54</f>
        <v>0</v>
      </c>
      <c r="AB54" s="222">
        <f>+Enero!AB54+Febrero!AB54+'Marzo '!AB54+'Abril '!AB54+'Mayo '!AB54+Junio!AB54+Julio!AB54+Agosto!AB54+Septiembre!AB54+'Octubre '!AB54+Noviembre!AB54+'Diciembre '!AB54</f>
        <v>0</v>
      </c>
      <c r="AC54" s="23">
        <f>+Enero!AC54+Febrero!AC54+'Marzo '!AC54+'Abril '!AC54+'Mayo '!AC54+Junio!AC54+Julio!AC54+Agosto!AC54+Septiembre!AC54+'Octubre '!AC54+Noviembre!AC54+'Diciembre '!AC54</f>
        <v>0</v>
      </c>
      <c r="AD54" s="23">
        <f>+Enero!AD54+Febrero!AD54+'Marzo '!AD54+'Abril '!AD54+'Mayo '!AD54+Junio!AD54+Julio!AD54+Agosto!AD54+Septiembre!AD54+'Octubre '!AD54+Noviembre!AD54+'Diciembre '!AD54</f>
        <v>0</v>
      </c>
      <c r="AE54" s="23">
        <f>+Enero!AE54+Febrero!AE54+'Marzo '!AE54+'Abril '!AE54+'Mayo '!AE54+Junio!AE54+Julio!AE54+Agosto!AE54+Septiembre!AE54+'Octubre '!AE54+Noviembre!AE54+'Diciembre '!AE54</f>
        <v>0</v>
      </c>
      <c r="AF54" s="222">
        <f>+Enero!AF54+Febrero!AF54+'Marzo '!AF54+'Abril '!AF54+'Mayo '!AF54+Junio!AF54+Julio!AF54+Agosto!AF54+Septiembre!AF54+'Octubre '!AF54+Noviembre!AF54+'Diciembre '!AF54</f>
        <v>0</v>
      </c>
      <c r="AG54" s="23">
        <f>+Enero!AG54+Febrero!AG54+'Marzo '!AG54+'Abril '!AG54+'Mayo '!AG54+Junio!AG54+Julio!AG54+Agosto!AG54+Septiembre!AG54+'Octubre '!AG54+Noviembre!AG54+'Diciembre '!AG54</f>
        <v>0</v>
      </c>
      <c r="AH54" s="222">
        <f>+Enero!AH54+Febrero!AH54+'Marzo '!AH54+'Abril '!AH54+'Mayo '!AH54+Junio!AH54+Julio!AH54+Agosto!AH54+Septiembre!AH54+'Octubre '!AH54+Noviembre!AH54+'Diciembre '!AH54</f>
        <v>0</v>
      </c>
      <c r="AI54" s="23">
        <f>+Enero!AI54+Febrero!AI54+'Marzo '!AI54+'Abril '!AI54+'Mayo '!AI54+Junio!AI54+Julio!AI54+Agosto!AI54+Septiembre!AI54+'Octubre '!AI54+Noviembre!AI54+'Diciembre '!AI54</f>
        <v>0</v>
      </c>
      <c r="AJ54" s="23">
        <f>+Enero!AJ54+Febrero!AJ54+'Marzo '!AJ54+'Abril '!AJ54+'Mayo '!AJ54+Junio!AJ54+Julio!AJ54+Agosto!AJ54+Septiembre!AJ54+'Octubre '!AJ54+Noviembre!AJ54+'Diciembre '!AJ54</f>
        <v>0</v>
      </c>
      <c r="AK54" s="222">
        <f>+Enero!AK54+Febrero!AK54+'Marzo '!AK54+'Abril '!AK54+'Mayo '!AK54+Junio!AK54+Julio!AK54+Agosto!AK54+Septiembre!AK54+'Octubre '!AK54+Noviembre!AK54+'Diciembre '!AK54</f>
        <v>0</v>
      </c>
      <c r="AL54" s="23">
        <f>+Enero!AL54+Febrero!AL54+'Marzo '!AL54+'Abril '!AL54+'Mayo '!AL54+Junio!AL54+Julio!AL54+Agosto!AL54+Septiembre!AL54+'Octubre '!AL54+Noviembre!AL54+'Diciembre '!AL54</f>
        <v>0</v>
      </c>
      <c r="AM54" s="222">
        <f>+Enero!AM54+Febrero!AM54+'Marzo '!AM54+'Abril '!AM54+'Mayo '!AM54+Junio!AM54+Julio!AM54+Agosto!AM54+Septiembre!AM54+'Octubre '!AM54+Noviembre!AM54+'Diciembre '!AM54</f>
        <v>0</v>
      </c>
      <c r="AN54" s="23">
        <f>+Enero!AN54+Febrero!AN54+'Marzo '!AN54+'Abril '!AN54+'Mayo '!AN54+Junio!AN54+Julio!AN54+Agosto!AN54+Septiembre!AN54+'Octubre '!AN54+Noviembre!AN54+'Diciembre '!AN54</f>
        <v>0</v>
      </c>
      <c r="AO54" s="23">
        <f>+Enero!AO54+Febrero!AO54+'Marzo '!AO54+'Abril '!AO54+'Mayo '!AO54+Junio!AO54+Julio!AO54+Agosto!AO54+Septiembre!AO54+'Octubre '!AO54+Noviembre!AO54+'Diciembre '!AO54</f>
        <v>0</v>
      </c>
      <c r="AP54" s="23">
        <f>+Enero!AP54+Febrero!AP54+'Marzo '!AP54+'Abril '!AP54+'Mayo '!AP54+Junio!AP54+Julio!AP54+Agosto!AP54+Septiembre!AP54+'Octubre '!AP54+Noviembre!AP54+'Diciembre '!AP54</f>
        <v>0</v>
      </c>
      <c r="AQ54" s="54"/>
      <c r="AR54" s="53"/>
      <c r="AS54" s="54"/>
      <c r="AT54" s="53"/>
      <c r="AU54" s="54"/>
      <c r="AV54" s="55"/>
      <c r="AW54" s="70"/>
      <c r="AX54" s="57"/>
      <c r="AY54" s="41" t="str">
        <f t="shared" si="0"/>
        <v/>
      </c>
      <c r="BF54" s="6"/>
      <c r="BG54" s="6"/>
      <c r="BH54" s="6"/>
      <c r="BI54" s="6"/>
      <c r="BJ54" s="6"/>
      <c r="BK54" s="6"/>
      <c r="BL54" s="6"/>
      <c r="BM54" s="6"/>
      <c r="BN54" s="6"/>
      <c r="BO54" s="6"/>
      <c r="BP54" s="42" t="str">
        <f t="shared" si="1"/>
        <v/>
      </c>
      <c r="BQ54" s="43" t="str">
        <f t="shared" si="2"/>
        <v/>
      </c>
      <c r="BR54" s="43" t="str">
        <f t="shared" si="3"/>
        <v/>
      </c>
      <c r="BS54" s="43" t="str">
        <f t="shared" si="4"/>
        <v/>
      </c>
      <c r="BT54" s="43" t="str">
        <f t="shared" si="5"/>
        <v/>
      </c>
      <c r="BU54" s="43" t="str">
        <f t="shared" si="6"/>
        <v/>
      </c>
      <c r="BV54" s="65" t="str">
        <f t="shared" si="14"/>
        <v/>
      </c>
      <c r="BW54" s="46"/>
      <c r="BX54" s="47">
        <f t="shared" si="7"/>
        <v>0</v>
      </c>
      <c r="BY54" s="47">
        <f t="shared" si="8"/>
        <v>0</v>
      </c>
      <c r="BZ54" s="47">
        <f t="shared" si="9"/>
        <v>0</v>
      </c>
      <c r="CA54" s="47">
        <f t="shared" si="10"/>
        <v>0</v>
      </c>
      <c r="CB54" s="47">
        <f t="shared" si="11"/>
        <v>0</v>
      </c>
      <c r="CC54" s="47" t="str">
        <f t="shared" si="12"/>
        <v/>
      </c>
      <c r="CD54" s="47">
        <f t="shared" si="15"/>
        <v>0</v>
      </c>
      <c r="CY54" s="12"/>
      <c r="CZ54" s="12"/>
    </row>
    <row r="55" spans="1:105" s="11" customFormat="1" x14ac:dyDescent="0.15">
      <c r="A55" s="48" t="s">
        <v>100</v>
      </c>
      <c r="B55" s="22">
        <f t="shared" si="13"/>
        <v>10278</v>
      </c>
      <c r="C55" s="23">
        <f>+Enero!C55+Febrero!C55+'Marzo '!C55+'Abril '!C55+'Mayo '!C55+Junio!C55+Julio!C55+Agosto!C55+Septiembre!C55+'Octubre '!C55+Noviembre!C55+'Diciembre '!C55</f>
        <v>1285</v>
      </c>
      <c r="D55" s="23">
        <f>+Enero!D55+Febrero!D55+'Marzo '!D55+'Abril '!D55+'Mayo '!D55+Junio!D55+Julio!D55+Agosto!D55+Septiembre!D55+'Octubre '!D55+Noviembre!D55+'Diciembre '!D55</f>
        <v>923</v>
      </c>
      <c r="E55" s="23">
        <f>+Enero!E55+Febrero!E55+'Marzo '!E55+'Abril '!E55+'Mayo '!E55+Junio!E55+Julio!E55+Agosto!E55+Septiembre!E55+'Octubre '!E55+Noviembre!E55+'Diciembre '!E55</f>
        <v>995</v>
      </c>
      <c r="F55" s="23">
        <f>+Enero!F55+Febrero!F55+'Marzo '!F55+'Abril '!F55+'Mayo '!F55+Junio!F55+Julio!F55+Agosto!F55+Septiembre!F55+'Octubre '!F55+Noviembre!F55+'Diciembre '!F55</f>
        <v>470</v>
      </c>
      <c r="G55" s="23">
        <f>+Enero!G55+Febrero!G55+'Marzo '!G55+'Abril '!G55+'Mayo '!G55+Junio!G55+Julio!G55+Agosto!G55+Septiembre!G55+'Octubre '!G55+Noviembre!G55+'Diciembre '!G55</f>
        <v>324</v>
      </c>
      <c r="H55" s="23">
        <f>+Enero!H55+Febrero!H55+'Marzo '!H55+'Abril '!H55+'Mayo '!H55+Junio!H55+Julio!H55+Agosto!H55+Septiembre!H55+'Octubre '!H55+Noviembre!H55+'Diciembre '!H55</f>
        <v>268</v>
      </c>
      <c r="I55" s="23">
        <f>+Enero!I55+Febrero!I55+'Marzo '!I55+'Abril '!I55+'Mayo '!I55+Junio!I55+Julio!I55+Agosto!I55+Septiembre!I55+'Octubre '!I55+Noviembre!I55+'Diciembre '!I55</f>
        <v>305</v>
      </c>
      <c r="J55" s="23">
        <f>+Enero!J55+Febrero!J55+'Marzo '!J55+'Abril '!J55+'Mayo '!J55+Junio!J55+Julio!J55+Agosto!J55+Septiembre!J55+'Octubre '!J55+Noviembre!J55+'Diciembre '!J55</f>
        <v>278</v>
      </c>
      <c r="K55" s="23">
        <f>+Enero!K55+Febrero!K55+'Marzo '!K55+'Abril '!K55+'Mayo '!K55+Junio!K55+Julio!K55+Agosto!K55+Septiembre!K55+'Octubre '!K55+Noviembre!K55+'Diciembre '!K55</f>
        <v>453</v>
      </c>
      <c r="L55" s="23">
        <f>+Enero!L55+Febrero!L55+'Marzo '!L55+'Abril '!L55+'Mayo '!L55+Junio!L55+Julio!L55+Agosto!L55+Septiembre!L55+'Octubre '!L55+Noviembre!L55+'Diciembre '!L55</f>
        <v>591</v>
      </c>
      <c r="M55" s="23">
        <f>+Enero!M55+Febrero!M55+'Marzo '!M55+'Abril '!M55+'Mayo '!M55+Junio!M55+Julio!M55+Agosto!M55+Septiembre!M55+'Octubre '!M55+Noviembre!M55+'Diciembre '!M55</f>
        <v>892</v>
      </c>
      <c r="N55" s="23">
        <f>+Enero!N55+Febrero!N55+'Marzo '!N55+'Abril '!N55+'Mayo '!N55+Junio!N55+Julio!N55+Agosto!N55+Septiembre!N55+'Octubre '!N55+Noviembre!N55+'Diciembre '!N55</f>
        <v>834</v>
      </c>
      <c r="O55" s="23">
        <f>+Enero!O55+Febrero!O55+'Marzo '!O55+'Abril '!O55+'Mayo '!O55+Junio!O55+Julio!O55+Agosto!O55+Septiembre!O55+'Octubre '!O55+Noviembre!O55+'Diciembre '!O55</f>
        <v>710</v>
      </c>
      <c r="P55" s="23">
        <f>+Enero!P55+Febrero!P55+'Marzo '!P55+'Abril '!P55+'Mayo '!P55+Junio!P55+Julio!P55+Agosto!P55+Septiembre!P55+'Octubre '!P55+Noviembre!P55+'Diciembre '!P55</f>
        <v>638</v>
      </c>
      <c r="Q55" s="23">
        <f>+Enero!Q55+Febrero!Q55+'Marzo '!Q55+'Abril '!Q55+'Mayo '!Q55+Junio!Q55+Julio!Q55+Agosto!Q55+Septiembre!Q55+'Octubre '!Q55+Noviembre!Q55+'Diciembre '!Q55</f>
        <v>522</v>
      </c>
      <c r="R55" s="23">
        <f>+Enero!R55+Febrero!R55+'Marzo '!R55+'Abril '!R55+'Mayo '!R55+Junio!R55+Julio!R55+Agosto!R55+Septiembre!R55+'Octubre '!R55+Noviembre!R55+'Diciembre '!R55</f>
        <v>418</v>
      </c>
      <c r="S55" s="23">
        <f>+Enero!S55+Febrero!S55+'Marzo '!S55+'Abril '!S55+'Mayo '!S55+Junio!S55+Julio!S55+Agosto!S55+Septiembre!S55+'Octubre '!S55+Noviembre!S55+'Diciembre '!S55</f>
        <v>372</v>
      </c>
      <c r="T55" s="222">
        <f>+Enero!T55+Febrero!T55+'Marzo '!T55+'Abril '!T55+'Mayo '!T55+Junio!T55+Julio!T55+Agosto!T55+Septiembre!T55+'Octubre '!T55+Noviembre!T55+'Diciembre '!T55</f>
        <v>3203</v>
      </c>
      <c r="U55" s="23">
        <f>+Enero!U55+Febrero!U55+'Marzo '!U55+'Abril '!U55+'Mayo '!U55+Junio!U55+Julio!U55+Agosto!U55+Septiembre!U55+'Octubre '!U55+Noviembre!U55+'Diciembre '!U55</f>
        <v>7075</v>
      </c>
      <c r="V55" s="222">
        <f>+Enero!V55+Febrero!V55+'Marzo '!V55+'Abril '!V55+'Mayo '!V55+Junio!V55+Julio!V55+Agosto!V55+Septiembre!V55+'Octubre '!V55+Noviembre!V55+'Diciembre '!V55</f>
        <v>4462</v>
      </c>
      <c r="W55" s="23">
        <f>+Enero!W55+Febrero!W55+'Marzo '!W55+'Abril '!W55+'Mayo '!W55+Junio!W55+Julio!W55+Agosto!W55+Septiembre!W55+'Octubre '!W55+Noviembre!W55+'Diciembre '!W55</f>
        <v>5816</v>
      </c>
      <c r="X55" s="222">
        <f>+Enero!X55+Febrero!X55+'Marzo '!X55+'Abril '!X55+'Mayo '!X55+Junio!X55+Julio!X55+Agosto!X55+Septiembre!X55+'Octubre '!X55+Noviembre!X55+'Diciembre '!X55</f>
        <v>1668</v>
      </c>
      <c r="Y55" s="23">
        <f>+Enero!Y55+Febrero!Y55+'Marzo '!Y55+'Abril '!Y55+'Mayo '!Y55+Junio!Y55+Julio!Y55+Agosto!Y55+Septiembre!Y55+'Octubre '!Y55+Noviembre!Y55+'Diciembre '!Y55</f>
        <v>1284</v>
      </c>
      <c r="Z55" s="23">
        <f>+Enero!Z55+Febrero!Z55+'Marzo '!Z55+'Abril '!Z55+'Mayo '!Z55+Junio!Z55+Julio!Z55+Agosto!Z55+Septiembre!Z55+'Octubre '!Z55+Noviembre!Z55+'Diciembre '!Z55</f>
        <v>0</v>
      </c>
      <c r="AA55" s="23">
        <f>+Enero!AA55+Febrero!AA55+'Marzo '!AA55+'Abril '!AA55+'Mayo '!AA55+Junio!AA55+Julio!AA55+Agosto!AA55+Septiembre!AA55+'Octubre '!AA55+Noviembre!AA55+'Diciembre '!AA55</f>
        <v>384</v>
      </c>
      <c r="AB55" s="222">
        <f>+Enero!AB55+Febrero!AB55+'Marzo '!AB55+'Abril '!AB55+'Mayo '!AB55+Junio!AB55+Julio!AB55+Agosto!AB55+Septiembre!AB55+'Octubre '!AB55+Noviembre!AB55+'Diciembre '!AB55</f>
        <v>3709</v>
      </c>
      <c r="AC55" s="23">
        <f>+Enero!AC55+Febrero!AC55+'Marzo '!AC55+'Abril '!AC55+'Mayo '!AC55+Junio!AC55+Julio!AC55+Agosto!AC55+Septiembre!AC55+'Octubre '!AC55+Noviembre!AC55+'Diciembre '!AC55</f>
        <v>2894</v>
      </c>
      <c r="AD55" s="23">
        <f>+Enero!AD55+Febrero!AD55+'Marzo '!AD55+'Abril '!AD55+'Mayo '!AD55+Junio!AD55+Julio!AD55+Agosto!AD55+Septiembre!AD55+'Octubre '!AD55+Noviembre!AD55+'Diciembre '!AD55</f>
        <v>0</v>
      </c>
      <c r="AE55" s="23">
        <f>+Enero!AE55+Febrero!AE55+'Marzo '!AE55+'Abril '!AE55+'Mayo '!AE55+Junio!AE55+Julio!AE55+Agosto!AE55+Septiembre!AE55+'Octubre '!AE55+Noviembre!AE55+'Diciembre '!AE55</f>
        <v>815</v>
      </c>
      <c r="AF55" s="222">
        <f>+Enero!AF55+Febrero!AF55+'Marzo '!AF55+'Abril '!AF55+'Mayo '!AF55+Junio!AF55+Julio!AF55+Agosto!AF55+Septiembre!AF55+'Octubre '!AF55+Noviembre!AF55+'Diciembre '!AF55</f>
        <v>3713</v>
      </c>
      <c r="AG55" s="23">
        <f>+Enero!AG55+Febrero!AG55+'Marzo '!AG55+'Abril '!AG55+'Mayo '!AG55+Junio!AG55+Julio!AG55+Agosto!AG55+Septiembre!AG55+'Octubre '!AG55+Noviembre!AG55+'Diciembre '!AG55</f>
        <v>581</v>
      </c>
      <c r="AH55" s="222">
        <f>+Enero!AH55+Febrero!AH55+'Marzo '!AH55+'Abril '!AH55+'Mayo '!AH55+Junio!AH55+Julio!AH55+Agosto!AH55+Septiembre!AH55+'Octubre '!AH55+Noviembre!AH55+'Diciembre '!AH55</f>
        <v>664</v>
      </c>
      <c r="AI55" s="23">
        <f>+Enero!AI55+Febrero!AI55+'Marzo '!AI55+'Abril '!AI55+'Mayo '!AI55+Junio!AI55+Julio!AI55+Agosto!AI55+Septiembre!AI55+'Octubre '!AI55+Noviembre!AI55+'Diciembre '!AI55</f>
        <v>1609</v>
      </c>
      <c r="AJ55" s="23">
        <f>+Enero!AJ55+Febrero!AJ55+'Marzo '!AJ55+'Abril '!AJ55+'Mayo '!AJ55+Junio!AJ55+Julio!AJ55+Agosto!AJ55+Septiembre!AJ55+'Octubre '!AJ55+Noviembre!AJ55+'Diciembre '!AJ55</f>
        <v>1</v>
      </c>
      <c r="AK55" s="222">
        <f>+Enero!AK55+Febrero!AK55+'Marzo '!AK55+'Abril '!AK55+'Mayo '!AK55+Junio!AK55+Julio!AK55+Agosto!AK55+Septiembre!AK55+'Octubre '!AK55+Noviembre!AK55+'Diciembre '!AK55</f>
        <v>4</v>
      </c>
      <c r="AL55" s="23">
        <f>+Enero!AL55+Febrero!AL55+'Marzo '!AL55+'Abril '!AL55+'Mayo '!AL55+Junio!AL55+Julio!AL55+Agosto!AL55+Septiembre!AL55+'Octubre '!AL55+Noviembre!AL55+'Diciembre '!AL55</f>
        <v>96</v>
      </c>
      <c r="AM55" s="222">
        <f>+Enero!AM55+Febrero!AM55+'Marzo '!AM55+'Abril '!AM55+'Mayo '!AM55+Junio!AM55+Julio!AM55+Agosto!AM55+Septiembre!AM55+'Octubre '!AM55+Noviembre!AM55+'Diciembre '!AM55</f>
        <v>759</v>
      </c>
      <c r="AN55" s="23">
        <f>+Enero!AN55+Febrero!AN55+'Marzo '!AN55+'Abril '!AN55+'Mayo '!AN55+Junio!AN55+Julio!AN55+Agosto!AN55+Septiembre!AN55+'Octubre '!AN55+Noviembre!AN55+'Diciembre '!AN55</f>
        <v>1447</v>
      </c>
      <c r="AO55" s="23">
        <f>+Enero!AO55+Febrero!AO55+'Marzo '!AO55+'Abril '!AO55+'Mayo '!AO55+Junio!AO55+Julio!AO55+Agosto!AO55+Septiembre!AO55+'Octubre '!AO55+Noviembre!AO55+'Diciembre '!AO55</f>
        <v>0</v>
      </c>
      <c r="AP55" s="23">
        <f>+Enero!AP55+Febrero!AP55+'Marzo '!AP55+'Abril '!AP55+'Mayo '!AP55+Junio!AP55+Julio!AP55+Agosto!AP55+Septiembre!AP55+'Octubre '!AP55+Noviembre!AP55+'Diciembre '!AP55</f>
        <v>109</v>
      </c>
      <c r="AQ55" s="54"/>
      <c r="AR55" s="53"/>
      <c r="AS55" s="54"/>
      <c r="AT55" s="53"/>
      <c r="AU55" s="54"/>
      <c r="AV55" s="55"/>
      <c r="AW55" s="56"/>
      <c r="AX55" s="57"/>
      <c r="AY55" s="41" t="str">
        <f t="shared" si="0"/>
        <v/>
      </c>
      <c r="BF55" s="6"/>
      <c r="BG55" s="6"/>
      <c r="BH55" s="6"/>
      <c r="BI55" s="6"/>
      <c r="BJ55" s="6"/>
      <c r="BK55" s="6"/>
      <c r="BL55" s="6"/>
      <c r="BM55" s="6"/>
      <c r="BN55" s="6"/>
      <c r="BO55" s="6"/>
      <c r="BP55" s="42" t="str">
        <f t="shared" si="1"/>
        <v/>
      </c>
      <c r="BQ55" s="43" t="str">
        <f t="shared" si="2"/>
        <v/>
      </c>
      <c r="BR55" s="43" t="str">
        <f t="shared" si="3"/>
        <v/>
      </c>
      <c r="BS55" s="43" t="str">
        <f t="shared" si="4"/>
        <v/>
      </c>
      <c r="BT55" s="43" t="str">
        <f t="shared" si="5"/>
        <v/>
      </c>
      <c r="BU55" s="43" t="str">
        <f t="shared" si="6"/>
        <v/>
      </c>
      <c r="BV55" s="65" t="str">
        <f t="shared" si="14"/>
        <v/>
      </c>
      <c r="BW55" s="46"/>
      <c r="BX55" s="47">
        <f t="shared" si="7"/>
        <v>0</v>
      </c>
      <c r="BY55" s="47">
        <f t="shared" si="8"/>
        <v>0</v>
      </c>
      <c r="BZ55" s="47">
        <f t="shared" si="9"/>
        <v>0</v>
      </c>
      <c r="CA55" s="47">
        <f t="shared" si="10"/>
        <v>0</v>
      </c>
      <c r="CB55" s="47">
        <f t="shared" si="11"/>
        <v>0</v>
      </c>
      <c r="CC55" s="47">
        <f t="shared" si="12"/>
        <v>0</v>
      </c>
      <c r="CD55" s="47">
        <f t="shared" si="15"/>
        <v>0</v>
      </c>
      <c r="CY55" s="12"/>
      <c r="CZ55" s="12"/>
    </row>
    <row r="56" spans="1:105" s="11" customFormat="1" x14ac:dyDescent="0.15">
      <c r="A56" s="48" t="s">
        <v>101</v>
      </c>
      <c r="B56" s="22">
        <f t="shared" si="13"/>
        <v>3679</v>
      </c>
      <c r="C56" s="23">
        <f>+Enero!C56+Febrero!C56+'Marzo '!C56+'Abril '!C56+'Mayo '!C56+Junio!C56+Julio!C56+Agosto!C56+Septiembre!C56+'Octubre '!C56+Noviembre!C56+'Diciembre '!C56</f>
        <v>0</v>
      </c>
      <c r="D56" s="23">
        <f>+Enero!D56+Febrero!D56+'Marzo '!D56+'Abril '!D56+'Mayo '!D56+Junio!D56+Julio!D56+Agosto!D56+Septiembre!D56+'Octubre '!D56+Noviembre!D56+'Diciembre '!D56</f>
        <v>0</v>
      </c>
      <c r="E56" s="23">
        <f>+Enero!E56+Febrero!E56+'Marzo '!E56+'Abril '!E56+'Mayo '!E56+Junio!E56+Julio!E56+Agosto!E56+Septiembre!E56+'Octubre '!E56+Noviembre!E56+'Diciembre '!E56</f>
        <v>3</v>
      </c>
      <c r="F56" s="23">
        <f>+Enero!F56+Febrero!F56+'Marzo '!F56+'Abril '!F56+'Mayo '!F56+Junio!F56+Julio!F56+Agosto!F56+Septiembre!F56+'Octubre '!F56+Noviembre!F56+'Diciembre '!F56</f>
        <v>44</v>
      </c>
      <c r="G56" s="23">
        <f>+Enero!G56+Febrero!G56+'Marzo '!G56+'Abril '!G56+'Mayo '!G56+Junio!G56+Julio!G56+Agosto!G56+Septiembre!G56+'Octubre '!G56+Noviembre!G56+'Diciembre '!G56</f>
        <v>58</v>
      </c>
      <c r="H56" s="23">
        <f>+Enero!H56+Febrero!H56+'Marzo '!H56+'Abril '!H56+'Mayo '!H56+Junio!H56+Julio!H56+Agosto!H56+Septiembre!H56+'Octubre '!H56+Noviembre!H56+'Diciembre '!H56</f>
        <v>72</v>
      </c>
      <c r="I56" s="23">
        <f>+Enero!I56+Febrero!I56+'Marzo '!I56+'Abril '!I56+'Mayo '!I56+Junio!I56+Julio!I56+Agosto!I56+Septiembre!I56+'Octubre '!I56+Noviembre!I56+'Diciembre '!I56</f>
        <v>75</v>
      </c>
      <c r="J56" s="23">
        <f>+Enero!J56+Febrero!J56+'Marzo '!J56+'Abril '!J56+'Mayo '!J56+Junio!J56+Julio!J56+Agosto!J56+Septiembre!J56+'Octubre '!J56+Noviembre!J56+'Diciembre '!J56</f>
        <v>90</v>
      </c>
      <c r="K56" s="23">
        <f>+Enero!K56+Febrero!K56+'Marzo '!K56+'Abril '!K56+'Mayo '!K56+Junio!K56+Julio!K56+Agosto!K56+Septiembre!K56+'Octubre '!K56+Noviembre!K56+'Diciembre '!K56</f>
        <v>113</v>
      </c>
      <c r="L56" s="23">
        <f>+Enero!L56+Febrero!L56+'Marzo '!L56+'Abril '!L56+'Mayo '!L56+Junio!L56+Julio!L56+Agosto!L56+Septiembre!L56+'Octubre '!L56+Noviembre!L56+'Diciembre '!L56</f>
        <v>138</v>
      </c>
      <c r="M56" s="23">
        <f>+Enero!M56+Febrero!M56+'Marzo '!M56+'Abril '!M56+'Mayo '!M56+Junio!M56+Julio!M56+Agosto!M56+Septiembre!M56+'Octubre '!M56+Noviembre!M56+'Diciembre '!M56</f>
        <v>213</v>
      </c>
      <c r="N56" s="23">
        <f>+Enero!N56+Febrero!N56+'Marzo '!N56+'Abril '!N56+'Mayo '!N56+Junio!N56+Julio!N56+Agosto!N56+Septiembre!N56+'Octubre '!N56+Noviembre!N56+'Diciembre '!N56</f>
        <v>309</v>
      </c>
      <c r="O56" s="23">
        <f>+Enero!O56+Febrero!O56+'Marzo '!O56+'Abril '!O56+'Mayo '!O56+Junio!O56+Julio!O56+Agosto!O56+Septiembre!O56+'Octubre '!O56+Noviembre!O56+'Diciembre '!O56</f>
        <v>361</v>
      </c>
      <c r="P56" s="23">
        <f>+Enero!P56+Febrero!P56+'Marzo '!P56+'Abril '!P56+'Mayo '!P56+Junio!P56+Julio!P56+Agosto!P56+Septiembre!P56+'Octubre '!P56+Noviembre!P56+'Diciembre '!P56</f>
        <v>550</v>
      </c>
      <c r="Q56" s="23">
        <f>+Enero!Q56+Febrero!Q56+'Marzo '!Q56+'Abril '!Q56+'Mayo '!Q56+Junio!Q56+Julio!Q56+Agosto!Q56+Septiembre!Q56+'Octubre '!Q56+Noviembre!Q56+'Diciembre '!Q56</f>
        <v>624</v>
      </c>
      <c r="R56" s="23">
        <f>+Enero!R56+Febrero!R56+'Marzo '!R56+'Abril '!R56+'Mayo '!R56+Junio!R56+Julio!R56+Agosto!R56+Septiembre!R56+'Octubre '!R56+Noviembre!R56+'Diciembre '!R56</f>
        <v>489</v>
      </c>
      <c r="S56" s="23">
        <f>+Enero!S56+Febrero!S56+'Marzo '!S56+'Abril '!S56+'Mayo '!S56+Junio!S56+Julio!S56+Agosto!S56+Septiembre!S56+'Octubre '!S56+Noviembre!S56+'Diciembre '!S56</f>
        <v>540</v>
      </c>
      <c r="T56" s="222">
        <f>+Enero!T56+Febrero!T56+'Marzo '!T56+'Abril '!T56+'Mayo '!T56+Junio!T56+Julio!T56+Agosto!T56+Septiembre!T56+'Octubre '!T56+Noviembre!T56+'Diciembre '!T56</f>
        <v>3</v>
      </c>
      <c r="U56" s="23">
        <f>+Enero!U56+Febrero!U56+'Marzo '!U56+'Abril '!U56+'Mayo '!U56+Junio!U56+Julio!U56+Agosto!U56+Septiembre!U56+'Octubre '!U56+Noviembre!U56+'Diciembre '!U56</f>
        <v>3676</v>
      </c>
      <c r="V56" s="222">
        <f>+Enero!V56+Febrero!V56+'Marzo '!V56+'Abril '!V56+'Mayo '!V56+Junio!V56+Julio!V56+Agosto!V56+Septiembre!V56+'Octubre '!V56+Noviembre!V56+'Diciembre '!V56</f>
        <v>2972</v>
      </c>
      <c r="W56" s="23">
        <f>+Enero!W56+Febrero!W56+'Marzo '!W56+'Abril '!W56+'Mayo '!W56+Junio!W56+Julio!W56+Agosto!W56+Septiembre!W56+'Octubre '!W56+Noviembre!W56+'Diciembre '!W56</f>
        <v>707</v>
      </c>
      <c r="X56" s="222">
        <f>+Enero!X56+Febrero!X56+'Marzo '!X56+'Abril '!X56+'Mayo '!X56+Junio!X56+Julio!X56+Agosto!X56+Septiembre!X56+'Octubre '!X56+Noviembre!X56+'Diciembre '!X56</f>
        <v>0</v>
      </c>
      <c r="Y56" s="23">
        <f>+Enero!Y56+Febrero!Y56+'Marzo '!Y56+'Abril '!Y56+'Mayo '!Y56+Junio!Y56+Julio!Y56+Agosto!Y56+Septiembre!Y56+'Octubre '!Y56+Noviembre!Y56+'Diciembre '!Y56</f>
        <v>0</v>
      </c>
      <c r="Z56" s="23">
        <f>+Enero!Z56+Febrero!Z56+'Marzo '!Z56+'Abril '!Z56+'Mayo '!Z56+Junio!Z56+Julio!Z56+Agosto!Z56+Septiembre!Z56+'Octubre '!Z56+Noviembre!Z56+'Diciembre '!Z56</f>
        <v>0</v>
      </c>
      <c r="AA56" s="23">
        <f>+Enero!AA56+Febrero!AA56+'Marzo '!AA56+'Abril '!AA56+'Mayo '!AA56+Junio!AA56+Julio!AA56+Agosto!AA56+Septiembre!AA56+'Octubre '!AA56+Noviembre!AA56+'Diciembre '!AA56</f>
        <v>0</v>
      </c>
      <c r="AB56" s="222">
        <f>+Enero!AB56+Febrero!AB56+'Marzo '!AB56+'Abril '!AB56+'Mayo '!AB56+Junio!AB56+Julio!AB56+Agosto!AB56+Septiembre!AB56+'Octubre '!AB56+Noviembre!AB56+'Diciembre '!AB56</f>
        <v>1486</v>
      </c>
      <c r="AC56" s="23">
        <f>+Enero!AC56+Febrero!AC56+'Marzo '!AC56+'Abril '!AC56+'Mayo '!AC56+Junio!AC56+Julio!AC56+Agosto!AC56+Septiembre!AC56+'Octubre '!AC56+Noviembre!AC56+'Diciembre '!AC56</f>
        <v>1434</v>
      </c>
      <c r="AD56" s="23">
        <f>+Enero!AD56+Febrero!AD56+'Marzo '!AD56+'Abril '!AD56+'Mayo '!AD56+Junio!AD56+Julio!AD56+Agosto!AD56+Septiembre!AD56+'Octubre '!AD56+Noviembre!AD56+'Diciembre '!AD56</f>
        <v>0</v>
      </c>
      <c r="AE56" s="23">
        <f>+Enero!AE56+Febrero!AE56+'Marzo '!AE56+'Abril '!AE56+'Mayo '!AE56+Junio!AE56+Julio!AE56+Agosto!AE56+Septiembre!AE56+'Octubre '!AE56+Noviembre!AE56+'Diciembre '!AE56</f>
        <v>52</v>
      </c>
      <c r="AF56" s="222">
        <f>+Enero!AF56+Febrero!AF56+'Marzo '!AF56+'Abril '!AF56+'Mayo '!AF56+Junio!AF56+Julio!AF56+Agosto!AF56+Septiembre!AF56+'Octubre '!AF56+Noviembre!AF56+'Diciembre '!AF56</f>
        <v>1369</v>
      </c>
      <c r="AG56" s="23">
        <f>+Enero!AG56+Febrero!AG56+'Marzo '!AG56+'Abril '!AG56+'Mayo '!AG56+Junio!AG56+Julio!AG56+Agosto!AG56+Septiembre!AG56+'Octubre '!AG56+Noviembre!AG56+'Diciembre '!AG56</f>
        <v>238</v>
      </c>
      <c r="AH56" s="222">
        <f>+Enero!AH56+Febrero!AH56+'Marzo '!AH56+'Abril '!AH56+'Mayo '!AH56+Junio!AH56+Julio!AH56+Agosto!AH56+Septiembre!AH56+'Octubre '!AH56+Noviembre!AH56+'Diciembre '!AH56</f>
        <v>0</v>
      </c>
      <c r="AI56" s="23">
        <f>+Enero!AI56+Febrero!AI56+'Marzo '!AI56+'Abril '!AI56+'Mayo '!AI56+Junio!AI56+Julio!AI56+Agosto!AI56+Septiembre!AI56+'Octubre '!AI56+Noviembre!AI56+'Diciembre '!AI56</f>
        <v>453</v>
      </c>
      <c r="AJ56" s="23">
        <f>+Enero!AJ56+Febrero!AJ56+'Marzo '!AJ56+'Abril '!AJ56+'Mayo '!AJ56+Junio!AJ56+Julio!AJ56+Agosto!AJ56+Septiembre!AJ56+'Octubre '!AJ56+Noviembre!AJ56+'Diciembre '!AJ56</f>
        <v>85</v>
      </c>
      <c r="AK56" s="222">
        <f>+Enero!AK56+Febrero!AK56+'Marzo '!AK56+'Abril '!AK56+'Mayo '!AK56+Junio!AK56+Julio!AK56+Agosto!AK56+Septiembre!AK56+'Octubre '!AK56+Noviembre!AK56+'Diciembre '!AK56</f>
        <v>0</v>
      </c>
      <c r="AL56" s="23">
        <f>+Enero!AL56+Febrero!AL56+'Marzo '!AL56+'Abril '!AL56+'Mayo '!AL56+Junio!AL56+Julio!AL56+Agosto!AL56+Septiembre!AL56+'Octubre '!AL56+Noviembre!AL56+'Diciembre '!AL56</f>
        <v>199</v>
      </c>
      <c r="AM56" s="222">
        <f>+Enero!AM56+Febrero!AM56+'Marzo '!AM56+'Abril '!AM56+'Mayo '!AM56+Junio!AM56+Julio!AM56+Agosto!AM56+Septiembre!AM56+'Octubre '!AM56+Noviembre!AM56+'Diciembre '!AM56</f>
        <v>0</v>
      </c>
      <c r="AN56" s="23">
        <f>+Enero!AN56+Febrero!AN56+'Marzo '!AN56+'Abril '!AN56+'Mayo '!AN56+Junio!AN56+Julio!AN56+Agosto!AN56+Septiembre!AN56+'Octubre '!AN56+Noviembre!AN56+'Diciembre '!AN56</f>
        <v>113</v>
      </c>
      <c r="AO56" s="23">
        <f>+Enero!AO56+Febrero!AO56+'Marzo '!AO56+'Abril '!AO56+'Mayo '!AO56+Junio!AO56+Julio!AO56+Agosto!AO56+Septiembre!AO56+'Octubre '!AO56+Noviembre!AO56+'Diciembre '!AO56</f>
        <v>0</v>
      </c>
      <c r="AP56" s="23">
        <f>+Enero!AP56+Febrero!AP56+'Marzo '!AP56+'Abril '!AP56+'Mayo '!AP56+Junio!AP56+Julio!AP56+Agosto!AP56+Septiembre!AP56+'Octubre '!AP56+Noviembre!AP56+'Diciembre '!AP56</f>
        <v>107</v>
      </c>
      <c r="AQ56" s="54"/>
      <c r="AR56" s="53"/>
      <c r="AS56" s="54"/>
      <c r="AT56" s="53"/>
      <c r="AU56" s="54"/>
      <c r="AV56" s="55"/>
      <c r="AW56" s="56"/>
      <c r="AX56" s="57"/>
      <c r="AY56" s="41" t="str">
        <f t="shared" si="0"/>
        <v/>
      </c>
      <c r="BF56" s="6"/>
      <c r="BG56" s="6"/>
      <c r="BH56" s="6"/>
      <c r="BI56" s="6"/>
      <c r="BJ56" s="6"/>
      <c r="BK56" s="6"/>
      <c r="BL56" s="6"/>
      <c r="BM56" s="6"/>
      <c r="BN56" s="6"/>
      <c r="BO56" s="6"/>
      <c r="BP56" s="42" t="str">
        <f t="shared" si="1"/>
        <v/>
      </c>
      <c r="BQ56" s="43" t="str">
        <f t="shared" si="2"/>
        <v/>
      </c>
      <c r="BR56" s="43" t="str">
        <f t="shared" si="3"/>
        <v/>
      </c>
      <c r="BS56" s="43" t="str">
        <f t="shared" si="4"/>
        <v/>
      </c>
      <c r="BT56" s="43" t="str">
        <f t="shared" si="5"/>
        <v/>
      </c>
      <c r="BU56" s="43" t="str">
        <f t="shared" si="6"/>
        <v/>
      </c>
      <c r="BV56" s="65" t="str">
        <f t="shared" si="14"/>
        <v/>
      </c>
      <c r="BW56" s="46"/>
      <c r="BX56" s="47">
        <f t="shared" si="7"/>
        <v>0</v>
      </c>
      <c r="BY56" s="47">
        <f t="shared" si="8"/>
        <v>0</v>
      </c>
      <c r="BZ56" s="47">
        <f t="shared" si="9"/>
        <v>0</v>
      </c>
      <c r="CA56" s="47">
        <f t="shared" si="10"/>
        <v>0</v>
      </c>
      <c r="CB56" s="47">
        <f t="shared" si="11"/>
        <v>0</v>
      </c>
      <c r="CC56" s="47">
        <f t="shared" si="12"/>
        <v>0</v>
      </c>
      <c r="CD56" s="47">
        <f t="shared" si="15"/>
        <v>0</v>
      </c>
      <c r="CY56" s="12"/>
      <c r="CZ56" s="12"/>
    </row>
    <row r="57" spans="1:105" s="11" customFormat="1" x14ac:dyDescent="0.15">
      <c r="A57" s="73" t="s">
        <v>102</v>
      </c>
      <c r="B57" s="74">
        <f t="shared" si="13"/>
        <v>0</v>
      </c>
      <c r="C57" s="23">
        <f>+Enero!C57+Febrero!C57+'Marzo '!C57+'Abril '!C57+'Mayo '!C57+Junio!C57+Julio!C57+Agosto!C57+Septiembre!C57+'Octubre '!C57+Noviembre!C57+'Diciembre '!C57</f>
        <v>0</v>
      </c>
      <c r="D57" s="23">
        <f>+Enero!D57+Febrero!D57+'Marzo '!D57+'Abril '!D57+'Mayo '!D57+Junio!D57+Julio!D57+Agosto!D57+Septiembre!D57+'Octubre '!D57+Noviembre!D57+'Diciembre '!D57</f>
        <v>0</v>
      </c>
      <c r="E57" s="23">
        <f>+Enero!E57+Febrero!E57+'Marzo '!E57+'Abril '!E57+'Mayo '!E57+Junio!E57+Julio!E57+Agosto!E57+Septiembre!E57+'Octubre '!E57+Noviembre!E57+'Diciembre '!E57</f>
        <v>0</v>
      </c>
      <c r="F57" s="23">
        <f>+Enero!F57+Febrero!F57+'Marzo '!F57+'Abril '!F57+'Mayo '!F57+Junio!F57+Julio!F57+Agosto!F57+Septiembre!F57+'Octubre '!F57+Noviembre!F57+'Diciembre '!F57</f>
        <v>0</v>
      </c>
      <c r="G57" s="23">
        <f>+Enero!G57+Febrero!G57+'Marzo '!G57+'Abril '!G57+'Mayo '!G57+Junio!G57+Julio!G57+Agosto!G57+Septiembre!G57+'Octubre '!G57+Noviembre!G57+'Diciembre '!G57</f>
        <v>0</v>
      </c>
      <c r="H57" s="23">
        <f>+Enero!H57+Febrero!H57+'Marzo '!H57+'Abril '!H57+'Mayo '!H57+Junio!H57+Julio!H57+Agosto!H57+Septiembre!H57+'Octubre '!H57+Noviembre!H57+'Diciembre '!H57</f>
        <v>0</v>
      </c>
      <c r="I57" s="23">
        <f>+Enero!I57+Febrero!I57+'Marzo '!I57+'Abril '!I57+'Mayo '!I57+Junio!I57+Julio!I57+Agosto!I57+Septiembre!I57+'Octubre '!I57+Noviembre!I57+'Diciembre '!I57</f>
        <v>0</v>
      </c>
      <c r="J57" s="23">
        <f>+Enero!J57+Febrero!J57+'Marzo '!J57+'Abril '!J57+'Mayo '!J57+Junio!J57+Julio!J57+Agosto!J57+Septiembre!J57+'Octubre '!J57+Noviembre!J57+'Diciembre '!J57</f>
        <v>0</v>
      </c>
      <c r="K57" s="23">
        <f>+Enero!K57+Febrero!K57+'Marzo '!K57+'Abril '!K57+'Mayo '!K57+Junio!K57+Julio!K57+Agosto!K57+Septiembre!K57+'Octubre '!K57+Noviembre!K57+'Diciembre '!K57</f>
        <v>0</v>
      </c>
      <c r="L57" s="23">
        <f>+Enero!L57+Febrero!L57+'Marzo '!L57+'Abril '!L57+'Mayo '!L57+Junio!L57+Julio!L57+Agosto!L57+Septiembre!L57+'Octubre '!L57+Noviembre!L57+'Diciembre '!L57</f>
        <v>0</v>
      </c>
      <c r="M57" s="23">
        <f>+Enero!M57+Febrero!M57+'Marzo '!M57+'Abril '!M57+'Mayo '!M57+Junio!M57+Julio!M57+Agosto!M57+Septiembre!M57+'Octubre '!M57+Noviembre!M57+'Diciembre '!M57</f>
        <v>0</v>
      </c>
      <c r="N57" s="23">
        <f>+Enero!N57+Febrero!N57+'Marzo '!N57+'Abril '!N57+'Mayo '!N57+Junio!N57+Julio!N57+Agosto!N57+Septiembre!N57+'Octubre '!N57+Noviembre!N57+'Diciembre '!N57</f>
        <v>0</v>
      </c>
      <c r="O57" s="23">
        <f>+Enero!O57+Febrero!O57+'Marzo '!O57+'Abril '!O57+'Mayo '!O57+Junio!O57+Julio!O57+Agosto!O57+Septiembre!O57+'Octubre '!O57+Noviembre!O57+'Diciembre '!O57</f>
        <v>0</v>
      </c>
      <c r="P57" s="23">
        <f>+Enero!P57+Febrero!P57+'Marzo '!P57+'Abril '!P57+'Mayo '!P57+Junio!P57+Julio!P57+Agosto!P57+Septiembre!P57+'Octubre '!P57+Noviembre!P57+'Diciembre '!P57</f>
        <v>0</v>
      </c>
      <c r="Q57" s="23">
        <f>+Enero!Q57+Febrero!Q57+'Marzo '!Q57+'Abril '!Q57+'Mayo '!Q57+Junio!Q57+Julio!Q57+Agosto!Q57+Septiembre!Q57+'Octubre '!Q57+Noviembre!Q57+'Diciembre '!Q57</f>
        <v>0</v>
      </c>
      <c r="R57" s="23">
        <f>+Enero!R57+Febrero!R57+'Marzo '!R57+'Abril '!R57+'Mayo '!R57+Junio!R57+Julio!R57+Agosto!R57+Septiembre!R57+'Octubre '!R57+Noviembre!R57+'Diciembre '!R57</f>
        <v>0</v>
      </c>
      <c r="S57" s="23">
        <f>+Enero!S57+Febrero!S57+'Marzo '!S57+'Abril '!S57+'Mayo '!S57+Junio!S57+Julio!S57+Agosto!S57+Septiembre!S57+'Octubre '!S57+Noviembre!S57+'Diciembre '!S57</f>
        <v>0</v>
      </c>
      <c r="T57" s="222">
        <f>+Enero!T57+Febrero!T57+'Marzo '!T57+'Abril '!T57+'Mayo '!T57+Junio!T57+Julio!T57+Agosto!T57+Septiembre!T57+'Octubre '!T57+Noviembre!T57+'Diciembre '!T57</f>
        <v>0</v>
      </c>
      <c r="U57" s="23">
        <f>+Enero!U57+Febrero!U57+'Marzo '!U57+'Abril '!U57+'Mayo '!U57+Junio!U57+Julio!U57+Agosto!U57+Septiembre!U57+'Octubre '!U57+Noviembre!U57+'Diciembre '!U57</f>
        <v>0</v>
      </c>
      <c r="V57" s="222">
        <f>+Enero!V57+Febrero!V57+'Marzo '!V57+'Abril '!V57+'Mayo '!V57+Junio!V57+Julio!V57+Agosto!V57+Septiembre!V57+'Octubre '!V57+Noviembre!V57+'Diciembre '!V57</f>
        <v>0</v>
      </c>
      <c r="W57" s="23">
        <f>+Enero!W57+Febrero!W57+'Marzo '!W57+'Abril '!W57+'Mayo '!W57+Junio!W57+Julio!W57+Agosto!W57+Septiembre!W57+'Octubre '!W57+Noviembre!W57+'Diciembre '!W57</f>
        <v>0</v>
      </c>
      <c r="X57" s="222">
        <f>+Enero!X57+Febrero!X57+'Marzo '!X57+'Abril '!X57+'Mayo '!X57+Junio!X57+Julio!X57+Agosto!X57+Septiembre!X57+'Octubre '!X57+Noviembre!X57+'Diciembre '!X57</f>
        <v>0</v>
      </c>
      <c r="Y57" s="23">
        <f>+Enero!Y57+Febrero!Y57+'Marzo '!Y57+'Abril '!Y57+'Mayo '!Y57+Junio!Y57+Julio!Y57+Agosto!Y57+Septiembre!Y57+'Octubre '!Y57+Noviembre!Y57+'Diciembre '!Y57</f>
        <v>0</v>
      </c>
      <c r="Z57" s="23">
        <f>+Enero!Z57+Febrero!Z57+'Marzo '!Z57+'Abril '!Z57+'Mayo '!Z57+Junio!Z57+Julio!Z57+Agosto!Z57+Septiembre!Z57+'Octubre '!Z57+Noviembre!Z57+'Diciembre '!Z57</f>
        <v>0</v>
      </c>
      <c r="AA57" s="23">
        <f>+Enero!AA57+Febrero!AA57+'Marzo '!AA57+'Abril '!AA57+'Mayo '!AA57+Junio!AA57+Julio!AA57+Agosto!AA57+Septiembre!AA57+'Octubre '!AA57+Noviembre!AA57+'Diciembre '!AA57</f>
        <v>0</v>
      </c>
      <c r="AB57" s="222">
        <f>+Enero!AB57+Febrero!AB57+'Marzo '!AB57+'Abril '!AB57+'Mayo '!AB57+Junio!AB57+Julio!AB57+Agosto!AB57+Septiembre!AB57+'Octubre '!AB57+Noviembre!AB57+'Diciembre '!AB57</f>
        <v>0</v>
      </c>
      <c r="AC57" s="23">
        <f>+Enero!AC57+Febrero!AC57+'Marzo '!AC57+'Abril '!AC57+'Mayo '!AC57+Junio!AC57+Julio!AC57+Agosto!AC57+Septiembre!AC57+'Octubre '!AC57+Noviembre!AC57+'Diciembre '!AC57</f>
        <v>0</v>
      </c>
      <c r="AD57" s="23">
        <f>+Enero!AD57+Febrero!AD57+'Marzo '!AD57+'Abril '!AD57+'Mayo '!AD57+Junio!AD57+Julio!AD57+Agosto!AD57+Septiembre!AD57+'Octubre '!AD57+Noviembre!AD57+'Diciembre '!AD57</f>
        <v>0</v>
      </c>
      <c r="AE57" s="23">
        <f>+Enero!AE57+Febrero!AE57+'Marzo '!AE57+'Abril '!AE57+'Mayo '!AE57+Junio!AE57+Julio!AE57+Agosto!AE57+Septiembre!AE57+'Octubre '!AE57+Noviembre!AE57+'Diciembre '!AE57</f>
        <v>0</v>
      </c>
      <c r="AF57" s="222">
        <f>+Enero!AF57+Febrero!AF57+'Marzo '!AF57+'Abril '!AF57+'Mayo '!AF57+Junio!AF57+Julio!AF57+Agosto!AF57+Septiembre!AF57+'Octubre '!AF57+Noviembre!AF57+'Diciembre '!AF57</f>
        <v>0</v>
      </c>
      <c r="AG57" s="23">
        <f>+Enero!AG57+Febrero!AG57+'Marzo '!AG57+'Abril '!AG57+'Mayo '!AG57+Junio!AG57+Julio!AG57+Agosto!AG57+Septiembre!AG57+'Octubre '!AG57+Noviembre!AG57+'Diciembre '!AG57</f>
        <v>0</v>
      </c>
      <c r="AH57" s="222">
        <f>+Enero!AH57+Febrero!AH57+'Marzo '!AH57+'Abril '!AH57+'Mayo '!AH57+Junio!AH57+Julio!AH57+Agosto!AH57+Septiembre!AH57+'Octubre '!AH57+Noviembre!AH57+'Diciembre '!AH57</f>
        <v>0</v>
      </c>
      <c r="AI57" s="23">
        <f>+Enero!AI57+Febrero!AI57+'Marzo '!AI57+'Abril '!AI57+'Mayo '!AI57+Junio!AI57+Julio!AI57+Agosto!AI57+Septiembre!AI57+'Octubre '!AI57+Noviembre!AI57+'Diciembre '!AI57</f>
        <v>0</v>
      </c>
      <c r="AJ57" s="23">
        <f>+Enero!AJ57+Febrero!AJ57+'Marzo '!AJ57+'Abril '!AJ57+'Mayo '!AJ57+Junio!AJ57+Julio!AJ57+Agosto!AJ57+Septiembre!AJ57+'Octubre '!AJ57+Noviembre!AJ57+'Diciembre '!AJ57</f>
        <v>0</v>
      </c>
      <c r="AK57" s="222">
        <f>+Enero!AK57+Febrero!AK57+'Marzo '!AK57+'Abril '!AK57+'Mayo '!AK57+Junio!AK57+Julio!AK57+Agosto!AK57+Septiembre!AK57+'Octubre '!AK57+Noviembre!AK57+'Diciembre '!AK57</f>
        <v>0</v>
      </c>
      <c r="AL57" s="23">
        <f>+Enero!AL57+Febrero!AL57+'Marzo '!AL57+'Abril '!AL57+'Mayo '!AL57+Junio!AL57+Julio!AL57+Agosto!AL57+Septiembre!AL57+'Octubre '!AL57+Noviembre!AL57+'Diciembre '!AL57</f>
        <v>0</v>
      </c>
      <c r="AM57" s="222">
        <f>+Enero!AM57+Febrero!AM57+'Marzo '!AM57+'Abril '!AM57+'Mayo '!AM57+Junio!AM57+Julio!AM57+Agosto!AM57+Septiembre!AM57+'Octubre '!AM57+Noviembre!AM57+'Diciembre '!AM57</f>
        <v>0</v>
      </c>
      <c r="AN57" s="23">
        <f>+Enero!AN57+Febrero!AN57+'Marzo '!AN57+'Abril '!AN57+'Mayo '!AN57+Junio!AN57+Julio!AN57+Agosto!AN57+Septiembre!AN57+'Octubre '!AN57+Noviembre!AN57+'Diciembre '!AN57</f>
        <v>0</v>
      </c>
      <c r="AO57" s="23">
        <f>+Enero!AO57+Febrero!AO57+'Marzo '!AO57+'Abril '!AO57+'Mayo '!AO57+Junio!AO57+Julio!AO57+Agosto!AO57+Septiembre!AO57+'Octubre '!AO57+Noviembre!AO57+'Diciembre '!AO57</f>
        <v>0</v>
      </c>
      <c r="AP57" s="23">
        <f>+Enero!AP57+Febrero!AP57+'Marzo '!AP57+'Abril '!AP57+'Mayo '!AP57+Junio!AP57+Julio!AP57+Agosto!AP57+Septiembre!AP57+'Octubre '!AP57+Noviembre!AP57+'Diciembre '!AP57</f>
        <v>0</v>
      </c>
      <c r="AQ57" s="88"/>
      <c r="AR57" s="87"/>
      <c r="AS57" s="88"/>
      <c r="AT57" s="87"/>
      <c r="AU57" s="88"/>
      <c r="AV57" s="89"/>
      <c r="AW57" s="90"/>
      <c r="AX57" s="91"/>
      <c r="AY57" s="41" t="str">
        <f t="shared" si="0"/>
        <v/>
      </c>
      <c r="BF57" s="6"/>
      <c r="BG57" s="6"/>
      <c r="BH57" s="6"/>
      <c r="BI57" s="6"/>
      <c r="BJ57" s="6"/>
      <c r="BK57" s="6"/>
      <c r="BL57" s="6"/>
      <c r="BM57" s="6"/>
      <c r="BN57" s="6"/>
      <c r="BO57" s="6"/>
      <c r="BP57" s="42" t="str">
        <f t="shared" si="1"/>
        <v/>
      </c>
      <c r="BQ57" s="43" t="str">
        <f t="shared" si="2"/>
        <v/>
      </c>
      <c r="BR57" s="43" t="str">
        <f t="shared" si="3"/>
        <v/>
      </c>
      <c r="BS57" s="43" t="str">
        <f t="shared" si="4"/>
        <v/>
      </c>
      <c r="BT57" s="43" t="str">
        <f t="shared" si="5"/>
        <v/>
      </c>
      <c r="BU57" s="43" t="str">
        <f t="shared" si="6"/>
        <v/>
      </c>
      <c r="BV57" s="65" t="str">
        <f t="shared" si="14"/>
        <v/>
      </c>
      <c r="BW57" s="46"/>
      <c r="BX57" s="47">
        <f t="shared" si="7"/>
        <v>0</v>
      </c>
      <c r="BY57" s="47">
        <f t="shared" si="8"/>
        <v>0</v>
      </c>
      <c r="BZ57" s="47">
        <f t="shared" si="9"/>
        <v>0</v>
      </c>
      <c r="CA57" s="47">
        <f t="shared" si="10"/>
        <v>0</v>
      </c>
      <c r="CB57" s="47">
        <f t="shared" si="11"/>
        <v>0</v>
      </c>
      <c r="CC57" s="47" t="str">
        <f t="shared" si="12"/>
        <v/>
      </c>
      <c r="CD57" s="47">
        <f t="shared" si="15"/>
        <v>0</v>
      </c>
      <c r="CY57" s="12"/>
      <c r="CZ57" s="12"/>
    </row>
    <row r="58" spans="1:105" s="11" customFormat="1" ht="15" customHeight="1" thickBot="1" x14ac:dyDescent="0.2">
      <c r="A58" s="198" t="s">
        <v>51</v>
      </c>
      <c r="B58" s="92">
        <f>SUM(B12:B57)</f>
        <v>74134</v>
      </c>
      <c r="C58" s="93">
        <f>SUM(C12:C57)</f>
        <v>7442</v>
      </c>
      <c r="D58" s="94">
        <f t="shared" ref="D58:AX58" si="16">SUM(D12:D57)</f>
        <v>5314</v>
      </c>
      <c r="E58" s="95">
        <f t="shared" si="16"/>
        <v>3925</v>
      </c>
      <c r="F58" s="96">
        <f t="shared" si="16"/>
        <v>2255</v>
      </c>
      <c r="G58" s="97">
        <f t="shared" si="16"/>
        <v>2216</v>
      </c>
      <c r="H58" s="97">
        <f t="shared" si="16"/>
        <v>2817</v>
      </c>
      <c r="I58" s="97">
        <f t="shared" si="16"/>
        <v>3085</v>
      </c>
      <c r="J58" s="97">
        <f t="shared" si="16"/>
        <v>3232</v>
      </c>
      <c r="K58" s="97">
        <f t="shared" si="16"/>
        <v>4072</v>
      </c>
      <c r="L58" s="97">
        <f t="shared" si="16"/>
        <v>4286</v>
      </c>
      <c r="M58" s="97">
        <f t="shared" si="16"/>
        <v>5290</v>
      </c>
      <c r="N58" s="97">
        <f t="shared" si="16"/>
        <v>5078</v>
      </c>
      <c r="O58" s="97">
        <f t="shared" si="16"/>
        <v>5157</v>
      </c>
      <c r="P58" s="97">
        <f t="shared" si="16"/>
        <v>5934</v>
      </c>
      <c r="Q58" s="97">
        <f t="shared" si="16"/>
        <v>5234</v>
      </c>
      <c r="R58" s="97">
        <f t="shared" si="16"/>
        <v>4331</v>
      </c>
      <c r="S58" s="97">
        <f t="shared" si="16"/>
        <v>4466</v>
      </c>
      <c r="T58" s="98">
        <f t="shared" si="16"/>
        <v>16681</v>
      </c>
      <c r="U58" s="99">
        <f t="shared" si="16"/>
        <v>57453</v>
      </c>
      <c r="V58" s="98">
        <f t="shared" si="16"/>
        <v>30307</v>
      </c>
      <c r="W58" s="99">
        <f t="shared" si="16"/>
        <v>43827</v>
      </c>
      <c r="X58" s="98">
        <f t="shared" si="16"/>
        <v>8382</v>
      </c>
      <c r="Y58" s="98">
        <f t="shared" si="16"/>
        <v>7959</v>
      </c>
      <c r="Z58" s="95">
        <f t="shared" si="16"/>
        <v>0</v>
      </c>
      <c r="AA58" s="94">
        <f t="shared" si="16"/>
        <v>423</v>
      </c>
      <c r="AB58" s="93">
        <f t="shared" si="16"/>
        <v>28519</v>
      </c>
      <c r="AC58" s="98">
        <f t="shared" si="16"/>
        <v>27131</v>
      </c>
      <c r="AD58" s="95">
        <f t="shared" si="16"/>
        <v>26</v>
      </c>
      <c r="AE58" s="99">
        <f t="shared" si="16"/>
        <v>1362</v>
      </c>
      <c r="AF58" s="93">
        <f t="shared" si="16"/>
        <v>23696</v>
      </c>
      <c r="AG58" s="94">
        <f t="shared" si="16"/>
        <v>2791</v>
      </c>
      <c r="AH58" s="98">
        <f t="shared" si="16"/>
        <v>2722</v>
      </c>
      <c r="AI58" s="99">
        <f t="shared" si="16"/>
        <v>11369</v>
      </c>
      <c r="AJ58" s="94">
        <f t="shared" si="16"/>
        <v>16604</v>
      </c>
      <c r="AK58" s="98">
        <f t="shared" si="16"/>
        <v>190</v>
      </c>
      <c r="AL58" s="99">
        <f t="shared" si="16"/>
        <v>2433</v>
      </c>
      <c r="AM58" s="98">
        <f t="shared" si="16"/>
        <v>2285</v>
      </c>
      <c r="AN58" s="99">
        <f t="shared" si="16"/>
        <v>6701</v>
      </c>
      <c r="AO58" s="100"/>
      <c r="AP58" s="101">
        <f t="shared" si="16"/>
        <v>2640</v>
      </c>
      <c r="AQ58" s="102">
        <f t="shared" si="16"/>
        <v>0</v>
      </c>
      <c r="AR58" s="101">
        <f t="shared" si="16"/>
        <v>0</v>
      </c>
      <c r="AS58" s="102">
        <f t="shared" si="16"/>
        <v>0</v>
      </c>
      <c r="AT58" s="101">
        <f t="shared" si="16"/>
        <v>0</v>
      </c>
      <c r="AU58" s="102">
        <f t="shared" si="16"/>
        <v>0</v>
      </c>
      <c r="AV58" s="103">
        <f t="shared" si="16"/>
        <v>0</v>
      </c>
      <c r="AW58" s="104">
        <f t="shared" si="16"/>
        <v>0</v>
      </c>
      <c r="AX58" s="105">
        <f t="shared" si="16"/>
        <v>0</v>
      </c>
      <c r="AY58" s="41" t="str">
        <f t="shared" si="0"/>
        <v/>
      </c>
      <c r="BF58" s="6"/>
      <c r="BG58" s="6"/>
      <c r="BH58" s="6"/>
      <c r="BI58" s="6"/>
      <c r="BJ58" s="6"/>
      <c r="BK58" s="6"/>
      <c r="BL58" s="6"/>
      <c r="BM58" s="6"/>
      <c r="BN58" s="6"/>
      <c r="BO58" s="6"/>
      <c r="BP58" s="42" t="str">
        <f t="shared" si="1"/>
        <v/>
      </c>
      <c r="BQ58" s="43" t="str">
        <f t="shared" si="2"/>
        <v/>
      </c>
      <c r="BR58" s="43" t="str">
        <f t="shared" si="3"/>
        <v/>
      </c>
      <c r="BS58" s="43" t="str">
        <f t="shared" si="4"/>
        <v/>
      </c>
      <c r="BT58" s="43" t="str">
        <f t="shared" si="5"/>
        <v/>
      </c>
      <c r="BU58" s="43" t="str">
        <f t="shared" si="6"/>
        <v/>
      </c>
      <c r="BV58" s="65" t="str">
        <f t="shared" si="14"/>
        <v/>
      </c>
      <c r="BW58" s="46"/>
      <c r="BX58" s="47">
        <f t="shared" si="7"/>
        <v>0</v>
      </c>
      <c r="BY58" s="47">
        <f t="shared" si="8"/>
        <v>0</v>
      </c>
      <c r="BZ58" s="47">
        <f t="shared" si="9"/>
        <v>0</v>
      </c>
      <c r="CA58" s="47">
        <f t="shared" si="10"/>
        <v>0</v>
      </c>
      <c r="CB58" s="47">
        <f t="shared" si="11"/>
        <v>0</v>
      </c>
      <c r="CC58" s="47">
        <f t="shared" si="12"/>
        <v>0</v>
      </c>
      <c r="CD58" s="47">
        <f t="shared" si="15"/>
        <v>0</v>
      </c>
      <c r="CY58" s="12"/>
      <c r="CZ58" s="12"/>
    </row>
    <row r="59" spans="1:105" s="11" customFormat="1" ht="9"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196"/>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197"/>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199" t="s">
        <v>109</v>
      </c>
      <c r="V61" s="199"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8347</v>
      </c>
      <c r="D62" s="23">
        <f>+Enero!D62+Febrero!D62+'Marzo '!D62+'Abril '!D62+'Mayo '!D62+Junio!D62+Julio!D62+Agosto!D62+Septiembre!D62+'Octubre '!D62+Noviembre!D62+'Diciembre '!D62</f>
        <v>67</v>
      </c>
      <c r="E62" s="24">
        <f>+Enero!E62+Febrero!E62+'Marzo '!E62+'Abril '!E62+'Mayo '!E62+Junio!E62+Julio!E62+Agosto!E62+Septiembre!E62+'Octubre '!E62+Noviembre!E62+'Diciembre '!E62</f>
        <v>92</v>
      </c>
      <c r="F62" s="25">
        <f>+Enero!F62+Febrero!F62+'Marzo '!F62+'Abril '!F62+'Mayo '!F62+Junio!F62+Julio!F62+Agosto!F62+Septiembre!F62+'Octubre '!F62+Noviembre!F62+'Diciembre '!F62</f>
        <v>102</v>
      </c>
      <c r="G62" s="25">
        <f>+Enero!G62+Febrero!G62+'Marzo '!G62+'Abril '!G62+'Mayo '!G62+Junio!G62+Julio!G62+Agosto!G62+Septiembre!G62+'Octubre '!G62+Noviembre!G62+'Diciembre '!G62</f>
        <v>90</v>
      </c>
      <c r="H62" s="25">
        <f>+Enero!H62+Febrero!H62+'Marzo '!H62+'Abril '!H62+'Mayo '!H62+Junio!H62+Julio!H62+Agosto!H62+Septiembre!H62+'Octubre '!H62+Noviembre!H62+'Diciembre '!H62</f>
        <v>296</v>
      </c>
      <c r="I62" s="25">
        <f>+Enero!I62+Febrero!I62+'Marzo '!I62+'Abril '!I62+'Mayo '!I62+Junio!I62+Julio!I62+Agosto!I62+Septiembre!I62+'Octubre '!I62+Noviembre!I62+'Diciembre '!I62</f>
        <v>443</v>
      </c>
      <c r="J62" s="25">
        <f>+Enero!J62+Febrero!J62+'Marzo '!J62+'Abril '!J62+'Mayo '!J62+Junio!J62+Julio!J62+Agosto!J62+Septiembre!J62+'Octubre '!J62+Noviembre!J62+'Diciembre '!J62</f>
        <v>332</v>
      </c>
      <c r="K62" s="25">
        <f>+Enero!K62+Febrero!K62+'Marzo '!K62+'Abril '!K62+'Mayo '!K62+Junio!K62+Julio!K62+Agosto!K62+Septiembre!K62+'Octubre '!K62+Noviembre!K62+'Diciembre '!K62</f>
        <v>494</v>
      </c>
      <c r="L62" s="25">
        <f>+Enero!L62+Febrero!L62+'Marzo '!L62+'Abril '!L62+'Mayo '!L62+Junio!L62+Julio!L62+Agosto!L62+Septiembre!L62+'Octubre '!L62+Noviembre!L62+'Diciembre '!L62</f>
        <v>484</v>
      </c>
      <c r="M62" s="25">
        <f>+Enero!M62+Febrero!M62+'Marzo '!M62+'Abril '!M62+'Mayo '!M62+Junio!M62+Julio!M62+Agosto!M62+Septiembre!M62+'Octubre '!M62+Noviembre!M62+'Diciembre '!M62</f>
        <v>552</v>
      </c>
      <c r="N62" s="25">
        <f>+Enero!N62+Febrero!N62+'Marzo '!N62+'Abril '!N62+'Mayo '!N62+Junio!N62+Julio!N62+Agosto!N62+Septiembre!N62+'Octubre '!N62+Noviembre!N62+'Diciembre '!N62</f>
        <v>576</v>
      </c>
      <c r="O62" s="25">
        <f>+Enero!O62+Febrero!O62+'Marzo '!O62+'Abril '!O62+'Mayo '!O62+Junio!O62+Julio!O62+Agosto!O62+Septiembre!O62+'Octubre '!O62+Noviembre!O62+'Diciembre '!O62</f>
        <v>643</v>
      </c>
      <c r="P62" s="25">
        <f>+Enero!P62+Febrero!P62+'Marzo '!P62+'Abril '!P62+'Mayo '!P62+Junio!P62+Julio!P62+Agosto!P62+Septiembre!P62+'Octubre '!P62+Noviembre!P62+'Diciembre '!P62</f>
        <v>848</v>
      </c>
      <c r="Q62" s="25">
        <f>+Enero!Q62+Febrero!Q62+'Marzo '!Q62+'Abril '!Q62+'Mayo '!Q62+Junio!Q62+Julio!Q62+Agosto!Q62+Septiembre!Q62+'Octubre '!Q62+Noviembre!Q62+'Diciembre '!Q62</f>
        <v>920</v>
      </c>
      <c r="R62" s="25">
        <f>+Enero!R62+Febrero!R62+'Marzo '!R62+'Abril '!R62+'Mayo '!R62+Junio!R62+Julio!R62+Agosto!R62+Septiembre!R62+'Octubre '!R62+Noviembre!R62+'Diciembre '!R62</f>
        <v>900</v>
      </c>
      <c r="S62" s="25">
        <f>+Enero!S62+Febrero!S62+'Marzo '!S62+'Abril '!S62+'Mayo '!S62+Junio!S62+Julio!S62+Agosto!S62+Septiembre!S62+'Octubre '!S62+Noviembre!S62+'Diciembre '!S62</f>
        <v>747</v>
      </c>
      <c r="T62" s="34">
        <f>+Enero!T62+Febrero!T62+'Marzo '!T62+'Abril '!T62+'Mayo '!T62+Junio!T62+Julio!T62+Agosto!T62+Septiembre!T62+'Octubre '!T62+Noviembre!T62+'Diciembre '!T62</f>
        <v>761</v>
      </c>
      <c r="U62" s="110">
        <f>+Enero!U62+Febrero!U62+'Marzo '!U62+'Abril '!U62+'Mayo '!U62+Junio!U62+Julio!U62+Agosto!U62+Septiembre!U62+'Octubre '!U62+Noviembre!U62+'Diciembre '!U62</f>
        <v>3942</v>
      </c>
      <c r="V62" s="110">
        <f>+Enero!V62+Febrero!V62+'Marzo '!V62+'Abril '!V62+'Mayo '!V62+Junio!V62+Julio!V62+Agosto!V62+Septiembre!V62+'Octubre '!V62+Noviembre!V62+'Diciembre '!V62</f>
        <v>4405</v>
      </c>
      <c r="W62" s="111">
        <f>+Enero!W62+Febrero!W62+'Marzo '!W62+'Abril '!W62+'Mayo '!W62+Junio!W62+Julio!W62+Agosto!W62+Septiembre!W62+'Octubre '!W62+Noviembre!W62+'Diciembre '!W62</f>
        <v>8347</v>
      </c>
      <c r="X62" s="112">
        <f>+Enero!X62+Febrero!X62+'Marzo '!X62+'Abril '!X62+'Mayo '!X62+Junio!X62+Julio!X62+Agosto!X62+Septiembre!X62+'Octubre '!X62+Noviembre!X62+'Diciembre '!X62</f>
        <v>7337</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3019</v>
      </c>
      <c r="D63" s="58">
        <f>+Enero!D63+Febrero!D63+'Marzo '!D63+'Abril '!D63+'Mayo '!D63+Junio!D63+Julio!D63+Agosto!D63+Septiembre!D63+'Octubre '!D63+Noviembre!D63+'Diciembre '!D63</f>
        <v>0</v>
      </c>
      <c r="E63" s="58">
        <f>+Enero!E63+Febrero!E63+'Marzo '!E63+'Abril '!E63+'Mayo '!E63+Junio!E63+Julio!E63+Agosto!E63+Septiembre!E63+'Octubre '!E63+Noviembre!E63+'Diciembre '!E63</f>
        <v>0</v>
      </c>
      <c r="F63" s="30">
        <f>+Enero!F63+Febrero!F63+'Marzo '!F63+'Abril '!F63+'Mayo '!F63+Junio!F63+Julio!F63+Agosto!F63+Septiembre!F63+'Octubre '!F63+Noviembre!F63+'Diciembre '!F63</f>
        <v>28</v>
      </c>
      <c r="G63" s="30">
        <f>+Enero!G63+Febrero!G63+'Marzo '!G63+'Abril '!G63+'Mayo '!G63+Junio!G63+Julio!G63+Agosto!G63+Septiembre!G63+'Octubre '!G63+Noviembre!G63+'Diciembre '!G63</f>
        <v>277</v>
      </c>
      <c r="H63" s="30">
        <f>+Enero!H63+Febrero!H63+'Marzo '!H63+'Abril '!H63+'Mayo '!H63+Junio!H63+Julio!H63+Agosto!H63+Septiembre!H63+'Octubre '!H63+Noviembre!H63+'Diciembre '!H63</f>
        <v>523</v>
      </c>
      <c r="I63" s="30">
        <f>+Enero!I63+Febrero!I63+'Marzo '!I63+'Abril '!I63+'Mayo '!I63+Junio!I63+Julio!I63+Agosto!I63+Septiembre!I63+'Octubre '!I63+Noviembre!I63+'Diciembre '!I63</f>
        <v>676</v>
      </c>
      <c r="J63" s="30">
        <f>+Enero!J63+Febrero!J63+'Marzo '!J63+'Abril '!J63+'Mayo '!J63+Junio!J63+Julio!J63+Agosto!J63+Septiembre!J63+'Octubre '!J63+Noviembre!J63+'Diciembre '!J63</f>
        <v>694</v>
      </c>
      <c r="K63" s="30">
        <f>+Enero!K63+Febrero!K63+'Marzo '!K63+'Abril '!K63+'Mayo '!K63+Junio!K63+Julio!K63+Agosto!K63+Septiembre!K63+'Octubre '!K63+Noviembre!K63+'Diciembre '!K63</f>
        <v>532</v>
      </c>
      <c r="L63" s="30">
        <f>+Enero!L63+Febrero!L63+'Marzo '!L63+'Abril '!L63+'Mayo '!L63+Junio!L63+Julio!L63+Agosto!L63+Septiembre!L63+'Octubre '!L63+Noviembre!L63+'Diciembre '!L63</f>
        <v>275</v>
      </c>
      <c r="M63" s="30">
        <f>+Enero!M63+Febrero!M63+'Marzo '!M63+'Abril '!M63+'Mayo '!M63+Junio!M63+Julio!M63+Agosto!M63+Septiembre!M63+'Octubre '!M63+Noviembre!M63+'Diciembre '!M63</f>
        <v>14</v>
      </c>
      <c r="N63" s="30">
        <f>+Enero!N63+Febrero!N63+'Marzo '!N63+'Abril '!N63+'Mayo '!N63+Junio!N63+Julio!N63+Agosto!N63+Septiembre!N63+'Octubre '!N63+Noviembre!N63+'Diciembre '!N63</f>
        <v>0</v>
      </c>
      <c r="O63" s="30">
        <f>+Enero!O63+Febrero!O63+'Marzo '!O63+'Abril '!O63+'Mayo '!O63+Junio!O63+Julio!O63+Agosto!O63+Septiembre!O63+'Octubre '!O63+Noviembre!O63+'Diciembre '!O63</f>
        <v>0</v>
      </c>
      <c r="P63" s="30">
        <f>+Enero!P63+Febrero!P63+'Marzo '!P63+'Abril '!P63+'Mayo '!P63+Junio!P63+Julio!P63+Agosto!P63+Septiembre!P63+'Octubre '!P63+Noviembre!P63+'Diciembre '!P63</f>
        <v>0</v>
      </c>
      <c r="Q63" s="30">
        <f>+Enero!Q63+Febrero!Q63+'Marzo '!Q63+'Abril '!Q63+'Mayo '!Q63+Junio!Q63+Julio!Q63+Agosto!Q63+Septiembre!Q63+'Octubre '!Q63+Noviembre!Q63+'Diciembre '!Q63</f>
        <v>0</v>
      </c>
      <c r="R63" s="30">
        <f>+Enero!R63+Febrero!R63+'Marzo '!R63+'Abril '!R63+'Mayo '!R63+Junio!R63+Julio!R63+Agosto!R63+Septiembre!R63+'Octubre '!R63+Noviembre!R63+'Diciembre '!R63</f>
        <v>0</v>
      </c>
      <c r="S63" s="30">
        <f>+Enero!S63+Febrero!S63+'Marzo '!S63+'Abril '!S63+'Mayo '!S63+Junio!S63+Julio!S63+Agosto!S63+Septiembre!S63+'Octubre '!S63+Noviembre!S63+'Diciembre '!S63</f>
        <v>0</v>
      </c>
      <c r="T63" s="28">
        <f>+Enero!T63+Febrero!T63+'Marzo '!T63+'Abril '!T63+'Mayo '!T63+Junio!T63+Julio!T63+Agosto!T63+Septiembre!T63+'Octubre '!T63+Noviembre!T63+'Diciembre '!T63</f>
        <v>0</v>
      </c>
      <c r="U63" s="58">
        <f>+Enero!U63+Febrero!U63+'Marzo '!U63+'Abril '!U63+'Mayo '!U63+Junio!U63+Julio!U63+Agosto!U63+Septiembre!U63+'Octubre '!U63+Noviembre!U63+'Diciembre '!U63</f>
        <v>0</v>
      </c>
      <c r="V63" s="118">
        <f>+Enero!V63+Febrero!V63+'Marzo '!V63+'Abril '!V63+'Mayo '!V63+Junio!V63+Julio!V63+Agosto!V63+Septiembre!V63+'Octubre '!V63+Noviembre!V63+'Diciembre '!V63</f>
        <v>3019</v>
      </c>
      <c r="W63" s="33">
        <f>+Enero!W63+Febrero!W63+'Marzo '!W63+'Abril '!W63+'Mayo '!W63+Junio!W63+Julio!W63+Agosto!W63+Septiembre!W63+'Octubre '!W63+Noviembre!W63+'Diciembre '!W63</f>
        <v>3019</v>
      </c>
      <c r="X63" s="53">
        <f>+Enero!X63+Febrero!X63+'Marzo '!X63+'Abril '!X63+'Mayo '!X63+Junio!X63+Julio!X63+Agosto!X63+Septiembre!X63+'Octubre '!X63+Noviembre!X63+'Diciembre '!X63</f>
        <v>2978</v>
      </c>
      <c r="Y63" s="113" t="str">
        <f t="shared" ref="Y63:Y73" si="17">+BQ63&amp;BR63&amp;BS63&amp;BT63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18">IF($C63&lt;&gt;($U63+$V63)," El número de consultas según sexo NO puede ser diferente al Total.","")</f>
        <v/>
      </c>
      <c r="BR63" s="42" t="str">
        <f t="shared" ref="BR63:BR73" si="19">IF($C63=0,"",IF(($W63)="",IF($C63="",""," No olvide escribir la columna Beneficiarios."),""))</f>
        <v/>
      </c>
      <c r="BS63" s="42" t="str">
        <f t="shared" ref="BS63:BS73" si="20">IF($C63&lt;($W63)," El número de Beneficiarios NO puede ser mayor que el Total.","")</f>
        <v/>
      </c>
      <c r="BT63" s="42" t="str">
        <f t="shared" ref="BT63:BT73" si="21">IF($C63&lt;($X63)," El número de Controles NO puede ser mayor que el Total.","")</f>
        <v/>
      </c>
      <c r="BU63" s="6"/>
      <c r="BV63" s="6"/>
      <c r="BW63" s="6"/>
      <c r="BX63" s="6"/>
      <c r="BY63" s="116">
        <f t="shared" ref="BY63:BY73" si="22">IF($C63&lt;&gt;($U63+$V63),1,0)</f>
        <v>0</v>
      </c>
      <c r="BZ63" s="116">
        <f t="shared" ref="BZ63:BZ73" si="23">IF($C63&lt;($W63),1,0)</f>
        <v>0</v>
      </c>
      <c r="CA63" s="116">
        <f t="shared" ref="CA63:CA73" si="24">IF($C63=0,"",IF(($W63)="",IF($C63="","",1),0))</f>
        <v>0</v>
      </c>
      <c r="CB63" s="47">
        <f t="shared" ref="CB63:CB73" si="25">IF($C63&lt;($X63),1,0)</f>
        <v>0</v>
      </c>
      <c r="CC63" s="6"/>
      <c r="CZ63" s="12"/>
      <c r="DA63" s="12"/>
    </row>
    <row r="64" spans="1:105" s="11" customFormat="1" ht="15.75" customHeight="1" x14ac:dyDescent="0.15">
      <c r="A64" s="348"/>
      <c r="B64" s="48" t="s">
        <v>113</v>
      </c>
      <c r="C64" s="117">
        <f>SUM(D64:T64)</f>
        <v>4239</v>
      </c>
      <c r="D64" s="30">
        <f>+Enero!D64+Febrero!D64+'Marzo '!D64+'Abril '!D64+'Mayo '!D64+Junio!D64+Julio!D64+Agosto!D64+Septiembre!D64+'Octubre '!D64+Noviembre!D64+'Diciembre '!D64</f>
        <v>0</v>
      </c>
      <c r="E64" s="30">
        <f>+Enero!E64+Febrero!E64+'Marzo '!E64+'Abril '!E64+'Mayo '!E64+Junio!E64+Julio!E64+Agosto!E64+Septiembre!E64+'Octubre '!E64+Noviembre!E64+'Diciembre '!E64</f>
        <v>2</v>
      </c>
      <c r="F64" s="30">
        <f>+Enero!F64+Febrero!F64+'Marzo '!F64+'Abril '!F64+'Mayo '!F64+Junio!F64+Julio!F64+Agosto!F64+Septiembre!F64+'Octubre '!F64+Noviembre!F64+'Diciembre '!F64</f>
        <v>33</v>
      </c>
      <c r="G64" s="30">
        <f>+Enero!G64+Febrero!G64+'Marzo '!G64+'Abril '!G64+'Mayo '!G64+Junio!G64+Julio!G64+Agosto!G64+Septiembre!G64+'Octubre '!G64+Noviembre!G64+'Diciembre '!G64</f>
        <v>305</v>
      </c>
      <c r="H64" s="30">
        <f>+Enero!H64+Febrero!H64+'Marzo '!H64+'Abril '!H64+'Mayo '!H64+Junio!H64+Julio!H64+Agosto!H64+Septiembre!H64+'Octubre '!H64+Noviembre!H64+'Diciembre '!H64</f>
        <v>585</v>
      </c>
      <c r="I64" s="30">
        <f>+Enero!I64+Febrero!I64+'Marzo '!I64+'Abril '!I64+'Mayo '!I64+Junio!I64+Julio!I64+Agosto!I64+Septiembre!I64+'Octubre '!I64+Noviembre!I64+'Diciembre '!I64</f>
        <v>813</v>
      </c>
      <c r="J64" s="30">
        <f>+Enero!J64+Febrero!J64+'Marzo '!J64+'Abril '!J64+'Mayo '!J64+Junio!J64+Julio!J64+Agosto!J64+Septiembre!J64+'Octubre '!J64+Noviembre!J64+'Diciembre '!J64</f>
        <v>862</v>
      </c>
      <c r="K64" s="30">
        <f>+Enero!K64+Febrero!K64+'Marzo '!K64+'Abril '!K64+'Mayo '!K64+Junio!K64+Julio!K64+Agosto!K64+Septiembre!K64+'Octubre '!K64+Noviembre!K64+'Diciembre '!K64</f>
        <v>699</v>
      </c>
      <c r="L64" s="30">
        <f>+Enero!L64+Febrero!L64+'Marzo '!L64+'Abril '!L64+'Mayo '!L64+Junio!L64+Julio!L64+Agosto!L64+Septiembre!L64+'Octubre '!L64+Noviembre!L64+'Diciembre '!L64</f>
        <v>429</v>
      </c>
      <c r="M64" s="30">
        <f>+Enero!M64+Febrero!M64+'Marzo '!M64+'Abril '!M64+'Mayo '!M64+Junio!M64+Julio!M64+Agosto!M64+Septiembre!M64+'Octubre '!M64+Noviembre!M64+'Diciembre '!M64</f>
        <v>161</v>
      </c>
      <c r="N64" s="30">
        <f>+Enero!N64+Febrero!N64+'Marzo '!N64+'Abril '!N64+'Mayo '!N64+Junio!N64+Julio!N64+Agosto!N64+Septiembre!N64+'Octubre '!N64+Noviembre!N64+'Diciembre '!N64</f>
        <v>146</v>
      </c>
      <c r="O64" s="30">
        <f>+Enero!O64+Febrero!O64+'Marzo '!O64+'Abril '!O64+'Mayo '!O64+Junio!O64+Julio!O64+Agosto!O64+Septiembre!O64+'Octubre '!O64+Noviembre!O64+'Diciembre '!O64</f>
        <v>81</v>
      </c>
      <c r="P64" s="30">
        <f>+Enero!P64+Febrero!P64+'Marzo '!P64+'Abril '!P64+'Mayo '!P64+Junio!P64+Julio!P64+Agosto!P64+Septiembre!P64+'Octubre '!P64+Noviembre!P64+'Diciembre '!P64</f>
        <v>62</v>
      </c>
      <c r="Q64" s="30">
        <f>+Enero!Q64+Febrero!Q64+'Marzo '!Q64+'Abril '!Q64+'Mayo '!Q64+Junio!Q64+Julio!Q64+Agosto!Q64+Septiembre!Q64+'Octubre '!Q64+Noviembre!Q64+'Diciembre '!Q64</f>
        <v>29</v>
      </c>
      <c r="R64" s="30">
        <f>+Enero!R64+Febrero!R64+'Marzo '!R64+'Abril '!R64+'Mayo '!R64+Junio!R64+Julio!R64+Agosto!R64+Septiembre!R64+'Octubre '!R64+Noviembre!R64+'Diciembre '!R64</f>
        <v>27</v>
      </c>
      <c r="S64" s="30">
        <f>+Enero!S64+Febrero!S64+'Marzo '!S64+'Abril '!S64+'Mayo '!S64+Junio!S64+Julio!S64+Agosto!S64+Septiembre!S64+'Octubre '!S64+Noviembre!S64+'Diciembre '!S64</f>
        <v>3</v>
      </c>
      <c r="T64" s="28">
        <f>+Enero!T64+Febrero!T64+'Marzo '!T64+'Abril '!T64+'Mayo '!T64+Junio!T64+Julio!T64+Agosto!T64+Septiembre!T64+'Octubre '!T64+Noviembre!T64+'Diciembre '!T64</f>
        <v>2</v>
      </c>
      <c r="U64" s="118">
        <f>+Enero!U64+Febrero!U64+'Marzo '!U64+'Abril '!U64+'Mayo '!U64+Junio!U64+Julio!U64+Agosto!U64+Septiembre!U64+'Octubre '!U64+Noviembre!U64+'Diciembre '!U64</f>
        <v>46</v>
      </c>
      <c r="V64" s="118">
        <f>+Enero!V64+Febrero!V64+'Marzo '!V64+'Abril '!V64+'Mayo '!V64+Junio!V64+Julio!V64+Agosto!V64+Septiembre!V64+'Octubre '!V64+Noviembre!V64+'Diciembre '!V64</f>
        <v>4193</v>
      </c>
      <c r="W64" s="33">
        <f>+Enero!W64+Febrero!W64+'Marzo '!W64+'Abril '!W64+'Mayo '!W64+Junio!W64+Julio!W64+Agosto!W64+Septiembre!W64+'Octubre '!W64+Noviembre!W64+'Diciembre '!W64</f>
        <v>4239</v>
      </c>
      <c r="X64" s="53">
        <f>+Enero!X64+Febrero!X64+'Marzo '!X64+'Abril '!X64+'Mayo '!X64+Junio!X64+Julio!X64+Agosto!X64+Septiembre!X64+'Octubre '!X64+Noviembre!X64+'Diciembre '!X64</f>
        <v>3921</v>
      </c>
      <c r="Y64" s="113" t="str">
        <f t="shared" si="17"/>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18"/>
        <v/>
      </c>
      <c r="BR64" s="42" t="str">
        <f t="shared" si="19"/>
        <v/>
      </c>
      <c r="BS64" s="42" t="str">
        <f t="shared" si="20"/>
        <v/>
      </c>
      <c r="BT64" s="42" t="str">
        <f t="shared" si="21"/>
        <v/>
      </c>
      <c r="BU64" s="6"/>
      <c r="BV64" s="6"/>
      <c r="BW64" s="6"/>
      <c r="BX64" s="6"/>
      <c r="BY64" s="116">
        <f t="shared" si="22"/>
        <v>0</v>
      </c>
      <c r="BZ64" s="116">
        <f t="shared" si="23"/>
        <v>0</v>
      </c>
      <c r="CA64" s="116">
        <f t="shared" si="24"/>
        <v>0</v>
      </c>
      <c r="CB64" s="47">
        <f t="shared" si="25"/>
        <v>0</v>
      </c>
      <c r="CC64" s="6"/>
      <c r="CZ64" s="12"/>
      <c r="DA64" s="12"/>
    </row>
    <row r="65" spans="1:105" s="11" customFormat="1" ht="15" customHeight="1" x14ac:dyDescent="0.15">
      <c r="A65" s="381"/>
      <c r="B65" s="48" t="s">
        <v>114</v>
      </c>
      <c r="C65" s="22">
        <f t="shared" ref="C65:C72" si="26">SUM(D65:T65)</f>
        <v>0</v>
      </c>
      <c r="D65" s="58">
        <f>+Enero!D65+Febrero!D65+'Marzo '!D65+'Abril '!D65+'Mayo '!D65+Junio!D65+Julio!D65+Agosto!D65+Septiembre!D65+'Octubre '!D65+Noviembre!D65+'Diciembre '!D65</f>
        <v>0</v>
      </c>
      <c r="E65" s="58">
        <f>+Enero!E65+Febrero!E65+'Marzo '!E65+'Abril '!E65+'Mayo '!E65+Junio!E65+Julio!E65+Agosto!E65+Septiembre!E65+'Octubre '!E65+Noviembre!E65+'Diciembre '!E65</f>
        <v>0</v>
      </c>
      <c r="F65" s="58">
        <f>+Enero!F65+Febrero!F65+'Marzo '!F65+'Abril '!F65+'Mayo '!F65+Junio!F65+Julio!F65+Agosto!F65+Septiembre!F65+'Octubre '!F65+Noviembre!F65+'Diciembre '!F65</f>
        <v>0</v>
      </c>
      <c r="G65" s="58">
        <f>+Enero!G65+Febrero!G65+'Marzo '!G65+'Abril '!G65+'Mayo '!G65+Junio!G65+Julio!G65+Agosto!G65+Septiembre!G65+'Octubre '!G65+Noviembre!G65+'Diciembre '!G65</f>
        <v>0</v>
      </c>
      <c r="H65" s="30">
        <f>+Enero!H65+Febrero!H65+'Marzo '!H65+'Abril '!H65+'Mayo '!H65+Junio!H65+Julio!H65+Agosto!H65+Septiembre!H65+'Octubre '!H65+Noviembre!H65+'Diciembre '!H65</f>
        <v>0</v>
      </c>
      <c r="I65" s="30">
        <f>+Enero!I65+Febrero!I65+'Marzo '!I65+'Abril '!I65+'Mayo '!I65+Junio!I65+Julio!I65+Agosto!I65+Septiembre!I65+'Octubre '!I65+Noviembre!I65+'Diciembre '!I65</f>
        <v>0</v>
      </c>
      <c r="J65" s="30">
        <f>+Enero!J65+Febrero!J65+'Marzo '!J65+'Abril '!J65+'Mayo '!J65+Junio!J65+Julio!J65+Agosto!J65+Septiembre!J65+'Octubre '!J65+Noviembre!J65+'Diciembre '!J65</f>
        <v>0</v>
      </c>
      <c r="K65" s="30">
        <f>+Enero!K65+Febrero!K65+'Marzo '!K65+'Abril '!K65+'Mayo '!K65+Junio!K65+Julio!K65+Agosto!K65+Septiembre!K65+'Octubre '!K65+Noviembre!K65+'Diciembre '!K65</f>
        <v>0</v>
      </c>
      <c r="L65" s="30">
        <f>+Enero!L65+Febrero!L65+'Marzo '!L65+'Abril '!L65+'Mayo '!L65+Junio!L65+Julio!L65+Agosto!L65+Septiembre!L65+'Octubre '!L65+Noviembre!L65+'Diciembre '!L65</f>
        <v>0</v>
      </c>
      <c r="M65" s="30">
        <f>+Enero!M65+Febrero!M65+'Marzo '!M65+'Abril '!M65+'Mayo '!M65+Junio!M65+Julio!M65+Agosto!M65+Septiembre!M65+'Octubre '!M65+Noviembre!M65+'Diciembre '!M65</f>
        <v>0</v>
      </c>
      <c r="N65" s="30">
        <f>+Enero!N65+Febrero!N65+'Marzo '!N65+'Abril '!N65+'Mayo '!N65+Junio!N65+Julio!N65+Agosto!N65+Septiembre!N65+'Octubre '!N65+Noviembre!N65+'Diciembre '!N65</f>
        <v>0</v>
      </c>
      <c r="O65" s="58">
        <f>+Enero!O65+Febrero!O65+'Marzo '!O65+'Abril '!O65+'Mayo '!O65+Junio!O65+Julio!O65+Agosto!O65+Septiembre!O65+'Octubre '!O65+Noviembre!O65+'Diciembre '!O65</f>
        <v>0</v>
      </c>
      <c r="P65" s="58">
        <f>+Enero!P65+Febrero!P65+'Marzo '!P65+'Abril '!P65+'Mayo '!P65+Junio!P65+Julio!P65+Agosto!P65+Septiembre!P65+'Octubre '!P65+Noviembre!P65+'Diciembre '!P65</f>
        <v>0</v>
      </c>
      <c r="Q65" s="58">
        <f>+Enero!Q65+Febrero!Q65+'Marzo '!Q65+'Abril '!Q65+'Mayo '!Q65+Junio!Q65+Julio!Q65+Agosto!Q65+Septiembre!Q65+'Octubre '!Q65+Noviembre!Q65+'Diciembre '!Q65</f>
        <v>0</v>
      </c>
      <c r="R65" s="58">
        <f>+Enero!R65+Febrero!R65+'Marzo '!R65+'Abril '!R65+'Mayo '!R65+Junio!R65+Julio!R65+Agosto!R65+Septiembre!R65+'Octubre '!R65+Noviembre!R65+'Diciembre '!R65</f>
        <v>0</v>
      </c>
      <c r="S65" s="58">
        <f>+Enero!S65+Febrero!S65+'Marzo '!S65+'Abril '!S65+'Mayo '!S65+Junio!S65+Julio!S65+Agosto!S65+Septiembre!S65+'Octubre '!S65+Noviembre!S65+'Diciembre '!S65</f>
        <v>0</v>
      </c>
      <c r="T65" s="58">
        <f>+Enero!T65+Febrero!T65+'Marzo '!T65+'Abril '!T65+'Mayo '!T65+Junio!T65+Julio!T65+Agosto!T65+Septiembre!T65+'Octubre '!T65+Noviembre!T65+'Diciembre '!T65</f>
        <v>0</v>
      </c>
      <c r="U65" s="118">
        <f>+Enero!U65+Febrero!U65+'Marzo '!U65+'Abril '!U65+'Mayo '!U65+Junio!U65+Julio!U65+Agosto!U65+Septiembre!U65+'Octubre '!U65+Noviembre!U65+'Diciembre '!U65</f>
        <v>0</v>
      </c>
      <c r="V65" s="118">
        <f>+Enero!V65+Febrero!V65+'Marzo '!V65+'Abril '!V65+'Mayo '!V65+Junio!V65+Julio!V65+Agosto!V65+Septiembre!V65+'Octubre '!V65+Noviembre!V65+'Diciembre '!V65</f>
        <v>0</v>
      </c>
      <c r="W65" s="33">
        <f>+Enero!W65+Febrero!W65+'Marzo '!W65+'Abril '!W65+'Mayo '!W65+Junio!W65+Julio!W65+Agosto!W65+Septiembre!W65+'Octubre '!W65+Noviembre!W65+'Diciembre '!W65</f>
        <v>0</v>
      </c>
      <c r="X65" s="53">
        <f>+Enero!X65+Febrero!X65+'Marzo '!X65+'Abril '!X65+'Mayo '!X65+Junio!X65+Julio!X65+Agosto!X65+Septiembre!X65+'Octubre '!X65+Noviembre!X65+'Diciembre '!X65</f>
        <v>0</v>
      </c>
      <c r="Y65" s="113" t="str">
        <f t="shared" si="17"/>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18"/>
        <v/>
      </c>
      <c r="BR65" s="42" t="str">
        <f t="shared" si="19"/>
        <v/>
      </c>
      <c r="BS65" s="42" t="str">
        <f t="shared" si="20"/>
        <v/>
      </c>
      <c r="BT65" s="42" t="str">
        <f t="shared" si="21"/>
        <v/>
      </c>
      <c r="BU65" s="6"/>
      <c r="BV65" s="6"/>
      <c r="BW65" s="6"/>
      <c r="BX65" s="6"/>
      <c r="BY65" s="116">
        <f t="shared" si="22"/>
        <v>0</v>
      </c>
      <c r="BZ65" s="116">
        <f t="shared" si="23"/>
        <v>0</v>
      </c>
      <c r="CA65" s="116" t="str">
        <f t="shared" si="24"/>
        <v/>
      </c>
      <c r="CB65" s="47">
        <f t="shared" si="25"/>
        <v>0</v>
      </c>
      <c r="CC65" s="6"/>
      <c r="CZ65" s="12"/>
      <c r="DA65" s="12"/>
    </row>
    <row r="66" spans="1:105" s="11" customFormat="1" ht="15.75" customHeight="1" x14ac:dyDescent="0.15">
      <c r="A66" s="382" t="s">
        <v>115</v>
      </c>
      <c r="B66" s="383"/>
      <c r="C66" s="117">
        <f t="shared" si="26"/>
        <v>5879</v>
      </c>
      <c r="D66" s="27">
        <f>+Enero!D66+Febrero!D66+'Marzo '!D66+'Abril '!D66+'Mayo '!D66+Junio!D66+Julio!D66+Agosto!D66+Septiembre!D66+'Octubre '!D66+Noviembre!D66+'Diciembre '!D66</f>
        <v>1164</v>
      </c>
      <c r="E66" s="49">
        <f>+Enero!E66+Febrero!E66+'Marzo '!E66+'Abril '!E66+'Mayo '!E66+Junio!E66+Julio!E66+Agosto!E66+Septiembre!E66+'Octubre '!E66+Noviembre!E66+'Diciembre '!E66</f>
        <v>579</v>
      </c>
      <c r="F66" s="30">
        <f>+Enero!F66+Febrero!F66+'Marzo '!F66+'Abril '!F66+'Mayo '!F66+Junio!F66+Julio!F66+Agosto!F66+Septiembre!F66+'Octubre '!F66+Noviembre!F66+'Diciembre '!F66</f>
        <v>385</v>
      </c>
      <c r="G66" s="30">
        <f>+Enero!G66+Febrero!G66+'Marzo '!G66+'Abril '!G66+'Mayo '!G66+Junio!G66+Julio!G66+Agosto!G66+Septiembre!G66+'Octubre '!G66+Noviembre!G66+'Diciembre '!G66</f>
        <v>201</v>
      </c>
      <c r="H66" s="30">
        <f>+Enero!H66+Febrero!H66+'Marzo '!H66+'Abril '!H66+'Mayo '!H66+Junio!H66+Julio!H66+Agosto!H66+Septiembre!H66+'Octubre '!H66+Noviembre!H66+'Diciembre '!H66</f>
        <v>87</v>
      </c>
      <c r="I66" s="30">
        <f>+Enero!I66+Febrero!I66+'Marzo '!I66+'Abril '!I66+'Mayo '!I66+Junio!I66+Julio!I66+Agosto!I66+Septiembre!I66+'Octubre '!I66+Noviembre!I66+'Diciembre '!I66</f>
        <v>163</v>
      </c>
      <c r="J66" s="30">
        <f>+Enero!J66+Febrero!J66+'Marzo '!J66+'Abril '!J66+'Mayo '!J66+Junio!J66+Julio!J66+Agosto!J66+Septiembre!J66+'Octubre '!J66+Noviembre!J66+'Diciembre '!J66</f>
        <v>102</v>
      </c>
      <c r="K66" s="30">
        <f>+Enero!K66+Febrero!K66+'Marzo '!K66+'Abril '!K66+'Mayo '!K66+Junio!K66+Julio!K66+Agosto!K66+Septiembre!K66+'Octubre '!K66+Noviembre!K66+'Diciembre '!K66</f>
        <v>119</v>
      </c>
      <c r="L66" s="30">
        <f>+Enero!L66+Febrero!L66+'Marzo '!L66+'Abril '!L66+'Mayo '!L66+Junio!L66+Julio!L66+Agosto!L66+Septiembre!L66+'Octubre '!L66+Noviembre!L66+'Diciembre '!L66</f>
        <v>199</v>
      </c>
      <c r="M66" s="30">
        <f>+Enero!M66+Febrero!M66+'Marzo '!M66+'Abril '!M66+'Mayo '!M66+Junio!M66+Julio!M66+Agosto!M66+Septiembre!M66+'Octubre '!M66+Noviembre!M66+'Diciembre '!M66</f>
        <v>167</v>
      </c>
      <c r="N66" s="30">
        <f>+Enero!N66+Febrero!N66+'Marzo '!N66+'Abril '!N66+'Mayo '!N66+Junio!N66+Julio!N66+Agosto!N66+Septiembre!N66+'Octubre '!N66+Noviembre!N66+'Diciembre '!N66</f>
        <v>310</v>
      </c>
      <c r="O66" s="30">
        <f>+Enero!O66+Febrero!O66+'Marzo '!O66+'Abril '!O66+'Mayo '!O66+Junio!O66+Julio!O66+Agosto!O66+Septiembre!O66+'Octubre '!O66+Noviembre!O66+'Diciembre '!O66</f>
        <v>345</v>
      </c>
      <c r="P66" s="30">
        <f>+Enero!P66+Febrero!P66+'Marzo '!P66+'Abril '!P66+'Mayo '!P66+Junio!P66+Julio!P66+Agosto!P66+Septiembre!P66+'Octubre '!P66+Noviembre!P66+'Diciembre '!P66</f>
        <v>344</v>
      </c>
      <c r="Q66" s="30">
        <f>+Enero!Q66+Febrero!Q66+'Marzo '!Q66+'Abril '!Q66+'Mayo '!Q66+Junio!Q66+Julio!Q66+Agosto!Q66+Septiembre!Q66+'Octubre '!Q66+Noviembre!Q66+'Diciembre '!Q66</f>
        <v>390</v>
      </c>
      <c r="R66" s="30">
        <f>+Enero!R66+Febrero!R66+'Marzo '!R66+'Abril '!R66+'Mayo '!R66+Junio!R66+Julio!R66+Agosto!R66+Septiembre!R66+'Octubre '!R66+Noviembre!R66+'Diciembre '!R66</f>
        <v>373</v>
      </c>
      <c r="S66" s="49">
        <f>+Enero!S66+Febrero!S66+'Marzo '!S66+'Abril '!S66+'Mayo '!S66+Junio!S66+Julio!S66+Agosto!S66+Septiembre!S66+'Octubre '!S66+Noviembre!S66+'Diciembre '!S66</f>
        <v>383</v>
      </c>
      <c r="T66" s="28">
        <f>+Enero!T66+Febrero!T66+'Marzo '!T66+'Abril '!T66+'Mayo '!T66+Junio!T66+Julio!T66+Agosto!T66+Septiembre!T66+'Octubre '!T66+Noviembre!T66+'Diciembre '!T66</f>
        <v>568</v>
      </c>
      <c r="U66" s="118">
        <f>+Enero!U66+Febrero!U66+'Marzo '!U66+'Abril '!U66+'Mayo '!U66+Junio!U66+Julio!U66+Agosto!U66+Septiembre!U66+'Octubre '!U66+Noviembre!U66+'Diciembre '!U66</f>
        <v>2441</v>
      </c>
      <c r="V66" s="118">
        <f>+Enero!V66+Febrero!V66+'Marzo '!V66+'Abril '!V66+'Mayo '!V66+Junio!V66+Julio!V66+Agosto!V66+Septiembre!V66+'Octubre '!V66+Noviembre!V66+'Diciembre '!V66</f>
        <v>3438</v>
      </c>
      <c r="W66" s="33">
        <f>+Enero!W66+Febrero!W66+'Marzo '!W66+'Abril '!W66+'Mayo '!W66+Junio!W66+Julio!W66+Agosto!W66+Septiembre!W66+'Octubre '!W66+Noviembre!W66+'Diciembre '!W66</f>
        <v>5879</v>
      </c>
      <c r="X66" s="53">
        <f>+Enero!X66+Febrero!X66+'Marzo '!X66+'Abril '!X66+'Mayo '!X66+Junio!X66+Julio!X66+Agosto!X66+Septiembre!X66+'Octubre '!X66+Noviembre!X66+'Diciembre '!X66</f>
        <v>5151</v>
      </c>
      <c r="Y66" s="113" t="str">
        <f t="shared" si="17"/>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18"/>
        <v/>
      </c>
      <c r="BR66" s="42" t="str">
        <f t="shared" si="19"/>
        <v/>
      </c>
      <c r="BS66" s="42" t="str">
        <f t="shared" si="20"/>
        <v/>
      </c>
      <c r="BT66" s="42" t="str">
        <f t="shared" si="21"/>
        <v/>
      </c>
      <c r="BU66" s="6"/>
      <c r="BV66" s="6"/>
      <c r="BW66" s="6"/>
      <c r="BX66" s="6"/>
      <c r="BY66" s="116">
        <f t="shared" si="22"/>
        <v>0</v>
      </c>
      <c r="BZ66" s="116">
        <f t="shared" si="23"/>
        <v>0</v>
      </c>
      <c r="CA66" s="116">
        <f t="shared" si="24"/>
        <v>0</v>
      </c>
      <c r="CB66" s="47">
        <f t="shared" si="25"/>
        <v>0</v>
      </c>
      <c r="CC66" s="6"/>
      <c r="CZ66" s="12"/>
      <c r="DA66" s="12"/>
    </row>
    <row r="67" spans="1:105" s="11" customFormat="1" ht="15" customHeight="1" x14ac:dyDescent="0.15">
      <c r="A67" s="382" t="s">
        <v>116</v>
      </c>
      <c r="B67" s="383"/>
      <c r="C67" s="29">
        <f t="shared" si="26"/>
        <v>0</v>
      </c>
      <c r="D67" s="27">
        <f>+Enero!D67+Febrero!D67+'Marzo '!D67+'Abril '!D67+'Mayo '!D67+Junio!D67+Julio!D67+Agosto!D67+Septiembre!D67+'Octubre '!D67+Noviembre!D67+'Diciembre '!D67</f>
        <v>0</v>
      </c>
      <c r="E67" s="49">
        <f>+Enero!E67+Febrero!E67+'Marzo '!E67+'Abril '!E67+'Mayo '!E67+Junio!E67+Julio!E67+Agosto!E67+Septiembre!E67+'Octubre '!E67+Noviembre!E67+'Diciembre '!E67</f>
        <v>0</v>
      </c>
      <c r="F67" s="30">
        <f>+Enero!F67+Febrero!F67+'Marzo '!F67+'Abril '!F67+'Mayo '!F67+Junio!F67+Julio!F67+Agosto!F67+Septiembre!F67+'Octubre '!F67+Noviembre!F67+'Diciembre '!F67</f>
        <v>0</v>
      </c>
      <c r="G67" s="30">
        <f>+Enero!G67+Febrero!G67+'Marzo '!G67+'Abril '!G67+'Mayo '!G67+Junio!G67+Julio!G67+Agosto!G67+Septiembre!G67+'Octubre '!G67+Noviembre!G67+'Diciembre '!G67</f>
        <v>0</v>
      </c>
      <c r="H67" s="30">
        <f>+Enero!H67+Febrero!H67+'Marzo '!H67+'Abril '!H67+'Mayo '!H67+Junio!H67+Julio!H67+Agosto!H67+Septiembre!H67+'Octubre '!H67+Noviembre!H67+'Diciembre '!H67</f>
        <v>0</v>
      </c>
      <c r="I67" s="30">
        <f>+Enero!I67+Febrero!I67+'Marzo '!I67+'Abril '!I67+'Mayo '!I67+Junio!I67+Julio!I67+Agosto!I67+Septiembre!I67+'Octubre '!I67+Noviembre!I67+'Diciembre '!I67</f>
        <v>0</v>
      </c>
      <c r="J67" s="30">
        <f>+Enero!J67+Febrero!J67+'Marzo '!J67+'Abril '!J67+'Mayo '!J67+Junio!J67+Julio!J67+Agosto!J67+Septiembre!J67+'Octubre '!J67+Noviembre!J67+'Diciembre '!J67</f>
        <v>0</v>
      </c>
      <c r="K67" s="30">
        <f>+Enero!K67+Febrero!K67+'Marzo '!K67+'Abril '!K67+'Mayo '!K67+Junio!K67+Julio!K67+Agosto!K67+Septiembre!K67+'Octubre '!K67+Noviembre!K67+'Diciembre '!K67</f>
        <v>0</v>
      </c>
      <c r="L67" s="30">
        <f>+Enero!L67+Febrero!L67+'Marzo '!L67+'Abril '!L67+'Mayo '!L67+Junio!L67+Julio!L67+Agosto!L67+Septiembre!L67+'Octubre '!L67+Noviembre!L67+'Diciembre '!L67</f>
        <v>0</v>
      </c>
      <c r="M67" s="30">
        <f>+Enero!M67+Febrero!M67+'Marzo '!M67+'Abril '!M67+'Mayo '!M67+Junio!M67+Julio!M67+Agosto!M67+Septiembre!M67+'Octubre '!M67+Noviembre!M67+'Diciembre '!M67</f>
        <v>0</v>
      </c>
      <c r="N67" s="30">
        <f>+Enero!N67+Febrero!N67+'Marzo '!N67+'Abril '!N67+'Mayo '!N67+Junio!N67+Julio!N67+Agosto!N67+Septiembre!N67+'Octubre '!N67+Noviembre!N67+'Diciembre '!N67</f>
        <v>0</v>
      </c>
      <c r="O67" s="30">
        <f>+Enero!O67+Febrero!O67+'Marzo '!O67+'Abril '!O67+'Mayo '!O67+Junio!O67+Julio!O67+Agosto!O67+Septiembre!O67+'Octubre '!O67+Noviembre!O67+'Diciembre '!O67</f>
        <v>0</v>
      </c>
      <c r="P67" s="49">
        <f>+Enero!P67+Febrero!P67+'Marzo '!P67+'Abril '!P67+'Mayo '!P67+Junio!P67+Julio!P67+Agosto!P67+Septiembre!P67+'Octubre '!P67+Noviembre!P67+'Diciembre '!P67</f>
        <v>0</v>
      </c>
      <c r="Q67" s="49">
        <f>+Enero!Q67+Febrero!Q67+'Marzo '!Q67+'Abril '!Q67+'Mayo '!Q67+Junio!Q67+Julio!Q67+Agosto!Q67+Septiembre!Q67+'Octubre '!Q67+Noviembre!Q67+'Diciembre '!Q67</f>
        <v>0</v>
      </c>
      <c r="R67" s="30">
        <f>+Enero!R67+Febrero!R67+'Marzo '!R67+'Abril '!R67+'Mayo '!R67+Junio!R67+Julio!R67+Agosto!R67+Septiembre!R67+'Octubre '!R67+Noviembre!R67+'Diciembre '!R67</f>
        <v>0</v>
      </c>
      <c r="S67" s="49">
        <f>+Enero!S67+Febrero!S67+'Marzo '!S67+'Abril '!S67+'Mayo '!S67+Junio!S67+Julio!S67+Agosto!S67+Septiembre!S67+'Octubre '!S67+Noviembre!S67+'Diciembre '!S67</f>
        <v>0</v>
      </c>
      <c r="T67" s="28">
        <f>+Enero!T67+Febrero!T67+'Marzo '!T67+'Abril '!T67+'Mayo '!T67+Junio!T67+Julio!T67+Agosto!T67+Septiembre!T67+'Octubre '!T67+Noviembre!T67+'Diciembre '!T67</f>
        <v>0</v>
      </c>
      <c r="U67" s="118">
        <f>+Enero!U67+Febrero!U67+'Marzo '!U67+'Abril '!U67+'Mayo '!U67+Junio!U67+Julio!U67+Agosto!U67+Septiembre!U67+'Octubre '!U67+Noviembre!U67+'Diciembre '!U67</f>
        <v>0</v>
      </c>
      <c r="V67" s="118">
        <f>+Enero!V67+Febrero!V67+'Marzo '!V67+'Abril '!V67+'Mayo '!V67+Junio!V67+Julio!V67+Agosto!V67+Septiembre!V67+'Octubre '!V67+Noviembre!V67+'Diciembre '!V67</f>
        <v>0</v>
      </c>
      <c r="W67" s="33">
        <f>+Enero!W67+Febrero!W67+'Marzo '!W67+'Abril '!W67+'Mayo '!W67+Junio!W67+Julio!W67+Agosto!W67+Septiembre!W67+'Octubre '!W67+Noviembre!W67+'Diciembre '!W67</f>
        <v>0</v>
      </c>
      <c r="X67" s="53">
        <f>+Enero!X67+Febrero!X67+'Marzo '!X67+'Abril '!X67+'Mayo '!X67+Junio!X67+Julio!X67+Agosto!X67+Septiembre!X67+'Octubre '!X67+Noviembre!X67+'Diciembre '!X67</f>
        <v>0</v>
      </c>
      <c r="Y67" s="113" t="str">
        <f t="shared" si="17"/>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18"/>
        <v/>
      </c>
      <c r="BR67" s="42" t="str">
        <f t="shared" si="19"/>
        <v/>
      </c>
      <c r="BS67" s="42" t="str">
        <f t="shared" si="20"/>
        <v/>
      </c>
      <c r="BT67" s="42" t="str">
        <f t="shared" si="21"/>
        <v/>
      </c>
      <c r="BU67" s="6"/>
      <c r="BV67" s="6"/>
      <c r="BW67" s="6"/>
      <c r="BX67" s="6"/>
      <c r="BY67" s="116">
        <f t="shared" si="22"/>
        <v>0</v>
      </c>
      <c r="BZ67" s="116">
        <f t="shared" si="23"/>
        <v>0</v>
      </c>
      <c r="CA67" s="116" t="str">
        <f t="shared" si="24"/>
        <v/>
      </c>
      <c r="CB67" s="47">
        <f t="shared" si="25"/>
        <v>0</v>
      </c>
      <c r="CC67" s="6"/>
      <c r="CZ67" s="12"/>
      <c r="DA67" s="12"/>
    </row>
    <row r="68" spans="1:105" s="11" customFormat="1" ht="18" customHeight="1" x14ac:dyDescent="0.15">
      <c r="A68" s="384" t="s">
        <v>117</v>
      </c>
      <c r="B68" s="385"/>
      <c r="C68" s="117">
        <f t="shared" si="26"/>
        <v>1647</v>
      </c>
      <c r="D68" s="27">
        <f>+Enero!D68+Febrero!D68+'Marzo '!D68+'Abril '!D68+'Mayo '!D68+Junio!D68+Julio!D68+Agosto!D68+Septiembre!D68+'Octubre '!D68+Noviembre!D68+'Diciembre '!D68</f>
        <v>336</v>
      </c>
      <c r="E68" s="49">
        <f>+Enero!E68+Febrero!E68+'Marzo '!E68+'Abril '!E68+'Mayo '!E68+Junio!E68+Julio!E68+Agosto!E68+Septiembre!E68+'Octubre '!E68+Noviembre!E68+'Diciembre '!E68</f>
        <v>379</v>
      </c>
      <c r="F68" s="30">
        <f>+Enero!F68+Febrero!F68+'Marzo '!F68+'Abril '!F68+'Mayo '!F68+Junio!F68+Julio!F68+Agosto!F68+Septiembre!F68+'Octubre '!F68+Noviembre!F68+'Diciembre '!F68</f>
        <v>79</v>
      </c>
      <c r="G68" s="30">
        <f>+Enero!G68+Febrero!G68+'Marzo '!G68+'Abril '!G68+'Mayo '!G68+Junio!G68+Julio!G68+Agosto!G68+Septiembre!G68+'Octubre '!G68+Noviembre!G68+'Diciembre '!G68</f>
        <v>23</v>
      </c>
      <c r="H68" s="30">
        <f>+Enero!H68+Febrero!H68+'Marzo '!H68+'Abril '!H68+'Mayo '!H68+Junio!H68+Julio!H68+Agosto!H68+Septiembre!H68+'Octubre '!H68+Noviembre!H68+'Diciembre '!H68</f>
        <v>1</v>
      </c>
      <c r="I68" s="30">
        <f>+Enero!I68+Febrero!I68+'Marzo '!I68+'Abril '!I68+'Mayo '!I68+Junio!I68+Julio!I68+Agosto!I68+Septiembre!I68+'Octubre '!I68+Noviembre!I68+'Diciembre '!I68</f>
        <v>0</v>
      </c>
      <c r="J68" s="30">
        <f>+Enero!J68+Febrero!J68+'Marzo '!J68+'Abril '!J68+'Mayo '!J68+Junio!J68+Julio!J68+Agosto!J68+Septiembre!J68+'Octubre '!J68+Noviembre!J68+'Diciembre '!J68</f>
        <v>26</v>
      </c>
      <c r="K68" s="30">
        <f>+Enero!K68+Febrero!K68+'Marzo '!K68+'Abril '!K68+'Mayo '!K68+Junio!K68+Julio!K68+Agosto!K68+Septiembre!K68+'Octubre '!K68+Noviembre!K68+'Diciembre '!K68</f>
        <v>10</v>
      </c>
      <c r="L68" s="30">
        <f>+Enero!L68+Febrero!L68+'Marzo '!L68+'Abril '!L68+'Mayo '!L68+Junio!L68+Julio!L68+Agosto!L68+Septiembre!L68+'Octubre '!L68+Noviembre!L68+'Diciembre '!L68</f>
        <v>35</v>
      </c>
      <c r="M68" s="30">
        <f>+Enero!M68+Febrero!M68+'Marzo '!M68+'Abril '!M68+'Mayo '!M68+Junio!M68+Julio!M68+Agosto!M68+Septiembre!M68+'Octubre '!M68+Noviembre!M68+'Diciembre '!M68</f>
        <v>58</v>
      </c>
      <c r="N68" s="30">
        <f>+Enero!N68+Febrero!N68+'Marzo '!N68+'Abril '!N68+'Mayo '!N68+Junio!N68+Julio!N68+Agosto!N68+Septiembre!N68+'Octubre '!N68+Noviembre!N68+'Diciembre '!N68</f>
        <v>83</v>
      </c>
      <c r="O68" s="30">
        <f>+Enero!O68+Febrero!O68+'Marzo '!O68+'Abril '!O68+'Mayo '!O68+Junio!O68+Julio!O68+Agosto!O68+Septiembre!O68+'Octubre '!O68+Noviembre!O68+'Diciembre '!O68</f>
        <v>80</v>
      </c>
      <c r="P68" s="49">
        <f>+Enero!P68+Febrero!P68+'Marzo '!P68+'Abril '!P68+'Mayo '!P68+Junio!P68+Julio!P68+Agosto!P68+Septiembre!P68+'Octubre '!P68+Noviembre!P68+'Diciembre '!P68</f>
        <v>63</v>
      </c>
      <c r="Q68" s="49">
        <f>+Enero!Q68+Febrero!Q68+'Marzo '!Q68+'Abril '!Q68+'Mayo '!Q68+Junio!Q68+Julio!Q68+Agosto!Q68+Septiembre!Q68+'Octubre '!Q68+Noviembre!Q68+'Diciembre '!Q68</f>
        <v>84</v>
      </c>
      <c r="R68" s="30">
        <f>+Enero!R68+Febrero!R68+'Marzo '!R68+'Abril '!R68+'Mayo '!R68+Junio!R68+Julio!R68+Agosto!R68+Septiembre!R68+'Octubre '!R68+Noviembre!R68+'Diciembre '!R68</f>
        <v>99</v>
      </c>
      <c r="S68" s="49">
        <f>+Enero!S68+Febrero!S68+'Marzo '!S68+'Abril '!S68+'Mayo '!S68+Junio!S68+Julio!S68+Agosto!S68+Septiembre!S68+'Octubre '!S68+Noviembre!S68+'Diciembre '!S68</f>
        <v>112</v>
      </c>
      <c r="T68" s="28">
        <f>+Enero!T68+Febrero!T68+'Marzo '!T68+'Abril '!T68+'Mayo '!T68+Junio!T68+Julio!T68+Agosto!T68+Septiembre!T68+'Octubre '!T68+Noviembre!T68+'Diciembre '!T68</f>
        <v>179</v>
      </c>
      <c r="U68" s="118">
        <f>+Enero!U68+Febrero!U68+'Marzo '!U68+'Abril '!U68+'Mayo '!U68+Junio!U68+Julio!U68+Agosto!U68+Septiembre!U68+'Octubre '!U68+Noviembre!U68+'Diciembre '!U68</f>
        <v>1107</v>
      </c>
      <c r="V68" s="118">
        <f>+Enero!V68+Febrero!V68+'Marzo '!V68+'Abril '!V68+'Mayo '!V68+Junio!V68+Julio!V68+Agosto!V68+Septiembre!V68+'Octubre '!V68+Noviembre!V68+'Diciembre '!V68</f>
        <v>540</v>
      </c>
      <c r="W68" s="33">
        <f>+Enero!W68+Febrero!W68+'Marzo '!W68+'Abril '!W68+'Mayo '!W68+Junio!W68+Julio!W68+Agosto!W68+Septiembre!W68+'Octubre '!W68+Noviembre!W68+'Diciembre '!W68</f>
        <v>1647</v>
      </c>
      <c r="X68" s="53">
        <f>+Enero!X68+Febrero!X68+'Marzo '!X68+'Abril '!X68+'Mayo '!X68+Junio!X68+Julio!X68+Agosto!X68+Septiembre!X68+'Octubre '!X68+Noviembre!X68+'Diciembre '!X68</f>
        <v>1518</v>
      </c>
      <c r="Y68" s="113" t="str">
        <f t="shared" si="17"/>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18"/>
        <v/>
      </c>
      <c r="BR68" s="42" t="str">
        <f t="shared" si="19"/>
        <v/>
      </c>
      <c r="BS68" s="42" t="str">
        <f t="shared" si="20"/>
        <v/>
      </c>
      <c r="BT68" s="42" t="str">
        <f t="shared" si="21"/>
        <v/>
      </c>
      <c r="BU68" s="6"/>
      <c r="BV68" s="6"/>
      <c r="BW68" s="6"/>
      <c r="BX68" s="6"/>
      <c r="BY68" s="116">
        <f t="shared" si="22"/>
        <v>0</v>
      </c>
      <c r="BZ68" s="116">
        <f t="shared" si="23"/>
        <v>0</v>
      </c>
      <c r="CA68" s="116">
        <f t="shared" si="24"/>
        <v>0</v>
      </c>
      <c r="CB68" s="47">
        <f t="shared" si="25"/>
        <v>0</v>
      </c>
      <c r="CC68" s="6"/>
      <c r="CZ68" s="12"/>
      <c r="DA68" s="12"/>
    </row>
    <row r="69" spans="1:105" s="11" customFormat="1" ht="12.75" customHeight="1" x14ac:dyDescent="0.15">
      <c r="A69" s="373" t="s">
        <v>118</v>
      </c>
      <c r="B69" s="374"/>
      <c r="C69" s="29">
        <f t="shared" si="26"/>
        <v>0</v>
      </c>
      <c r="D69" s="27">
        <f>+Enero!D69+Febrero!D69+'Marzo '!D69+'Abril '!D69+'Mayo '!D69+Junio!D69+Julio!D69+Agosto!D69+Septiembre!D69+'Octubre '!D69+Noviembre!D69+'Diciembre '!D69</f>
        <v>0</v>
      </c>
      <c r="E69" s="49">
        <f>+Enero!E69+Febrero!E69+'Marzo '!E69+'Abril '!E69+'Mayo '!E69+Junio!E69+Julio!E69+Agosto!E69+Septiembre!E69+'Octubre '!E69+Noviembre!E69+'Diciembre '!E69</f>
        <v>0</v>
      </c>
      <c r="F69" s="30">
        <f>+Enero!F69+Febrero!F69+'Marzo '!F69+'Abril '!F69+'Mayo '!F69+Junio!F69+Julio!F69+Agosto!F69+Septiembre!F69+'Octubre '!F69+Noviembre!F69+'Diciembre '!F69</f>
        <v>0</v>
      </c>
      <c r="G69" s="30">
        <f>+Enero!G69+Febrero!G69+'Marzo '!G69+'Abril '!G69+'Mayo '!G69+Junio!G69+Julio!G69+Agosto!G69+Septiembre!G69+'Octubre '!G69+Noviembre!G69+'Diciembre '!G69</f>
        <v>0</v>
      </c>
      <c r="H69" s="30">
        <f>+Enero!H69+Febrero!H69+'Marzo '!H69+'Abril '!H69+'Mayo '!H69+Junio!H69+Julio!H69+Agosto!H69+Septiembre!H69+'Octubre '!H69+Noviembre!H69+'Diciembre '!H69</f>
        <v>0</v>
      </c>
      <c r="I69" s="30">
        <f>+Enero!I69+Febrero!I69+'Marzo '!I69+'Abril '!I69+'Mayo '!I69+Junio!I69+Julio!I69+Agosto!I69+Septiembre!I69+'Octubre '!I69+Noviembre!I69+'Diciembre '!I69</f>
        <v>0</v>
      </c>
      <c r="J69" s="30">
        <f>+Enero!J69+Febrero!J69+'Marzo '!J69+'Abril '!J69+'Mayo '!J69+Junio!J69+Julio!J69+Agosto!J69+Septiembre!J69+'Octubre '!J69+Noviembre!J69+'Diciembre '!J69</f>
        <v>0</v>
      </c>
      <c r="K69" s="30">
        <f>+Enero!K69+Febrero!K69+'Marzo '!K69+'Abril '!K69+'Mayo '!K69+Junio!K69+Julio!K69+Agosto!K69+Septiembre!K69+'Octubre '!K69+Noviembre!K69+'Diciembre '!K69</f>
        <v>0</v>
      </c>
      <c r="L69" s="30">
        <f>+Enero!L69+Febrero!L69+'Marzo '!L69+'Abril '!L69+'Mayo '!L69+Junio!L69+Julio!L69+Agosto!L69+Septiembre!L69+'Octubre '!L69+Noviembre!L69+'Diciembre '!L69</f>
        <v>0</v>
      </c>
      <c r="M69" s="30">
        <f>+Enero!M69+Febrero!M69+'Marzo '!M69+'Abril '!M69+'Mayo '!M69+Junio!M69+Julio!M69+Agosto!M69+Septiembre!M69+'Octubre '!M69+Noviembre!M69+'Diciembre '!M69</f>
        <v>0</v>
      </c>
      <c r="N69" s="30">
        <f>+Enero!N69+Febrero!N69+'Marzo '!N69+'Abril '!N69+'Mayo '!N69+Junio!N69+Julio!N69+Agosto!N69+Septiembre!N69+'Octubre '!N69+Noviembre!N69+'Diciembre '!N69</f>
        <v>0</v>
      </c>
      <c r="O69" s="30">
        <f>+Enero!O69+Febrero!O69+'Marzo '!O69+'Abril '!O69+'Mayo '!O69+Junio!O69+Julio!O69+Agosto!O69+Septiembre!O69+'Octubre '!O69+Noviembre!O69+'Diciembre '!O69</f>
        <v>0</v>
      </c>
      <c r="P69" s="49">
        <f>+Enero!P69+Febrero!P69+'Marzo '!P69+'Abril '!P69+'Mayo '!P69+Junio!P69+Julio!P69+Agosto!P69+Septiembre!P69+'Octubre '!P69+Noviembre!P69+'Diciembre '!P69</f>
        <v>0</v>
      </c>
      <c r="Q69" s="49">
        <f>+Enero!Q69+Febrero!Q69+'Marzo '!Q69+'Abril '!Q69+'Mayo '!Q69+Junio!Q69+Julio!Q69+Agosto!Q69+Septiembre!Q69+'Octubre '!Q69+Noviembre!Q69+'Diciembre '!Q69</f>
        <v>0</v>
      </c>
      <c r="R69" s="30">
        <f>+Enero!R69+Febrero!R69+'Marzo '!R69+'Abril '!R69+'Mayo '!R69+Junio!R69+Julio!R69+Agosto!R69+Septiembre!R69+'Octubre '!R69+Noviembre!R69+'Diciembre '!R69</f>
        <v>0</v>
      </c>
      <c r="S69" s="49">
        <f>+Enero!S69+Febrero!S69+'Marzo '!S69+'Abril '!S69+'Mayo '!S69+Junio!S69+Julio!S69+Agosto!S69+Septiembre!S69+'Octubre '!S69+Noviembre!S69+'Diciembre '!S69</f>
        <v>0</v>
      </c>
      <c r="T69" s="28">
        <f>+Enero!T69+Febrero!T69+'Marzo '!T69+'Abril '!T69+'Mayo '!T69+Junio!T69+Julio!T69+Agosto!T69+Septiembre!T69+'Octubre '!T69+Noviembre!T69+'Diciembre '!T69</f>
        <v>0</v>
      </c>
      <c r="U69" s="118">
        <f>+Enero!U69+Febrero!U69+'Marzo '!U69+'Abril '!U69+'Mayo '!U69+Junio!U69+Julio!U69+Agosto!U69+Septiembre!U69+'Octubre '!U69+Noviembre!U69+'Diciembre '!U69</f>
        <v>0</v>
      </c>
      <c r="V69" s="118">
        <f>+Enero!V69+Febrero!V69+'Marzo '!V69+'Abril '!V69+'Mayo '!V69+Junio!V69+Julio!V69+Agosto!V69+Septiembre!V69+'Octubre '!V69+Noviembre!V69+'Diciembre '!V69</f>
        <v>0</v>
      </c>
      <c r="W69" s="33">
        <f>+Enero!W69+Febrero!W69+'Marzo '!W69+'Abril '!W69+'Mayo '!W69+Junio!W69+Julio!W69+Agosto!W69+Septiembre!W69+'Octubre '!W69+Noviembre!W69+'Diciembre '!W69</f>
        <v>0</v>
      </c>
      <c r="X69" s="53">
        <f>+Enero!X69+Febrero!X69+'Marzo '!X69+'Abril '!X69+'Mayo '!X69+Junio!X69+Julio!X69+Agosto!X69+Septiembre!X69+'Octubre '!X69+Noviembre!X69+'Diciembre '!X69</f>
        <v>0</v>
      </c>
      <c r="Y69" s="113" t="str">
        <f t="shared" si="17"/>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18"/>
        <v/>
      </c>
      <c r="BR69" s="42" t="str">
        <f t="shared" si="19"/>
        <v/>
      </c>
      <c r="BS69" s="42" t="str">
        <f t="shared" si="20"/>
        <v/>
      </c>
      <c r="BT69" s="42" t="str">
        <f t="shared" si="21"/>
        <v/>
      </c>
      <c r="BU69" s="6"/>
      <c r="BV69" s="6"/>
      <c r="BW69" s="6"/>
      <c r="BX69" s="6"/>
      <c r="BY69" s="116">
        <f t="shared" si="22"/>
        <v>0</v>
      </c>
      <c r="BZ69" s="116">
        <f t="shared" si="23"/>
        <v>0</v>
      </c>
      <c r="CA69" s="116" t="str">
        <f t="shared" si="24"/>
        <v/>
      </c>
      <c r="CB69" s="47">
        <f t="shared" si="25"/>
        <v>0</v>
      </c>
      <c r="CC69" s="6"/>
      <c r="CZ69" s="12"/>
      <c r="DA69" s="12"/>
    </row>
    <row r="70" spans="1:105" s="11" customFormat="1" ht="16.5" customHeight="1" x14ac:dyDescent="0.15">
      <c r="A70" s="382" t="s">
        <v>119</v>
      </c>
      <c r="B70" s="383"/>
      <c r="C70" s="29">
        <f t="shared" si="26"/>
        <v>0</v>
      </c>
      <c r="D70" s="27">
        <f>+Enero!D70+Febrero!D70+'Marzo '!D70+'Abril '!D70+'Mayo '!D70+Junio!D70+Julio!D70+Agosto!D70+Septiembre!D70+'Octubre '!D70+Noviembre!D70+'Diciembre '!D70</f>
        <v>0</v>
      </c>
      <c r="E70" s="49">
        <f>+Enero!E70+Febrero!E70+'Marzo '!E70+'Abril '!E70+'Mayo '!E70+Junio!E70+Julio!E70+Agosto!E70+Septiembre!E70+'Octubre '!E70+Noviembre!E70+'Diciembre '!E70</f>
        <v>0</v>
      </c>
      <c r="F70" s="30">
        <f>+Enero!F70+Febrero!F70+'Marzo '!F70+'Abril '!F70+'Mayo '!F70+Junio!F70+Julio!F70+Agosto!F70+Septiembre!F70+'Octubre '!F70+Noviembre!F70+'Diciembre '!F70</f>
        <v>0</v>
      </c>
      <c r="G70" s="30">
        <f>+Enero!G70+Febrero!G70+'Marzo '!G70+'Abril '!G70+'Mayo '!G70+Junio!G70+Julio!G70+Agosto!G70+Septiembre!G70+'Octubre '!G70+Noviembre!G70+'Diciembre '!G70</f>
        <v>0</v>
      </c>
      <c r="H70" s="30">
        <f>+Enero!H70+Febrero!H70+'Marzo '!H70+'Abril '!H70+'Mayo '!H70+Junio!H70+Julio!H70+Agosto!H70+Septiembre!H70+'Octubre '!H70+Noviembre!H70+'Diciembre '!H70</f>
        <v>0</v>
      </c>
      <c r="I70" s="30">
        <f>+Enero!I70+Febrero!I70+'Marzo '!I70+'Abril '!I70+'Mayo '!I70+Junio!I70+Julio!I70+Agosto!I70+Septiembre!I70+'Octubre '!I70+Noviembre!I70+'Diciembre '!I70</f>
        <v>0</v>
      </c>
      <c r="J70" s="30">
        <f>+Enero!J70+Febrero!J70+'Marzo '!J70+'Abril '!J70+'Mayo '!J70+Junio!J70+Julio!J70+Agosto!J70+Septiembre!J70+'Octubre '!J70+Noviembre!J70+'Diciembre '!J70</f>
        <v>0</v>
      </c>
      <c r="K70" s="30">
        <f>+Enero!K70+Febrero!K70+'Marzo '!K70+'Abril '!K70+'Mayo '!K70+Junio!K70+Julio!K70+Agosto!K70+Septiembre!K70+'Octubre '!K70+Noviembre!K70+'Diciembre '!K70</f>
        <v>0</v>
      </c>
      <c r="L70" s="30">
        <f>+Enero!L70+Febrero!L70+'Marzo '!L70+'Abril '!L70+'Mayo '!L70+Junio!L70+Julio!L70+Agosto!L70+Septiembre!L70+'Octubre '!L70+Noviembre!L70+'Diciembre '!L70</f>
        <v>0</v>
      </c>
      <c r="M70" s="30">
        <f>+Enero!M70+Febrero!M70+'Marzo '!M70+'Abril '!M70+'Mayo '!M70+Junio!M70+Julio!M70+Agosto!M70+Septiembre!M70+'Octubre '!M70+Noviembre!M70+'Diciembre '!M70</f>
        <v>0</v>
      </c>
      <c r="N70" s="30">
        <f>+Enero!N70+Febrero!N70+'Marzo '!N70+'Abril '!N70+'Mayo '!N70+Junio!N70+Julio!N70+Agosto!N70+Septiembre!N70+'Octubre '!N70+Noviembre!N70+'Diciembre '!N70</f>
        <v>0</v>
      </c>
      <c r="O70" s="30">
        <f>+Enero!O70+Febrero!O70+'Marzo '!O70+'Abril '!O70+'Mayo '!O70+Junio!O70+Julio!O70+Agosto!O70+Septiembre!O70+'Octubre '!O70+Noviembre!O70+'Diciembre '!O70</f>
        <v>0</v>
      </c>
      <c r="P70" s="49">
        <f>+Enero!P70+Febrero!P70+'Marzo '!P70+'Abril '!P70+'Mayo '!P70+Junio!P70+Julio!P70+Agosto!P70+Septiembre!P70+'Octubre '!P70+Noviembre!P70+'Diciembre '!P70</f>
        <v>0</v>
      </c>
      <c r="Q70" s="49">
        <f>+Enero!Q70+Febrero!Q70+'Marzo '!Q70+'Abril '!Q70+'Mayo '!Q70+Junio!Q70+Julio!Q70+Agosto!Q70+Septiembre!Q70+'Octubre '!Q70+Noviembre!Q70+'Diciembre '!Q70</f>
        <v>0</v>
      </c>
      <c r="R70" s="30">
        <f>+Enero!R70+Febrero!R70+'Marzo '!R70+'Abril '!R70+'Mayo '!R70+Junio!R70+Julio!R70+Agosto!R70+Septiembre!R70+'Octubre '!R70+Noviembre!R70+'Diciembre '!R70</f>
        <v>0</v>
      </c>
      <c r="S70" s="49">
        <f>+Enero!S70+Febrero!S70+'Marzo '!S70+'Abril '!S70+'Mayo '!S70+Junio!S70+Julio!S70+Agosto!S70+Septiembre!S70+'Octubre '!S70+Noviembre!S70+'Diciembre '!S70</f>
        <v>0</v>
      </c>
      <c r="T70" s="28">
        <f>+Enero!T70+Febrero!T70+'Marzo '!T70+'Abril '!T70+'Mayo '!T70+Junio!T70+Julio!T70+Agosto!T70+Septiembre!T70+'Octubre '!T70+Noviembre!T70+'Diciembre '!T70</f>
        <v>0</v>
      </c>
      <c r="U70" s="118">
        <f>+Enero!U70+Febrero!U70+'Marzo '!U70+'Abril '!U70+'Mayo '!U70+Junio!U70+Julio!U70+Agosto!U70+Septiembre!U70+'Octubre '!U70+Noviembre!U70+'Diciembre '!U70</f>
        <v>0</v>
      </c>
      <c r="V70" s="118">
        <f>+Enero!V70+Febrero!V70+'Marzo '!V70+'Abril '!V70+'Mayo '!V70+Junio!V70+Julio!V70+Agosto!V70+Septiembre!V70+'Octubre '!V70+Noviembre!V70+'Diciembre '!V70</f>
        <v>0</v>
      </c>
      <c r="W70" s="33">
        <f>+Enero!W70+Febrero!W70+'Marzo '!W70+'Abril '!W70+'Mayo '!W70+Junio!W70+Julio!W70+Agosto!W70+Septiembre!W70+'Octubre '!W70+Noviembre!W70+'Diciembre '!W70</f>
        <v>0</v>
      </c>
      <c r="X70" s="53">
        <f>+Enero!X70+Febrero!X70+'Marzo '!X70+'Abril '!X70+'Mayo '!X70+Junio!X70+Julio!X70+Agosto!X70+Septiembre!X70+'Octubre '!X70+Noviembre!X70+'Diciembre '!X70</f>
        <v>0</v>
      </c>
      <c r="Y70" s="113" t="str">
        <f t="shared" si="17"/>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18"/>
        <v/>
      </c>
      <c r="BR70" s="42" t="str">
        <f t="shared" si="19"/>
        <v/>
      </c>
      <c r="BS70" s="42" t="str">
        <f t="shared" si="20"/>
        <v/>
      </c>
      <c r="BT70" s="42" t="str">
        <f t="shared" si="21"/>
        <v/>
      </c>
      <c r="BU70" s="6"/>
      <c r="BV70" s="6"/>
      <c r="BW70" s="6"/>
      <c r="BX70" s="6"/>
      <c r="BY70" s="116">
        <f t="shared" si="22"/>
        <v>0</v>
      </c>
      <c r="BZ70" s="116">
        <f t="shared" si="23"/>
        <v>0</v>
      </c>
      <c r="CA70" s="116" t="str">
        <f t="shared" si="24"/>
        <v/>
      </c>
      <c r="CB70" s="47">
        <f t="shared" si="25"/>
        <v>0</v>
      </c>
      <c r="CC70" s="6"/>
      <c r="CZ70" s="12"/>
      <c r="DA70" s="12"/>
    </row>
    <row r="71" spans="1:105" s="11" customFormat="1" ht="16.5" customHeight="1" x14ac:dyDescent="0.15">
      <c r="A71" s="382" t="s">
        <v>120</v>
      </c>
      <c r="B71" s="383"/>
      <c r="C71" s="29">
        <f t="shared" si="26"/>
        <v>2983</v>
      </c>
      <c r="D71" s="27">
        <f>+Enero!D71+Febrero!D71+'Marzo '!D71+'Abril '!D71+'Mayo '!D71+Junio!D71+Julio!D71+Agosto!D71+Septiembre!D71+'Octubre '!D71+Noviembre!D71+'Diciembre '!D71</f>
        <v>6</v>
      </c>
      <c r="E71" s="49">
        <f>+Enero!E71+Febrero!E71+'Marzo '!E71+'Abril '!E71+'Mayo '!E71+Junio!E71+Julio!E71+Agosto!E71+Septiembre!E71+'Octubre '!E71+Noviembre!E71+'Diciembre '!E71</f>
        <v>9</v>
      </c>
      <c r="F71" s="30">
        <f>+Enero!F71+Febrero!F71+'Marzo '!F71+'Abril '!F71+'Mayo '!F71+Junio!F71+Julio!F71+Agosto!F71+Septiembre!F71+'Octubre '!F71+Noviembre!F71+'Diciembre '!F71</f>
        <v>22</v>
      </c>
      <c r="G71" s="30">
        <f>+Enero!G71+Febrero!G71+'Marzo '!G71+'Abril '!G71+'Mayo '!G71+Junio!G71+Julio!G71+Agosto!G71+Septiembre!G71+'Octubre '!G71+Noviembre!G71+'Diciembre '!G71</f>
        <v>8</v>
      </c>
      <c r="H71" s="30">
        <f>+Enero!H71+Febrero!H71+'Marzo '!H71+'Abril '!H71+'Mayo '!H71+Junio!H71+Julio!H71+Agosto!H71+Septiembre!H71+'Octubre '!H71+Noviembre!H71+'Diciembre '!H71</f>
        <v>0</v>
      </c>
      <c r="I71" s="30">
        <f>+Enero!I71+Febrero!I71+'Marzo '!I71+'Abril '!I71+'Mayo '!I71+Junio!I71+Julio!I71+Agosto!I71+Septiembre!I71+'Octubre '!I71+Noviembre!I71+'Diciembre '!I71</f>
        <v>1</v>
      </c>
      <c r="J71" s="30">
        <f>+Enero!J71+Febrero!J71+'Marzo '!J71+'Abril '!J71+'Mayo '!J71+Junio!J71+Julio!J71+Agosto!J71+Septiembre!J71+'Octubre '!J71+Noviembre!J71+'Diciembre '!J71</f>
        <v>1</v>
      </c>
      <c r="K71" s="30">
        <f>+Enero!K71+Febrero!K71+'Marzo '!K71+'Abril '!K71+'Mayo '!K71+Junio!K71+Julio!K71+Agosto!K71+Septiembre!K71+'Octubre '!K71+Noviembre!K71+'Diciembre '!K71</f>
        <v>4</v>
      </c>
      <c r="L71" s="30">
        <f>+Enero!L71+Febrero!L71+'Marzo '!L71+'Abril '!L71+'Mayo '!L71+Junio!L71+Julio!L71+Agosto!L71+Septiembre!L71+'Octubre '!L71+Noviembre!L71+'Diciembre '!L71</f>
        <v>5</v>
      </c>
      <c r="M71" s="30">
        <f>+Enero!M71+Febrero!M71+'Marzo '!M71+'Abril '!M71+'Mayo '!M71+Junio!M71+Julio!M71+Agosto!M71+Septiembre!M71+'Octubre '!M71+Noviembre!M71+'Diciembre '!M71</f>
        <v>12</v>
      </c>
      <c r="N71" s="30">
        <f>+Enero!N71+Febrero!N71+'Marzo '!N71+'Abril '!N71+'Mayo '!N71+Junio!N71+Julio!N71+Agosto!N71+Septiembre!N71+'Octubre '!N71+Noviembre!N71+'Diciembre '!N71</f>
        <v>15</v>
      </c>
      <c r="O71" s="30">
        <f>+Enero!O71+Febrero!O71+'Marzo '!O71+'Abril '!O71+'Mayo '!O71+Junio!O71+Julio!O71+Agosto!O71+Septiembre!O71+'Octubre '!O71+Noviembre!O71+'Diciembre '!O71</f>
        <v>17</v>
      </c>
      <c r="P71" s="30">
        <f>+Enero!P71+Febrero!P71+'Marzo '!P71+'Abril '!P71+'Mayo '!P71+Junio!P71+Julio!P71+Agosto!P71+Septiembre!P71+'Octubre '!P71+Noviembre!P71+'Diciembre '!P71</f>
        <v>21</v>
      </c>
      <c r="Q71" s="30">
        <f>+Enero!Q71+Febrero!Q71+'Marzo '!Q71+'Abril '!Q71+'Mayo '!Q71+Junio!Q71+Julio!Q71+Agosto!Q71+Septiembre!Q71+'Octubre '!Q71+Noviembre!Q71+'Diciembre '!Q71</f>
        <v>1023</v>
      </c>
      <c r="R71" s="30">
        <f>+Enero!R71+Febrero!R71+'Marzo '!R71+'Abril '!R71+'Mayo '!R71+Junio!R71+Julio!R71+Agosto!R71+Septiembre!R71+'Octubre '!R71+Noviembre!R71+'Diciembre '!R71</f>
        <v>823</v>
      </c>
      <c r="S71" s="49">
        <f>+Enero!S71+Febrero!S71+'Marzo '!S71+'Abril '!S71+'Mayo '!S71+Junio!S71+Julio!S71+Agosto!S71+Septiembre!S71+'Octubre '!S71+Noviembre!S71+'Diciembre '!S71</f>
        <v>588</v>
      </c>
      <c r="T71" s="28">
        <f>+Enero!T71+Febrero!T71+'Marzo '!T71+'Abril '!T71+'Mayo '!T71+Junio!T71+Julio!T71+Agosto!T71+Septiembre!T71+'Octubre '!T71+Noviembre!T71+'Diciembre '!T71</f>
        <v>428</v>
      </c>
      <c r="U71" s="118">
        <f>+Enero!U71+Febrero!U71+'Marzo '!U71+'Abril '!U71+'Mayo '!U71+Junio!U71+Julio!U71+Agosto!U71+Septiembre!U71+'Octubre '!U71+Noviembre!U71+'Diciembre '!U71</f>
        <v>1164</v>
      </c>
      <c r="V71" s="118">
        <f>+Enero!V71+Febrero!V71+'Marzo '!V71+'Abril '!V71+'Mayo '!V71+Junio!V71+Julio!V71+Agosto!V71+Septiembre!V71+'Octubre '!V71+Noviembre!V71+'Diciembre '!V71</f>
        <v>1819</v>
      </c>
      <c r="W71" s="33">
        <f>+Enero!W71+Febrero!W71+'Marzo '!W71+'Abril '!W71+'Mayo '!W71+Junio!W71+Julio!W71+Agosto!W71+Septiembre!W71+'Octubre '!W71+Noviembre!W71+'Diciembre '!W71</f>
        <v>2983</v>
      </c>
      <c r="X71" s="53">
        <f>+Enero!X71+Febrero!X71+'Marzo '!X71+'Abril '!X71+'Mayo '!X71+Junio!X71+Julio!X71+Agosto!X71+Septiembre!X71+'Octubre '!X71+Noviembre!X71+'Diciembre '!X71</f>
        <v>483</v>
      </c>
      <c r="Y71" s="113" t="str">
        <f t="shared" si="17"/>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18"/>
        <v/>
      </c>
      <c r="BR71" s="42" t="str">
        <f t="shared" si="19"/>
        <v/>
      </c>
      <c r="BS71" s="42" t="str">
        <f t="shared" si="20"/>
        <v/>
      </c>
      <c r="BT71" s="42" t="str">
        <f t="shared" si="21"/>
        <v/>
      </c>
      <c r="BU71" s="6"/>
      <c r="BV71" s="6"/>
      <c r="BW71" s="6"/>
      <c r="BX71" s="6"/>
      <c r="BY71" s="116">
        <f t="shared" si="22"/>
        <v>0</v>
      </c>
      <c r="BZ71" s="116">
        <f t="shared" si="23"/>
        <v>0</v>
      </c>
      <c r="CA71" s="116">
        <f t="shared" si="24"/>
        <v>0</v>
      </c>
      <c r="CB71" s="47">
        <f t="shared" si="25"/>
        <v>0</v>
      </c>
      <c r="CC71" s="6"/>
      <c r="CZ71" s="12"/>
      <c r="DA71" s="12"/>
    </row>
    <row r="72" spans="1:105" s="11" customFormat="1" ht="17.25" customHeight="1" x14ac:dyDescent="0.15">
      <c r="A72" s="386" t="s">
        <v>121</v>
      </c>
      <c r="B72" s="387"/>
      <c r="C72" s="119">
        <f t="shared" si="26"/>
        <v>0</v>
      </c>
      <c r="D72" s="84">
        <f>+Enero!D72+Febrero!D72+'Marzo '!D72+'Abril '!D72+'Mayo '!D72+Junio!D72+Julio!D72+Agosto!D72+Septiembre!D72+'Octubre '!D72+Noviembre!D72+'Diciembre '!D72</f>
        <v>0</v>
      </c>
      <c r="E72" s="120">
        <f>+Enero!E72+Febrero!E72+'Marzo '!E72+'Abril '!E72+'Mayo '!E72+Junio!E72+Julio!E72+Agosto!E72+Septiembre!E72+'Octubre '!E72+Noviembre!E72+'Diciembre '!E72</f>
        <v>0</v>
      </c>
      <c r="F72" s="121">
        <f>+Enero!F72+Febrero!F72+'Marzo '!F72+'Abril '!F72+'Mayo '!F72+Junio!F72+Julio!F72+Agosto!F72+Septiembre!F72+'Octubre '!F72+Noviembre!F72+'Diciembre '!F72</f>
        <v>0</v>
      </c>
      <c r="G72" s="121">
        <f>+Enero!G72+Febrero!G72+'Marzo '!G72+'Abril '!G72+'Mayo '!G72+Junio!G72+Julio!G72+Agosto!G72+Septiembre!G72+'Octubre '!G72+Noviembre!G72+'Diciembre '!G72</f>
        <v>0</v>
      </c>
      <c r="H72" s="121">
        <f>+Enero!H72+Febrero!H72+'Marzo '!H72+'Abril '!H72+'Mayo '!H72+Junio!H72+Julio!H72+Agosto!H72+Septiembre!H72+'Octubre '!H72+Noviembre!H72+'Diciembre '!H72</f>
        <v>0</v>
      </c>
      <c r="I72" s="121">
        <f>+Enero!I72+Febrero!I72+'Marzo '!I72+'Abril '!I72+'Mayo '!I72+Junio!I72+Julio!I72+Agosto!I72+Septiembre!I72+'Octubre '!I72+Noviembre!I72+'Diciembre '!I72</f>
        <v>0</v>
      </c>
      <c r="J72" s="121">
        <f>+Enero!J72+Febrero!J72+'Marzo '!J72+'Abril '!J72+'Mayo '!J72+Junio!J72+Julio!J72+Agosto!J72+Septiembre!J72+'Octubre '!J72+Noviembre!J72+'Diciembre '!J72</f>
        <v>0</v>
      </c>
      <c r="K72" s="121">
        <f>+Enero!K72+Febrero!K72+'Marzo '!K72+'Abril '!K72+'Mayo '!K72+Junio!K72+Julio!K72+Agosto!K72+Septiembre!K72+'Octubre '!K72+Noviembre!K72+'Diciembre '!K72</f>
        <v>0</v>
      </c>
      <c r="L72" s="121">
        <f>+Enero!L72+Febrero!L72+'Marzo '!L72+'Abril '!L72+'Mayo '!L72+Junio!L72+Julio!L72+Agosto!L72+Septiembre!L72+'Octubre '!L72+Noviembre!L72+'Diciembre '!L72</f>
        <v>0</v>
      </c>
      <c r="M72" s="121">
        <f>+Enero!M72+Febrero!M72+'Marzo '!M72+'Abril '!M72+'Mayo '!M72+Junio!M72+Julio!M72+Agosto!M72+Septiembre!M72+'Octubre '!M72+Noviembre!M72+'Diciembre '!M72</f>
        <v>0</v>
      </c>
      <c r="N72" s="121">
        <f>+Enero!N72+Febrero!N72+'Marzo '!N72+'Abril '!N72+'Mayo '!N72+Junio!N72+Julio!N72+Agosto!N72+Septiembre!N72+'Octubre '!N72+Noviembre!N72+'Diciembre '!N72</f>
        <v>0</v>
      </c>
      <c r="O72" s="121">
        <f>+Enero!O72+Febrero!O72+'Marzo '!O72+'Abril '!O72+'Mayo '!O72+Junio!O72+Julio!O72+Agosto!O72+Septiembre!O72+'Octubre '!O72+Noviembre!O72+'Diciembre '!O72</f>
        <v>0</v>
      </c>
      <c r="P72" s="121">
        <f>+Enero!P72+Febrero!P72+'Marzo '!P72+'Abril '!P72+'Mayo '!P72+Junio!P72+Julio!P72+Agosto!P72+Septiembre!P72+'Octubre '!P72+Noviembre!P72+'Diciembre '!P72</f>
        <v>0</v>
      </c>
      <c r="Q72" s="121">
        <f>+Enero!Q72+Febrero!Q72+'Marzo '!Q72+'Abril '!Q72+'Mayo '!Q72+Junio!Q72+Julio!Q72+Agosto!Q72+Septiembre!Q72+'Octubre '!Q72+Noviembre!Q72+'Diciembre '!Q72</f>
        <v>0</v>
      </c>
      <c r="R72" s="121">
        <f>+Enero!R72+Febrero!R72+'Marzo '!R72+'Abril '!R72+'Mayo '!R72+Junio!R72+Julio!R72+Agosto!R72+Septiembre!R72+'Octubre '!R72+Noviembre!R72+'Diciembre '!R72</f>
        <v>0</v>
      </c>
      <c r="S72" s="121">
        <f>+Enero!S72+Febrero!S72+'Marzo '!S72+'Abril '!S72+'Mayo '!S72+Junio!S72+Julio!S72+Agosto!S72+Septiembre!S72+'Octubre '!S72+Noviembre!S72+'Diciembre '!S72</f>
        <v>0</v>
      </c>
      <c r="T72" s="85">
        <f>+Enero!T72+Febrero!T72+'Marzo '!T72+'Abril '!T72+'Mayo '!T72+Junio!T72+Julio!T72+Agosto!T72+Septiembre!T72+'Octubre '!T72+Noviembre!T72+'Diciembre '!T72</f>
        <v>0</v>
      </c>
      <c r="U72" s="122">
        <f>+Enero!U72+Febrero!U72+'Marzo '!U72+'Abril '!U72+'Mayo '!U72+Junio!U72+Julio!U72+Agosto!U72+Septiembre!U72+'Octubre '!U72+Noviembre!U72+'Diciembre '!U72</f>
        <v>0</v>
      </c>
      <c r="V72" s="122">
        <f>+Enero!V72+Febrero!V72+'Marzo '!V72+'Abril '!V72+'Mayo '!V72+Junio!V72+Julio!V72+Agosto!V72+Septiembre!V72+'Octubre '!V72+Noviembre!V72+'Diciembre '!V72</f>
        <v>0</v>
      </c>
      <c r="W72" s="86">
        <f>+Enero!W72+Febrero!W72+'Marzo '!W72+'Abril '!W72+'Mayo '!W72+Junio!W72+Julio!W72+Agosto!W72+Septiembre!W72+'Octubre '!W72+Noviembre!W72+'Diciembre '!W72</f>
        <v>0</v>
      </c>
      <c r="X72" s="123">
        <f>+Enero!X72+Febrero!X72+'Marzo '!X72+'Abril '!X72+'Mayo '!X72+Junio!X72+Julio!X72+Agosto!X72+Septiembre!X72+'Octubre '!X72+Noviembre!X72+'Diciembre '!X72</f>
        <v>0</v>
      </c>
      <c r="Y72" s="113" t="str">
        <f t="shared" si="17"/>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18"/>
        <v/>
      </c>
      <c r="BR72" s="42" t="str">
        <f t="shared" si="19"/>
        <v/>
      </c>
      <c r="BS72" s="42" t="str">
        <f t="shared" si="20"/>
        <v/>
      </c>
      <c r="BT72" s="42" t="str">
        <f t="shared" si="21"/>
        <v/>
      </c>
      <c r="BU72" s="6"/>
      <c r="BV72" s="6"/>
      <c r="BW72" s="6"/>
      <c r="BX72" s="6"/>
      <c r="BY72" s="116">
        <f t="shared" si="22"/>
        <v>0</v>
      </c>
      <c r="BZ72" s="116">
        <f t="shared" si="23"/>
        <v>0</v>
      </c>
      <c r="CA72" s="116" t="str">
        <f t="shared" si="24"/>
        <v/>
      </c>
      <c r="CB72" s="47">
        <f t="shared" si="25"/>
        <v>0</v>
      </c>
      <c r="CC72" s="6"/>
      <c r="CZ72" s="12"/>
      <c r="DA72" s="12"/>
    </row>
    <row r="73" spans="1:105" s="11" customFormat="1" ht="15" customHeight="1" x14ac:dyDescent="0.15">
      <c r="A73" s="388" t="s">
        <v>51</v>
      </c>
      <c r="B73" s="389"/>
      <c r="C73" s="124">
        <f t="shared" ref="C73:X73" si="27">SUM(C62:C72)</f>
        <v>26114</v>
      </c>
      <c r="D73" s="125">
        <f>SUM(D62:D72)</f>
        <v>1573</v>
      </c>
      <c r="E73" s="126">
        <f t="shared" si="27"/>
        <v>1061</v>
      </c>
      <c r="F73" s="95">
        <f t="shared" si="27"/>
        <v>649</v>
      </c>
      <c r="G73" s="95">
        <f t="shared" si="27"/>
        <v>904</v>
      </c>
      <c r="H73" s="95">
        <f t="shared" si="27"/>
        <v>1492</v>
      </c>
      <c r="I73" s="95">
        <f t="shared" si="27"/>
        <v>2096</v>
      </c>
      <c r="J73" s="95">
        <f t="shared" si="27"/>
        <v>2017</v>
      </c>
      <c r="K73" s="95">
        <f t="shared" si="27"/>
        <v>1858</v>
      </c>
      <c r="L73" s="95">
        <f t="shared" si="27"/>
        <v>1427</v>
      </c>
      <c r="M73" s="95">
        <f t="shared" si="27"/>
        <v>964</v>
      </c>
      <c r="N73" s="95">
        <f t="shared" si="27"/>
        <v>1130</v>
      </c>
      <c r="O73" s="95">
        <f t="shared" si="27"/>
        <v>1166</v>
      </c>
      <c r="P73" s="95">
        <f t="shared" si="27"/>
        <v>1338</v>
      </c>
      <c r="Q73" s="95">
        <f t="shared" si="27"/>
        <v>2446</v>
      </c>
      <c r="R73" s="95">
        <f t="shared" si="27"/>
        <v>2222</v>
      </c>
      <c r="S73" s="95">
        <f t="shared" si="27"/>
        <v>1833</v>
      </c>
      <c r="T73" s="99">
        <f t="shared" si="27"/>
        <v>1938</v>
      </c>
      <c r="U73" s="124">
        <f t="shared" si="27"/>
        <v>8700</v>
      </c>
      <c r="V73" s="124">
        <f t="shared" si="27"/>
        <v>17414</v>
      </c>
      <c r="W73" s="127">
        <f t="shared" si="27"/>
        <v>26114</v>
      </c>
      <c r="X73" s="128">
        <f t="shared" si="27"/>
        <v>21388</v>
      </c>
      <c r="Y73" s="113" t="str">
        <f t="shared" si="17"/>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18"/>
        <v/>
      </c>
      <c r="BR73" s="42" t="str">
        <f t="shared" si="19"/>
        <v/>
      </c>
      <c r="BS73" s="42" t="str">
        <f t="shared" si="20"/>
        <v/>
      </c>
      <c r="BT73" s="42" t="str">
        <f t="shared" si="21"/>
        <v/>
      </c>
      <c r="BU73" s="6"/>
      <c r="BV73" s="6"/>
      <c r="BW73" s="6"/>
      <c r="BX73" s="6"/>
      <c r="BY73" s="116">
        <f t="shared" si="22"/>
        <v>0</v>
      </c>
      <c r="BZ73" s="116">
        <f t="shared" si="23"/>
        <v>0</v>
      </c>
      <c r="CA73" s="116">
        <f t="shared" si="24"/>
        <v>0</v>
      </c>
      <c r="CB73" s="47">
        <f t="shared" si="25"/>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199" t="s">
        <v>109</v>
      </c>
      <c r="V76" s="199"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f>+Enero!D77+Febrero!D77+'Marzo '!D77+'Abril '!D77+'Mayo '!D77+Junio!D77+Julio!D77+Agosto!D77+Septiembre!D77+'Octubre '!D77+Noviembre!D77+'Diciembre '!D77</f>
        <v>0</v>
      </c>
      <c r="E77" s="24">
        <f>+Enero!E77+Febrero!E77+'Marzo '!E77+'Abril '!E77+'Mayo '!E77+Junio!E77+Julio!E77+Agosto!E77+Septiembre!E77+'Octubre '!E77+Noviembre!E77+'Diciembre '!E77</f>
        <v>0</v>
      </c>
      <c r="F77" s="25">
        <f>+Enero!F77+Febrero!F77+'Marzo '!F77+'Abril '!F77+'Mayo '!F77+Junio!F77+Julio!F77+Agosto!F77+Septiembre!F77+'Octubre '!F77+Noviembre!F77+'Diciembre '!F77</f>
        <v>0</v>
      </c>
      <c r="G77" s="25">
        <f>+Enero!G77+Febrero!G77+'Marzo '!G77+'Abril '!G77+'Mayo '!G77+Junio!G77+Julio!G77+Agosto!G77+Septiembre!G77+'Octubre '!G77+Noviembre!G77+'Diciembre '!G77</f>
        <v>0</v>
      </c>
      <c r="H77" s="25">
        <f>+Enero!H77+Febrero!H77+'Marzo '!H77+'Abril '!H77+'Mayo '!H77+Junio!H77+Julio!H77+Agosto!H77+Septiembre!H77+'Octubre '!H77+Noviembre!H77+'Diciembre '!H77</f>
        <v>0</v>
      </c>
      <c r="I77" s="25">
        <f>+Enero!I77+Febrero!I77+'Marzo '!I77+'Abril '!I77+'Mayo '!I77+Junio!I77+Julio!I77+Agosto!I77+Septiembre!I77+'Octubre '!I77+Noviembre!I77+'Diciembre '!I77</f>
        <v>0</v>
      </c>
      <c r="J77" s="25">
        <f>+Enero!J77+Febrero!J77+'Marzo '!J77+'Abril '!J77+'Mayo '!J77+Junio!J77+Julio!J77+Agosto!J77+Septiembre!J77+'Octubre '!J77+Noviembre!J77+'Diciembre '!J77</f>
        <v>0</v>
      </c>
      <c r="K77" s="25">
        <f>+Enero!K77+Febrero!K77+'Marzo '!K77+'Abril '!K77+'Mayo '!K77+Junio!K77+Julio!K77+Agosto!K77+Septiembre!K77+'Octubre '!K77+Noviembre!K77+'Diciembre '!K77</f>
        <v>0</v>
      </c>
      <c r="L77" s="25">
        <f>+Enero!L77+Febrero!L77+'Marzo '!L77+'Abril '!L77+'Mayo '!L77+Junio!L77+Julio!L77+Agosto!L77+Septiembre!L77+'Octubre '!L77+Noviembre!L77+'Diciembre '!L77</f>
        <v>0</v>
      </c>
      <c r="M77" s="25">
        <f>+Enero!M77+Febrero!M77+'Marzo '!M77+'Abril '!M77+'Mayo '!M77+Junio!M77+Julio!M77+Agosto!M77+Septiembre!M77+'Octubre '!M77+Noviembre!M77+'Diciembre '!M77</f>
        <v>0</v>
      </c>
      <c r="N77" s="25">
        <f>+Enero!N77+Febrero!N77+'Marzo '!N77+'Abril '!N77+'Mayo '!N77+Junio!N77+Julio!N77+Agosto!N77+Septiembre!N77+'Octubre '!N77+Noviembre!N77+'Diciembre '!N77</f>
        <v>0</v>
      </c>
      <c r="O77" s="25">
        <f>+Enero!O77+Febrero!O77+'Marzo '!O77+'Abril '!O77+'Mayo '!O77+Junio!O77+Julio!O77+Agosto!O77+Septiembre!O77+'Octubre '!O77+Noviembre!O77+'Diciembre '!O77</f>
        <v>0</v>
      </c>
      <c r="P77" s="25">
        <f>+Enero!P77+Febrero!P77+'Marzo '!P77+'Abril '!P77+'Mayo '!P77+Junio!P77+Julio!P77+Agosto!P77+Septiembre!P77+'Octubre '!P77+Noviembre!P77+'Diciembre '!P77</f>
        <v>0</v>
      </c>
      <c r="Q77" s="25">
        <f>+Enero!Q77+Febrero!Q77+'Marzo '!Q77+'Abril '!Q77+'Mayo '!Q77+Junio!Q77+Julio!Q77+Agosto!Q77+Septiembre!Q77+'Octubre '!Q77+Noviembre!Q77+'Diciembre '!Q77</f>
        <v>0</v>
      </c>
      <c r="R77" s="25">
        <f>+Enero!R77+Febrero!R77+'Marzo '!R77+'Abril '!R77+'Mayo '!R77+Junio!R77+Julio!R77+Agosto!R77+Septiembre!R77+'Octubre '!R77+Noviembre!R77+'Diciembre '!R77</f>
        <v>0</v>
      </c>
      <c r="S77" s="25">
        <f>+Enero!S77+Febrero!S77+'Marzo '!S77+'Abril '!S77+'Mayo '!S77+Junio!S77+Julio!S77+Agosto!S77+Septiembre!S77+'Octubre '!S77+Noviembre!S77+'Diciembre '!S77</f>
        <v>0</v>
      </c>
      <c r="T77" s="34">
        <f>+Enero!T77+Febrero!T77+'Marzo '!T77+'Abril '!T77+'Mayo '!T77+Junio!T77+Julio!T77+Agosto!T77+Septiembre!T77+'Octubre '!T77+Noviembre!T77+'Diciembre '!T77</f>
        <v>0</v>
      </c>
      <c r="U77" s="110">
        <f>+Enero!U77+Febrero!U77+'Marzo '!U77+'Abril '!U77+'Mayo '!U77+Junio!U77+Julio!U77+Agosto!U77+Septiembre!U77+'Octubre '!U77+Noviembre!U77+'Diciembre '!U77</f>
        <v>0</v>
      </c>
      <c r="V77" s="110">
        <f>+Enero!V77+Febrero!V77+'Marzo '!V77+'Abril '!V77+'Mayo '!V77+Junio!V77+Julio!V77+Agosto!V77+Septiembre!V77+'Octubre '!V77+Noviembre!V77+'Diciembre '!V77</f>
        <v>0</v>
      </c>
      <c r="W77" s="110">
        <f>+Enero!W77+Febrero!W77+'Marzo '!W77+'Abril '!W77+'Mayo '!W77+Junio!W77+Julio!W77+Agosto!W77+Septiembre!W77+'Octubre '!W77+Noviembre!W77+'Diciembre '!W77</f>
        <v>0</v>
      </c>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28">SUM(D78:T78)</f>
        <v>169</v>
      </c>
      <c r="D78" s="84">
        <f>+Enero!D78+Febrero!D78+'Marzo '!D78+'Abril '!D78+'Mayo '!D78+Junio!D78+Julio!D78+Agosto!D78+Septiembre!D78+'Octubre '!D78+Noviembre!D78+'Diciembre '!D78</f>
        <v>0</v>
      </c>
      <c r="E78" s="120">
        <f>+Enero!E78+Febrero!E78+'Marzo '!E78+'Abril '!E78+'Mayo '!E78+Junio!E78+Julio!E78+Agosto!E78+Septiembre!E78+'Octubre '!E78+Noviembre!E78+'Diciembre '!E78</f>
        <v>2</v>
      </c>
      <c r="F78" s="121">
        <f>+Enero!F78+Febrero!F78+'Marzo '!F78+'Abril '!F78+'Mayo '!F78+Junio!F78+Julio!F78+Agosto!F78+Septiembre!F78+'Octubre '!F78+Noviembre!F78+'Diciembre '!F78</f>
        <v>5</v>
      </c>
      <c r="G78" s="121">
        <f>+Enero!G78+Febrero!G78+'Marzo '!G78+'Abril '!G78+'Mayo '!G78+Junio!G78+Julio!G78+Agosto!G78+Septiembre!G78+'Octubre '!G78+Noviembre!G78+'Diciembre '!G78</f>
        <v>23</v>
      </c>
      <c r="H78" s="121">
        <f>+Enero!H78+Febrero!H78+'Marzo '!H78+'Abril '!H78+'Mayo '!H78+Junio!H78+Julio!H78+Agosto!H78+Septiembre!H78+'Octubre '!H78+Noviembre!H78+'Diciembre '!H78</f>
        <v>32</v>
      </c>
      <c r="I78" s="121">
        <f>+Enero!I78+Febrero!I78+'Marzo '!I78+'Abril '!I78+'Mayo '!I78+Junio!I78+Julio!I78+Agosto!I78+Septiembre!I78+'Octubre '!I78+Noviembre!I78+'Diciembre '!I78</f>
        <v>16</v>
      </c>
      <c r="J78" s="121">
        <f>+Enero!J78+Febrero!J78+'Marzo '!J78+'Abril '!J78+'Mayo '!J78+Junio!J78+Julio!J78+Agosto!J78+Septiembre!J78+'Octubre '!J78+Noviembre!J78+'Diciembre '!J78</f>
        <v>27</v>
      </c>
      <c r="K78" s="121">
        <f>+Enero!K78+Febrero!K78+'Marzo '!K78+'Abril '!K78+'Mayo '!K78+Junio!K78+Julio!K78+Agosto!K78+Septiembre!K78+'Octubre '!K78+Noviembre!K78+'Diciembre '!K78</f>
        <v>19</v>
      </c>
      <c r="L78" s="121">
        <f>+Enero!L78+Febrero!L78+'Marzo '!L78+'Abril '!L78+'Mayo '!L78+Junio!L78+Julio!L78+Agosto!L78+Septiembre!L78+'Octubre '!L78+Noviembre!L78+'Diciembre '!L78</f>
        <v>11</v>
      </c>
      <c r="M78" s="121">
        <f>+Enero!M78+Febrero!M78+'Marzo '!M78+'Abril '!M78+'Mayo '!M78+Junio!M78+Julio!M78+Agosto!M78+Septiembre!M78+'Octubre '!M78+Noviembre!M78+'Diciembre '!M78</f>
        <v>14</v>
      </c>
      <c r="N78" s="121">
        <f>+Enero!N78+Febrero!N78+'Marzo '!N78+'Abril '!N78+'Mayo '!N78+Junio!N78+Julio!N78+Agosto!N78+Septiembre!N78+'Octubre '!N78+Noviembre!N78+'Diciembre '!N78</f>
        <v>8</v>
      </c>
      <c r="O78" s="121">
        <f>+Enero!O78+Febrero!O78+'Marzo '!O78+'Abril '!O78+'Mayo '!O78+Junio!O78+Julio!O78+Agosto!O78+Septiembre!O78+'Octubre '!O78+Noviembre!O78+'Diciembre '!O78</f>
        <v>3</v>
      </c>
      <c r="P78" s="121">
        <f>+Enero!P78+Febrero!P78+'Marzo '!P78+'Abril '!P78+'Mayo '!P78+Junio!P78+Julio!P78+Agosto!P78+Septiembre!P78+'Octubre '!P78+Noviembre!P78+'Diciembre '!P78</f>
        <v>3</v>
      </c>
      <c r="Q78" s="121">
        <f>+Enero!Q78+Febrero!Q78+'Marzo '!Q78+'Abril '!Q78+'Mayo '!Q78+Junio!Q78+Julio!Q78+Agosto!Q78+Septiembre!Q78+'Octubre '!Q78+Noviembre!Q78+'Diciembre '!Q78</f>
        <v>5</v>
      </c>
      <c r="R78" s="121">
        <f>+Enero!R78+Febrero!R78+'Marzo '!R78+'Abril '!R78+'Mayo '!R78+Junio!R78+Julio!R78+Agosto!R78+Septiembre!R78+'Octubre '!R78+Noviembre!R78+'Diciembre '!R78</f>
        <v>1</v>
      </c>
      <c r="S78" s="121">
        <f>+Enero!S78+Febrero!S78+'Marzo '!S78+'Abril '!S78+'Mayo '!S78+Junio!S78+Julio!S78+Agosto!S78+Septiembre!S78+'Octubre '!S78+Noviembre!S78+'Diciembre '!S78</f>
        <v>0</v>
      </c>
      <c r="T78" s="85">
        <f>+Enero!T78+Febrero!T78+'Marzo '!T78+'Abril '!T78+'Mayo '!T78+Junio!T78+Julio!T78+Agosto!T78+Septiembre!T78+'Octubre '!T78+Noviembre!T78+'Diciembre '!T78</f>
        <v>0</v>
      </c>
      <c r="U78" s="122">
        <f>+Enero!U78+Febrero!U78+'Marzo '!U78+'Abril '!U78+'Mayo '!U78+Junio!U78+Julio!U78+Agosto!U78+Septiembre!U78+'Octubre '!U78+Noviembre!U78+'Diciembre '!U78</f>
        <v>32</v>
      </c>
      <c r="V78" s="122">
        <f>+Enero!V78+Febrero!V78+'Marzo '!V78+'Abril '!V78+'Mayo '!V78+Junio!V78+Julio!V78+Agosto!V78+Septiembre!V78+'Octubre '!V78+Noviembre!V78+'Diciembre '!V78</f>
        <v>137</v>
      </c>
      <c r="W78" s="122">
        <f>+Enero!W78+Febrero!W78+'Marzo '!W78+'Abril '!W78+'Mayo '!W78+Junio!W78+Julio!W78+Agosto!W78+Septiembre!W78+'Octubre '!W78+Noviembre!W78+'Diciembre '!W78</f>
        <v>169</v>
      </c>
      <c r="X78" s="132" t="str">
        <f t="shared" ref="X78:X87" si="29">+BP78&amp;BQ78&amp;BR78&amp;BS78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0">IF($C78&lt;&gt;($U78+$V78)," El número atenciones según sexo NO puede ser diferente al Total.","")</f>
        <v/>
      </c>
      <c r="BQ78" s="42" t="str">
        <f t="shared" ref="BQ78:BQ87" si="31">IF($C78=0,"",IF(($W78)="",IF($C78="",""," No olvide escribir la columna Beneficiarios."),""))</f>
        <v/>
      </c>
      <c r="BR78" s="42" t="str">
        <f t="shared" ref="BR78:BR87" si="32">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3">IF($C78&lt;&gt;($U78+$V78),1,0)</f>
        <v>0</v>
      </c>
      <c r="BY78" s="116">
        <f t="shared" ref="BY78:BY87" si="34">IF($C78&lt;($W78),1,0)</f>
        <v>0</v>
      </c>
      <c r="BZ78" s="116">
        <f t="shared" ref="BZ78:BZ87" si="35">IF($C78=0,"",IF(($W78)="",IF($C78="","",1),0))</f>
        <v>0</v>
      </c>
      <c r="CA78" s="116">
        <f>IF(C78+C80+C83+C85+C87&lt;=C63+C64+C65,0,1)</f>
        <v>0</v>
      </c>
      <c r="CB78" s="6"/>
      <c r="CY78" s="12"/>
      <c r="CZ78" s="12"/>
    </row>
    <row r="79" spans="1:105" s="11" customFormat="1" ht="18" customHeight="1" x14ac:dyDescent="0.15">
      <c r="A79" s="393" t="s">
        <v>125</v>
      </c>
      <c r="B79" s="131" t="s">
        <v>110</v>
      </c>
      <c r="C79" s="109">
        <f t="shared" si="28"/>
        <v>200</v>
      </c>
      <c r="D79" s="23">
        <f>+Enero!D79+Febrero!D79+'Marzo '!D79+'Abril '!D79+'Mayo '!D79+Junio!D79+Julio!D79+Agosto!D79+Septiembre!D79+'Octubre '!D79+Noviembre!D79+'Diciembre '!D79</f>
        <v>2</v>
      </c>
      <c r="E79" s="24">
        <f>+Enero!E79+Febrero!E79+'Marzo '!E79+'Abril '!E79+'Mayo '!E79+Junio!E79+Julio!E79+Agosto!E79+Septiembre!E79+'Octubre '!E79+Noviembre!E79+'Diciembre '!E79</f>
        <v>0</v>
      </c>
      <c r="F79" s="25">
        <f>+Enero!F79+Febrero!F79+'Marzo '!F79+'Abril '!F79+'Mayo '!F79+Junio!F79+Julio!F79+Agosto!F79+Septiembre!F79+'Octubre '!F79+Noviembre!F79+'Diciembre '!F79</f>
        <v>0</v>
      </c>
      <c r="G79" s="25">
        <f>+Enero!G79+Febrero!G79+'Marzo '!G79+'Abril '!G79+'Mayo '!G79+Junio!G79+Julio!G79+Agosto!G79+Septiembre!G79+'Octubre '!G79+Noviembre!G79+'Diciembre '!G79</f>
        <v>2</v>
      </c>
      <c r="H79" s="25">
        <f>+Enero!H79+Febrero!H79+'Marzo '!H79+'Abril '!H79+'Mayo '!H79+Junio!H79+Julio!H79+Agosto!H79+Septiembre!H79+'Octubre '!H79+Noviembre!H79+'Diciembre '!H79</f>
        <v>21</v>
      </c>
      <c r="I79" s="25">
        <f>+Enero!I79+Febrero!I79+'Marzo '!I79+'Abril '!I79+'Mayo '!I79+Junio!I79+Julio!I79+Agosto!I79+Septiembre!I79+'Octubre '!I79+Noviembre!I79+'Diciembre '!I79</f>
        <v>25</v>
      </c>
      <c r="J79" s="25">
        <f>+Enero!J79+Febrero!J79+'Marzo '!J79+'Abril '!J79+'Mayo '!J79+Junio!J79+Julio!J79+Agosto!J79+Septiembre!J79+'Octubre '!J79+Noviembre!J79+'Diciembre '!J79</f>
        <v>31</v>
      </c>
      <c r="K79" s="25">
        <f>+Enero!K79+Febrero!K79+'Marzo '!K79+'Abril '!K79+'Mayo '!K79+Junio!K79+Julio!K79+Agosto!K79+Septiembre!K79+'Octubre '!K79+Noviembre!K79+'Diciembre '!K79</f>
        <v>36</v>
      </c>
      <c r="L79" s="25">
        <f>+Enero!L79+Febrero!L79+'Marzo '!L79+'Abril '!L79+'Mayo '!L79+Junio!L79+Julio!L79+Agosto!L79+Septiembre!L79+'Octubre '!L79+Noviembre!L79+'Diciembre '!L79</f>
        <v>22</v>
      </c>
      <c r="M79" s="25">
        <f>+Enero!M79+Febrero!M79+'Marzo '!M79+'Abril '!M79+'Mayo '!M79+Junio!M79+Julio!M79+Agosto!M79+Septiembre!M79+'Octubre '!M79+Noviembre!M79+'Diciembre '!M79</f>
        <v>35</v>
      </c>
      <c r="N79" s="25">
        <f>+Enero!N79+Febrero!N79+'Marzo '!N79+'Abril '!N79+'Mayo '!N79+Junio!N79+Julio!N79+Agosto!N79+Septiembre!N79+'Octubre '!N79+Noviembre!N79+'Diciembre '!N79</f>
        <v>13</v>
      </c>
      <c r="O79" s="25">
        <f>+Enero!O79+Febrero!O79+'Marzo '!O79+'Abril '!O79+'Mayo '!O79+Junio!O79+Julio!O79+Agosto!O79+Septiembre!O79+'Octubre '!O79+Noviembre!O79+'Diciembre '!O79</f>
        <v>2</v>
      </c>
      <c r="P79" s="25">
        <f>+Enero!P79+Febrero!P79+'Marzo '!P79+'Abril '!P79+'Mayo '!P79+Junio!P79+Julio!P79+Agosto!P79+Septiembre!P79+'Octubre '!P79+Noviembre!P79+'Diciembre '!P79</f>
        <v>7</v>
      </c>
      <c r="Q79" s="25">
        <f>+Enero!Q79+Febrero!Q79+'Marzo '!Q79+'Abril '!Q79+'Mayo '!Q79+Junio!Q79+Julio!Q79+Agosto!Q79+Septiembre!Q79+'Octubre '!Q79+Noviembre!Q79+'Diciembre '!Q79</f>
        <v>1</v>
      </c>
      <c r="R79" s="25">
        <f>+Enero!R79+Febrero!R79+'Marzo '!R79+'Abril '!R79+'Mayo '!R79+Junio!R79+Julio!R79+Agosto!R79+Septiembre!R79+'Octubre '!R79+Noviembre!R79+'Diciembre '!R79</f>
        <v>3</v>
      </c>
      <c r="S79" s="25">
        <f>+Enero!S79+Febrero!S79+'Marzo '!S79+'Abril '!S79+'Mayo '!S79+Junio!S79+Julio!S79+Agosto!S79+Septiembre!S79+'Octubre '!S79+Noviembre!S79+'Diciembre '!S79</f>
        <v>0</v>
      </c>
      <c r="T79" s="34">
        <f>+Enero!T79+Febrero!T79+'Marzo '!T79+'Abril '!T79+'Mayo '!T79+Junio!T79+Julio!T79+Agosto!T79+Septiembre!T79+'Octubre '!T79+Noviembre!T79+'Diciembre '!T79</f>
        <v>0</v>
      </c>
      <c r="U79" s="110">
        <f>+Enero!U79+Febrero!U79+'Marzo '!U79+'Abril '!U79+'Mayo '!U79+Junio!U79+Julio!U79+Agosto!U79+Septiembre!U79+'Octubre '!U79+Noviembre!U79+'Diciembre '!U79</f>
        <v>140</v>
      </c>
      <c r="V79" s="110">
        <f>+Enero!V79+Febrero!V79+'Marzo '!V79+'Abril '!V79+'Mayo '!V79+Junio!V79+Julio!V79+Agosto!V79+Septiembre!V79+'Octubre '!V79+Noviembre!V79+'Diciembre '!V79</f>
        <v>60</v>
      </c>
      <c r="W79" s="110">
        <f>+Enero!W79+Febrero!W79+'Marzo '!W79+'Abril '!W79+'Mayo '!W79+Junio!W79+Julio!W79+Agosto!W79+Septiembre!W79+'Octubre '!W79+Noviembre!W79+'Diciembre '!W79</f>
        <v>200</v>
      </c>
      <c r="X79" s="132" t="str">
        <f t="shared" si="29"/>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0"/>
        <v/>
      </c>
      <c r="BQ79" s="42" t="str">
        <f t="shared" si="31"/>
        <v/>
      </c>
      <c r="BR79" s="42" t="str">
        <f t="shared" si="32"/>
        <v/>
      </c>
      <c r="BS79" s="42" t="str">
        <f>IF(C81&lt;=C67,"","Las consultas por psicológo NO pueden ser mayor que el Total de consultas de sección B.")</f>
        <v/>
      </c>
      <c r="BT79" s="6"/>
      <c r="BU79" s="6"/>
      <c r="BV79" s="6"/>
      <c r="BW79" s="6"/>
      <c r="BX79" s="116">
        <f t="shared" si="33"/>
        <v>0</v>
      </c>
      <c r="BY79" s="116">
        <f t="shared" si="34"/>
        <v>0</v>
      </c>
      <c r="BZ79" s="116">
        <f t="shared" si="35"/>
        <v>0</v>
      </c>
      <c r="CA79" s="116">
        <f>IF(C81&lt;=C67,0,1)</f>
        <v>0</v>
      </c>
      <c r="CB79" s="6"/>
      <c r="CY79" s="12"/>
      <c r="CZ79" s="12"/>
    </row>
    <row r="80" spans="1:105" s="11" customFormat="1" ht="18" customHeight="1" x14ac:dyDescent="0.15">
      <c r="A80" s="394"/>
      <c r="B80" s="134" t="s">
        <v>111</v>
      </c>
      <c r="C80" s="117">
        <f t="shared" si="28"/>
        <v>18</v>
      </c>
      <c r="D80" s="27">
        <f>+Enero!D80+Febrero!D80+'Marzo '!D80+'Abril '!D80+'Mayo '!D80+Junio!D80+Julio!D80+Agosto!D80+Septiembre!D80+'Octubre '!D80+Noviembre!D80+'Diciembre '!D80</f>
        <v>0</v>
      </c>
      <c r="E80" s="49">
        <f>+Enero!E80+Febrero!E80+'Marzo '!E80+'Abril '!E80+'Mayo '!E80+Junio!E80+Julio!E80+Agosto!E80+Septiembre!E80+'Octubre '!E80+Noviembre!E80+'Diciembre '!E80</f>
        <v>0</v>
      </c>
      <c r="F80" s="30">
        <f>+Enero!F80+Febrero!F80+'Marzo '!F80+'Abril '!F80+'Mayo '!F80+Junio!F80+Julio!F80+Agosto!F80+Septiembre!F80+'Octubre '!F80+Noviembre!F80+'Diciembre '!F80</f>
        <v>0</v>
      </c>
      <c r="G80" s="30">
        <f>+Enero!G80+Febrero!G80+'Marzo '!G80+'Abril '!G80+'Mayo '!G80+Junio!G80+Julio!G80+Agosto!G80+Septiembre!G80+'Octubre '!G80+Noviembre!G80+'Diciembre '!G80</f>
        <v>0</v>
      </c>
      <c r="H80" s="30">
        <f>+Enero!H80+Febrero!H80+'Marzo '!H80+'Abril '!H80+'Mayo '!H80+Junio!H80+Julio!H80+Agosto!H80+Septiembre!H80+'Octubre '!H80+Noviembre!H80+'Diciembre '!H80</f>
        <v>2</v>
      </c>
      <c r="I80" s="30">
        <f>+Enero!I80+Febrero!I80+'Marzo '!I80+'Abril '!I80+'Mayo '!I80+Junio!I80+Julio!I80+Agosto!I80+Septiembre!I80+'Octubre '!I80+Noviembre!I80+'Diciembre '!I80</f>
        <v>3</v>
      </c>
      <c r="J80" s="30">
        <f>+Enero!J80+Febrero!J80+'Marzo '!J80+'Abril '!J80+'Mayo '!J80+Junio!J80+Julio!J80+Agosto!J80+Septiembre!J80+'Octubre '!J80+Noviembre!J80+'Diciembre '!J80</f>
        <v>5</v>
      </c>
      <c r="K80" s="30">
        <f>+Enero!K80+Febrero!K80+'Marzo '!K80+'Abril '!K80+'Mayo '!K80+Junio!K80+Julio!K80+Agosto!K80+Septiembre!K80+'Octubre '!K80+Noviembre!K80+'Diciembre '!K80</f>
        <v>3</v>
      </c>
      <c r="L80" s="30">
        <f>+Enero!L80+Febrero!L80+'Marzo '!L80+'Abril '!L80+'Mayo '!L80+Junio!L80+Julio!L80+Agosto!L80+Septiembre!L80+'Octubre '!L80+Noviembre!L80+'Diciembre '!L80</f>
        <v>3</v>
      </c>
      <c r="M80" s="30">
        <f>+Enero!M80+Febrero!M80+'Marzo '!M80+'Abril '!M80+'Mayo '!M80+Junio!M80+Julio!M80+Agosto!M80+Septiembre!M80+'Octubre '!M80+Noviembre!M80+'Diciembre '!M80</f>
        <v>0</v>
      </c>
      <c r="N80" s="30">
        <f>+Enero!N80+Febrero!N80+'Marzo '!N80+'Abril '!N80+'Mayo '!N80+Junio!N80+Julio!N80+Agosto!N80+Septiembre!N80+'Octubre '!N80+Noviembre!N80+'Diciembre '!N80</f>
        <v>1</v>
      </c>
      <c r="O80" s="30">
        <f>+Enero!O80+Febrero!O80+'Marzo '!O80+'Abril '!O80+'Mayo '!O80+Junio!O80+Julio!O80+Agosto!O80+Septiembre!O80+'Octubre '!O80+Noviembre!O80+'Diciembre '!O80</f>
        <v>1</v>
      </c>
      <c r="P80" s="30">
        <f>+Enero!P80+Febrero!P80+'Marzo '!P80+'Abril '!P80+'Mayo '!P80+Junio!P80+Julio!P80+Agosto!P80+Septiembre!P80+'Octubre '!P80+Noviembre!P80+'Diciembre '!P80</f>
        <v>0</v>
      </c>
      <c r="Q80" s="30">
        <f>+Enero!Q80+Febrero!Q80+'Marzo '!Q80+'Abril '!Q80+'Mayo '!Q80+Junio!Q80+Julio!Q80+Agosto!Q80+Septiembre!Q80+'Octubre '!Q80+Noviembre!Q80+'Diciembre '!Q80</f>
        <v>0</v>
      </c>
      <c r="R80" s="30">
        <f>+Enero!R80+Febrero!R80+'Marzo '!R80+'Abril '!R80+'Mayo '!R80+Junio!R80+Julio!R80+Agosto!R80+Septiembre!R80+'Octubre '!R80+Noviembre!R80+'Diciembre '!R80</f>
        <v>0</v>
      </c>
      <c r="S80" s="30">
        <f>+Enero!S80+Febrero!S80+'Marzo '!S80+'Abril '!S80+'Mayo '!S80+Junio!S80+Julio!S80+Agosto!S80+Septiembre!S80+'Octubre '!S80+Noviembre!S80+'Diciembre '!S80</f>
        <v>0</v>
      </c>
      <c r="T80" s="28">
        <f>+Enero!T80+Febrero!T80+'Marzo '!T80+'Abril '!T80+'Mayo '!T80+Junio!T80+Julio!T80+Agosto!T80+Septiembre!T80+'Octubre '!T80+Noviembre!T80+'Diciembre '!T80</f>
        <v>0</v>
      </c>
      <c r="U80" s="118">
        <f>+Enero!U80+Febrero!U80+'Marzo '!U80+'Abril '!U80+'Mayo '!U80+Junio!U80+Julio!U80+Agosto!U80+Septiembre!U80+'Octubre '!U80+Noviembre!U80+'Diciembre '!U80</f>
        <v>14</v>
      </c>
      <c r="V80" s="118">
        <f>+Enero!V80+Febrero!V80+'Marzo '!V80+'Abril '!V80+'Mayo '!V80+Junio!V80+Julio!V80+Agosto!V80+Septiembre!V80+'Octubre '!V80+Noviembre!V80+'Diciembre '!V80</f>
        <v>4</v>
      </c>
      <c r="W80" s="118">
        <f>+Enero!W80+Febrero!W80+'Marzo '!W80+'Abril '!W80+'Mayo '!W80+Junio!W80+Julio!W80+Agosto!W80+Septiembre!W80+'Octubre '!W80+Noviembre!W80+'Diciembre '!W80</f>
        <v>18</v>
      </c>
      <c r="X80" s="132" t="str">
        <f t="shared" si="29"/>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0"/>
        <v/>
      </c>
      <c r="BQ80" s="42" t="str">
        <f t="shared" si="31"/>
        <v/>
      </c>
      <c r="BR80" s="42" t="str">
        <f t="shared" si="32"/>
        <v/>
      </c>
      <c r="BS80" s="42"/>
      <c r="BT80" s="6"/>
      <c r="BU80" s="6"/>
      <c r="BV80" s="6"/>
      <c r="BW80" s="6"/>
      <c r="BX80" s="116">
        <f t="shared" si="33"/>
        <v>0</v>
      </c>
      <c r="BY80" s="116">
        <f t="shared" si="34"/>
        <v>0</v>
      </c>
      <c r="BZ80" s="116">
        <f t="shared" si="35"/>
        <v>0</v>
      </c>
      <c r="CA80" s="116"/>
      <c r="CB80" s="6"/>
      <c r="CY80" s="12"/>
      <c r="CZ80" s="12"/>
    </row>
    <row r="81" spans="1:105" s="11" customFormat="1" ht="18" customHeight="1" x14ac:dyDescent="0.15">
      <c r="A81" s="395"/>
      <c r="B81" s="133" t="s">
        <v>126</v>
      </c>
      <c r="C81" s="119">
        <f t="shared" si="28"/>
        <v>0</v>
      </c>
      <c r="D81" s="84">
        <f>+Enero!D81+Febrero!D81+'Marzo '!D81+'Abril '!D81+'Mayo '!D81+Junio!D81+Julio!D81+Agosto!D81+Septiembre!D81+'Octubre '!D81+Noviembre!D81+'Diciembre '!D81</f>
        <v>0</v>
      </c>
      <c r="E81" s="120">
        <f>+Enero!E81+Febrero!E81+'Marzo '!E81+'Abril '!E81+'Mayo '!E81+Junio!E81+Julio!E81+Agosto!E81+Septiembre!E81+'Octubre '!E81+Noviembre!E81+'Diciembre '!E81</f>
        <v>0</v>
      </c>
      <c r="F81" s="121">
        <f>+Enero!F81+Febrero!F81+'Marzo '!F81+'Abril '!F81+'Mayo '!F81+Junio!F81+Julio!F81+Agosto!F81+Septiembre!F81+'Octubre '!F81+Noviembre!F81+'Diciembre '!F81</f>
        <v>0</v>
      </c>
      <c r="G81" s="121">
        <f>+Enero!G81+Febrero!G81+'Marzo '!G81+'Abril '!G81+'Mayo '!G81+Junio!G81+Julio!G81+Agosto!G81+Septiembre!G81+'Octubre '!G81+Noviembre!G81+'Diciembre '!G81</f>
        <v>0</v>
      </c>
      <c r="H81" s="121">
        <f>+Enero!H81+Febrero!H81+'Marzo '!H81+'Abril '!H81+'Mayo '!H81+Junio!H81+Julio!H81+Agosto!H81+Septiembre!H81+'Octubre '!H81+Noviembre!H81+'Diciembre '!H81</f>
        <v>0</v>
      </c>
      <c r="I81" s="121">
        <f>+Enero!I81+Febrero!I81+'Marzo '!I81+'Abril '!I81+'Mayo '!I81+Junio!I81+Julio!I81+Agosto!I81+Septiembre!I81+'Octubre '!I81+Noviembre!I81+'Diciembre '!I81</f>
        <v>0</v>
      </c>
      <c r="J81" s="121">
        <f>+Enero!J81+Febrero!J81+'Marzo '!J81+'Abril '!J81+'Mayo '!J81+Junio!J81+Julio!J81+Agosto!J81+Septiembre!J81+'Octubre '!J81+Noviembre!J81+'Diciembre '!J81</f>
        <v>0</v>
      </c>
      <c r="K81" s="121">
        <f>+Enero!K81+Febrero!K81+'Marzo '!K81+'Abril '!K81+'Mayo '!K81+Junio!K81+Julio!K81+Agosto!K81+Septiembre!K81+'Octubre '!K81+Noviembre!K81+'Diciembre '!K81</f>
        <v>0</v>
      </c>
      <c r="L81" s="121">
        <f>+Enero!L81+Febrero!L81+'Marzo '!L81+'Abril '!L81+'Mayo '!L81+Junio!L81+Julio!L81+Agosto!L81+Septiembre!L81+'Octubre '!L81+Noviembre!L81+'Diciembre '!L81</f>
        <v>0</v>
      </c>
      <c r="M81" s="121">
        <f>+Enero!M81+Febrero!M81+'Marzo '!M81+'Abril '!M81+'Mayo '!M81+Junio!M81+Julio!M81+Agosto!M81+Septiembre!M81+'Octubre '!M81+Noviembre!M81+'Diciembre '!M81</f>
        <v>0</v>
      </c>
      <c r="N81" s="121">
        <f>+Enero!N81+Febrero!N81+'Marzo '!N81+'Abril '!N81+'Mayo '!N81+Junio!N81+Julio!N81+Agosto!N81+Septiembre!N81+'Octubre '!N81+Noviembre!N81+'Diciembre '!N81</f>
        <v>0</v>
      </c>
      <c r="O81" s="121">
        <f>+Enero!O81+Febrero!O81+'Marzo '!O81+'Abril '!O81+'Mayo '!O81+Junio!O81+Julio!O81+Agosto!O81+Septiembre!O81+'Octubre '!O81+Noviembre!O81+'Diciembre '!O81</f>
        <v>0</v>
      </c>
      <c r="P81" s="121">
        <f>+Enero!P81+Febrero!P81+'Marzo '!P81+'Abril '!P81+'Mayo '!P81+Junio!P81+Julio!P81+Agosto!P81+Septiembre!P81+'Octubre '!P81+Noviembre!P81+'Diciembre '!P81</f>
        <v>0</v>
      </c>
      <c r="Q81" s="121">
        <f>+Enero!Q81+Febrero!Q81+'Marzo '!Q81+'Abril '!Q81+'Mayo '!Q81+Junio!Q81+Julio!Q81+Agosto!Q81+Septiembre!Q81+'Octubre '!Q81+Noviembre!Q81+'Diciembre '!Q81</f>
        <v>0</v>
      </c>
      <c r="R81" s="121">
        <f>+Enero!R81+Febrero!R81+'Marzo '!R81+'Abril '!R81+'Mayo '!R81+Junio!R81+Julio!R81+Agosto!R81+Septiembre!R81+'Octubre '!R81+Noviembre!R81+'Diciembre '!R81</f>
        <v>0</v>
      </c>
      <c r="S81" s="121">
        <f>+Enero!S81+Febrero!S81+'Marzo '!S81+'Abril '!S81+'Mayo '!S81+Junio!S81+Julio!S81+Agosto!S81+Septiembre!S81+'Octubre '!S81+Noviembre!S81+'Diciembre '!S81</f>
        <v>0</v>
      </c>
      <c r="T81" s="85">
        <f>+Enero!T81+Febrero!T81+'Marzo '!T81+'Abril '!T81+'Mayo '!T81+Junio!T81+Julio!T81+Agosto!T81+Septiembre!T81+'Octubre '!T81+Noviembre!T81+'Diciembre '!T81</f>
        <v>0</v>
      </c>
      <c r="U81" s="122">
        <f>+Enero!U81+Febrero!U81+'Marzo '!U81+'Abril '!U81+'Mayo '!U81+Junio!U81+Julio!U81+Agosto!U81+Septiembre!U81+'Octubre '!U81+Noviembre!U81+'Diciembre '!U81</f>
        <v>0</v>
      </c>
      <c r="V81" s="122">
        <f>+Enero!V81+Febrero!V81+'Marzo '!V81+'Abril '!V81+'Mayo '!V81+Junio!V81+Julio!V81+Agosto!V81+Septiembre!V81+'Octubre '!V81+Noviembre!V81+'Diciembre '!V81</f>
        <v>0</v>
      </c>
      <c r="W81" s="122">
        <f>+Enero!W81+Febrero!W81+'Marzo '!W81+'Abril '!W81+'Mayo '!W81+Junio!W81+Julio!W81+Agosto!W81+Septiembre!W81+'Octubre '!W81+Noviembre!W81+'Diciembre '!W81</f>
        <v>0</v>
      </c>
      <c r="X81" s="132" t="str">
        <f t="shared" si="29"/>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0"/>
        <v/>
      </c>
      <c r="BQ81" s="42" t="str">
        <f t="shared" si="31"/>
        <v/>
      </c>
      <c r="BR81" s="42" t="str">
        <f t="shared" si="32"/>
        <v/>
      </c>
      <c r="BS81" s="42"/>
      <c r="BT81" s="6"/>
      <c r="BU81" s="6"/>
      <c r="BV81" s="6"/>
      <c r="BW81" s="6"/>
      <c r="BX81" s="116">
        <f t="shared" si="33"/>
        <v>0</v>
      </c>
      <c r="BY81" s="116">
        <f t="shared" si="34"/>
        <v>0</v>
      </c>
      <c r="BZ81" s="116" t="str">
        <f t="shared" si="35"/>
        <v/>
      </c>
      <c r="CA81" s="116"/>
      <c r="CB81" s="6"/>
      <c r="CY81" s="12"/>
      <c r="CZ81" s="12"/>
    </row>
    <row r="82" spans="1:105" s="11" customFormat="1" ht="18" customHeight="1" x14ac:dyDescent="0.15">
      <c r="A82" s="353" t="s">
        <v>127</v>
      </c>
      <c r="B82" s="131" t="s">
        <v>110</v>
      </c>
      <c r="C82" s="109">
        <f t="shared" si="28"/>
        <v>156</v>
      </c>
      <c r="D82" s="23">
        <f>+Enero!D82+Febrero!D82+'Marzo '!D82+'Abril '!D82+'Mayo '!D82+Junio!D82+Julio!D82+Agosto!D82+Septiembre!D82+'Octubre '!D82+Noviembre!D82+'Diciembre '!D82</f>
        <v>0</v>
      </c>
      <c r="E82" s="24">
        <f>+Enero!E82+Febrero!E82+'Marzo '!E82+'Abril '!E82+'Mayo '!E82+Junio!E82+Julio!E82+Agosto!E82+Septiembre!E82+'Octubre '!E82+Noviembre!E82+'Diciembre '!E82</f>
        <v>0</v>
      </c>
      <c r="F82" s="25">
        <f>+Enero!F82+Febrero!F82+'Marzo '!F82+'Abril '!F82+'Mayo '!F82+Junio!F82+Julio!F82+Agosto!F82+Septiembre!F82+'Octubre '!F82+Noviembre!F82+'Diciembre '!F82</f>
        <v>0</v>
      </c>
      <c r="G82" s="25">
        <f>+Enero!G82+Febrero!G82+'Marzo '!G82+'Abril '!G82+'Mayo '!G82+Junio!G82+Julio!G82+Agosto!G82+Septiembre!G82+'Octubre '!G82+Noviembre!G82+'Diciembre '!G82</f>
        <v>1</v>
      </c>
      <c r="H82" s="25">
        <f>+Enero!H82+Febrero!H82+'Marzo '!H82+'Abril '!H82+'Mayo '!H82+Junio!H82+Julio!H82+Agosto!H82+Septiembre!H82+'Octubre '!H82+Noviembre!H82+'Diciembre '!H82</f>
        <v>12</v>
      </c>
      <c r="I82" s="25">
        <f>+Enero!I82+Febrero!I82+'Marzo '!I82+'Abril '!I82+'Mayo '!I82+Junio!I82+Julio!I82+Agosto!I82+Septiembre!I82+'Octubre '!I82+Noviembre!I82+'Diciembre '!I82</f>
        <v>17</v>
      </c>
      <c r="J82" s="25">
        <f>+Enero!J82+Febrero!J82+'Marzo '!J82+'Abril '!J82+'Mayo '!J82+Junio!J82+Julio!J82+Agosto!J82+Septiembre!J82+'Octubre '!J82+Noviembre!J82+'Diciembre '!J82</f>
        <v>24</v>
      </c>
      <c r="K82" s="25">
        <f>+Enero!K82+Febrero!K82+'Marzo '!K82+'Abril '!K82+'Mayo '!K82+Junio!K82+Julio!K82+Agosto!K82+Septiembre!K82+'Octubre '!K82+Noviembre!K82+'Diciembre '!K82</f>
        <v>29</v>
      </c>
      <c r="L82" s="24">
        <f>+Enero!L82+Febrero!L82+'Marzo '!L82+'Abril '!L82+'Mayo '!L82+Junio!L82+Julio!L82+Agosto!L82+Septiembre!L82+'Octubre '!L82+Noviembre!L82+'Diciembre '!L82</f>
        <v>19</v>
      </c>
      <c r="M82" s="25">
        <f>+Enero!M82+Febrero!M82+'Marzo '!M82+'Abril '!M82+'Mayo '!M82+Junio!M82+Julio!M82+Agosto!M82+Septiembre!M82+'Octubre '!M82+Noviembre!M82+'Diciembre '!M82</f>
        <v>33</v>
      </c>
      <c r="N82" s="25">
        <f>+Enero!N82+Febrero!N82+'Marzo '!N82+'Abril '!N82+'Mayo '!N82+Junio!N82+Julio!N82+Agosto!N82+Septiembre!N82+'Octubre '!N82+Noviembre!N82+'Diciembre '!N82</f>
        <v>10</v>
      </c>
      <c r="O82" s="25">
        <f>+Enero!O82+Febrero!O82+'Marzo '!O82+'Abril '!O82+'Mayo '!O82+Junio!O82+Julio!O82+Agosto!O82+Septiembre!O82+'Octubre '!O82+Noviembre!O82+'Diciembre '!O82</f>
        <v>2</v>
      </c>
      <c r="P82" s="25">
        <f>+Enero!P82+Febrero!P82+'Marzo '!P82+'Abril '!P82+'Mayo '!P82+Junio!P82+Julio!P82+Agosto!P82+Septiembre!P82+'Octubre '!P82+Noviembre!P82+'Diciembre '!P82</f>
        <v>5</v>
      </c>
      <c r="Q82" s="25">
        <f>+Enero!Q82+Febrero!Q82+'Marzo '!Q82+'Abril '!Q82+'Mayo '!Q82+Junio!Q82+Julio!Q82+Agosto!Q82+Septiembre!Q82+'Octubre '!Q82+Noviembre!Q82+'Diciembre '!Q82</f>
        <v>1</v>
      </c>
      <c r="R82" s="25">
        <f>+Enero!R82+Febrero!R82+'Marzo '!R82+'Abril '!R82+'Mayo '!R82+Junio!R82+Julio!R82+Agosto!R82+Septiembre!R82+'Octubre '!R82+Noviembre!R82+'Diciembre '!R82</f>
        <v>3</v>
      </c>
      <c r="S82" s="25">
        <f>+Enero!S82+Febrero!S82+'Marzo '!S82+'Abril '!S82+'Mayo '!S82+Junio!S82+Julio!S82+Agosto!S82+Septiembre!S82+'Octubre '!S82+Noviembre!S82+'Diciembre '!S82</f>
        <v>0</v>
      </c>
      <c r="T82" s="34">
        <f>+Enero!T82+Febrero!T82+'Marzo '!T82+'Abril '!T82+'Mayo '!T82+Junio!T82+Julio!T82+Agosto!T82+Septiembre!T82+'Octubre '!T82+Noviembre!T82+'Diciembre '!T82</f>
        <v>0</v>
      </c>
      <c r="U82" s="110">
        <f>+Enero!U82+Febrero!U82+'Marzo '!U82+'Abril '!U82+'Mayo '!U82+Junio!U82+Julio!U82+Agosto!U82+Septiembre!U82+'Octubre '!U82+Noviembre!U82+'Diciembre '!U82</f>
        <v>113</v>
      </c>
      <c r="V82" s="110">
        <f>+Enero!V82+Febrero!V82+'Marzo '!V82+'Abril '!V82+'Mayo '!V82+Junio!V82+Julio!V82+Agosto!V82+Septiembre!V82+'Octubre '!V82+Noviembre!V82+'Diciembre '!V82</f>
        <v>43</v>
      </c>
      <c r="W82" s="110">
        <f>+Enero!W82+Febrero!W82+'Marzo '!W82+'Abril '!W82+'Mayo '!W82+Junio!W82+Julio!W82+Agosto!W82+Septiembre!W82+'Octubre '!W82+Noviembre!W82+'Diciembre '!W82</f>
        <v>156</v>
      </c>
      <c r="X82" s="132" t="str">
        <f t="shared" si="29"/>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0"/>
        <v/>
      </c>
      <c r="BQ82" s="42" t="str">
        <f t="shared" si="31"/>
        <v/>
      </c>
      <c r="BR82" s="42" t="str">
        <f t="shared" si="32"/>
        <v/>
      </c>
      <c r="BS82" s="42"/>
      <c r="BT82" s="6"/>
      <c r="BU82" s="6"/>
      <c r="BV82" s="6"/>
      <c r="BW82" s="6"/>
      <c r="BX82" s="116">
        <f t="shared" si="33"/>
        <v>0</v>
      </c>
      <c r="BY82" s="116">
        <f t="shared" si="34"/>
        <v>0</v>
      </c>
      <c r="BZ82" s="116">
        <f t="shared" si="35"/>
        <v>0</v>
      </c>
      <c r="CA82" s="116"/>
      <c r="CB82" s="6"/>
      <c r="CY82" s="12"/>
      <c r="CZ82" s="12"/>
    </row>
    <row r="83" spans="1:105" s="11" customFormat="1" ht="18" customHeight="1" x14ac:dyDescent="0.15">
      <c r="A83" s="396"/>
      <c r="B83" s="134" t="s">
        <v>111</v>
      </c>
      <c r="C83" s="117">
        <f t="shared" si="28"/>
        <v>16</v>
      </c>
      <c r="D83" s="84">
        <f>+Enero!D83+Febrero!D83+'Marzo '!D83+'Abril '!D83+'Mayo '!D83+Junio!D83+Julio!D83+Agosto!D83+Septiembre!D83+'Octubre '!D83+Noviembre!D83+'Diciembre '!D83</f>
        <v>0</v>
      </c>
      <c r="E83" s="120">
        <f>+Enero!E83+Febrero!E83+'Marzo '!E83+'Abril '!E83+'Mayo '!E83+Junio!E83+Julio!E83+Agosto!E83+Septiembre!E83+'Octubre '!E83+Noviembre!E83+'Diciembre '!E83</f>
        <v>0</v>
      </c>
      <c r="F83" s="121">
        <f>+Enero!F83+Febrero!F83+'Marzo '!F83+'Abril '!F83+'Mayo '!F83+Junio!F83+Julio!F83+Agosto!F83+Septiembre!F83+'Octubre '!F83+Noviembre!F83+'Diciembre '!F83</f>
        <v>0</v>
      </c>
      <c r="G83" s="121">
        <f>+Enero!G83+Febrero!G83+'Marzo '!G83+'Abril '!G83+'Mayo '!G83+Junio!G83+Julio!G83+Agosto!G83+Septiembre!G83+'Octubre '!G83+Noviembre!G83+'Diciembre '!G83</f>
        <v>0</v>
      </c>
      <c r="H83" s="121">
        <f>+Enero!H83+Febrero!H83+'Marzo '!H83+'Abril '!H83+'Mayo '!H83+Junio!H83+Julio!H83+Agosto!H83+Septiembre!H83+'Octubre '!H83+Noviembre!H83+'Diciembre '!H83</f>
        <v>1</v>
      </c>
      <c r="I83" s="121">
        <f>+Enero!I83+Febrero!I83+'Marzo '!I83+'Abril '!I83+'Mayo '!I83+Junio!I83+Julio!I83+Agosto!I83+Septiembre!I83+'Octubre '!I83+Noviembre!I83+'Diciembre '!I83</f>
        <v>2</v>
      </c>
      <c r="J83" s="121">
        <f>+Enero!J83+Febrero!J83+'Marzo '!J83+'Abril '!J83+'Mayo '!J83+Junio!J83+Julio!J83+Agosto!J83+Septiembre!J83+'Octubre '!J83+Noviembre!J83+'Diciembre '!J83</f>
        <v>5</v>
      </c>
      <c r="K83" s="121">
        <f>+Enero!K83+Febrero!K83+'Marzo '!K83+'Abril '!K83+'Mayo '!K83+Junio!K83+Julio!K83+Agosto!K83+Septiembre!K83+'Octubre '!K83+Noviembre!K83+'Diciembre '!K83</f>
        <v>3</v>
      </c>
      <c r="L83" s="121">
        <f>+Enero!L83+Febrero!L83+'Marzo '!L83+'Abril '!L83+'Mayo '!L83+Junio!L83+Julio!L83+Agosto!L83+Septiembre!L83+'Octubre '!L83+Noviembre!L83+'Diciembre '!L83</f>
        <v>3</v>
      </c>
      <c r="M83" s="121">
        <f>+Enero!M83+Febrero!M83+'Marzo '!M83+'Abril '!M83+'Mayo '!M83+Junio!M83+Julio!M83+Agosto!M83+Septiembre!M83+'Octubre '!M83+Noviembre!M83+'Diciembre '!M83</f>
        <v>0</v>
      </c>
      <c r="N83" s="121">
        <f>+Enero!N83+Febrero!N83+'Marzo '!N83+'Abril '!N83+'Mayo '!N83+Junio!N83+Julio!N83+Agosto!N83+Septiembre!N83+'Octubre '!N83+Noviembre!N83+'Diciembre '!N83</f>
        <v>1</v>
      </c>
      <c r="O83" s="121">
        <f>+Enero!O83+Febrero!O83+'Marzo '!O83+'Abril '!O83+'Mayo '!O83+Junio!O83+Julio!O83+Agosto!O83+Septiembre!O83+'Octubre '!O83+Noviembre!O83+'Diciembre '!O83</f>
        <v>1</v>
      </c>
      <c r="P83" s="121">
        <f>+Enero!P83+Febrero!P83+'Marzo '!P83+'Abril '!P83+'Mayo '!P83+Junio!P83+Julio!P83+Agosto!P83+Septiembre!P83+'Octubre '!P83+Noviembre!P83+'Diciembre '!P83</f>
        <v>0</v>
      </c>
      <c r="Q83" s="121">
        <f>+Enero!Q83+Febrero!Q83+'Marzo '!Q83+'Abril '!Q83+'Mayo '!Q83+Junio!Q83+Julio!Q83+Agosto!Q83+Septiembre!Q83+'Octubre '!Q83+Noviembre!Q83+'Diciembre '!Q83</f>
        <v>0</v>
      </c>
      <c r="R83" s="121">
        <f>+Enero!R83+Febrero!R83+'Marzo '!R83+'Abril '!R83+'Mayo '!R83+Junio!R83+Julio!R83+Agosto!R83+Septiembre!R83+'Octubre '!R83+Noviembre!R83+'Diciembre '!R83</f>
        <v>0</v>
      </c>
      <c r="S83" s="121">
        <f>+Enero!S83+Febrero!S83+'Marzo '!S83+'Abril '!S83+'Mayo '!S83+Junio!S83+Julio!S83+Agosto!S83+Septiembre!S83+'Octubre '!S83+Noviembre!S83+'Diciembre '!S83</f>
        <v>0</v>
      </c>
      <c r="T83" s="85">
        <f>+Enero!T83+Febrero!T83+'Marzo '!T83+'Abril '!T83+'Mayo '!T83+Junio!T83+Julio!T83+Agosto!T83+Septiembre!T83+'Octubre '!T83+Noviembre!T83+'Diciembre '!T83</f>
        <v>0</v>
      </c>
      <c r="U83" s="122">
        <f>+Enero!U83+Febrero!U83+'Marzo '!U83+'Abril '!U83+'Mayo '!U83+Junio!U83+Julio!U83+Agosto!U83+Septiembre!U83+'Octubre '!U83+Noviembre!U83+'Diciembre '!U83</f>
        <v>12</v>
      </c>
      <c r="V83" s="122">
        <f>+Enero!V83+Febrero!V83+'Marzo '!V83+'Abril '!V83+'Mayo '!V83+Junio!V83+Julio!V83+Agosto!V83+Septiembre!V83+'Octubre '!V83+Noviembre!V83+'Diciembre '!V83</f>
        <v>4</v>
      </c>
      <c r="W83" s="122">
        <f>+Enero!W83+Febrero!W83+'Marzo '!W83+'Abril '!W83+'Mayo '!W83+Junio!W83+Julio!W83+Agosto!W83+Septiembre!W83+'Octubre '!W83+Noviembre!W83+'Diciembre '!W83</f>
        <v>16</v>
      </c>
      <c r="X83" s="132" t="str">
        <f t="shared" si="29"/>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0"/>
        <v/>
      </c>
      <c r="BQ83" s="42" t="str">
        <f t="shared" si="31"/>
        <v/>
      </c>
      <c r="BR83" s="42" t="str">
        <f t="shared" si="32"/>
        <v/>
      </c>
      <c r="BS83" s="42"/>
      <c r="BT83" s="6"/>
      <c r="BU83" s="6"/>
      <c r="BV83" s="6"/>
      <c r="BW83" s="6"/>
      <c r="BX83" s="116">
        <f t="shared" si="33"/>
        <v>0</v>
      </c>
      <c r="BY83" s="116">
        <f t="shared" si="34"/>
        <v>0</v>
      </c>
      <c r="BZ83" s="116">
        <f t="shared" si="35"/>
        <v>0</v>
      </c>
      <c r="CA83" s="116"/>
      <c r="CB83" s="6"/>
      <c r="CY83" s="12"/>
      <c r="CZ83" s="12"/>
    </row>
    <row r="84" spans="1:105" s="11" customFormat="1" ht="18" customHeight="1" x14ac:dyDescent="0.15">
      <c r="A84" s="353" t="s">
        <v>128</v>
      </c>
      <c r="B84" s="131" t="s">
        <v>110</v>
      </c>
      <c r="C84" s="109">
        <f t="shared" si="28"/>
        <v>44</v>
      </c>
      <c r="D84" s="23">
        <f>+Enero!D84+Febrero!D84+'Marzo '!D84+'Abril '!D84+'Mayo '!D84+Junio!D84+Julio!D84+Agosto!D84+Septiembre!D84+'Octubre '!D84+Noviembre!D84+'Diciembre '!D84</f>
        <v>2</v>
      </c>
      <c r="E84" s="24">
        <f>+Enero!E84+Febrero!E84+'Marzo '!E84+'Abril '!E84+'Mayo '!E84+Junio!E84+Julio!E84+Agosto!E84+Septiembre!E84+'Octubre '!E84+Noviembre!E84+'Diciembre '!E84</f>
        <v>0</v>
      </c>
      <c r="F84" s="25">
        <f>+Enero!F84+Febrero!F84+'Marzo '!F84+'Abril '!F84+'Mayo '!F84+Junio!F84+Julio!F84+Agosto!F84+Septiembre!F84+'Octubre '!F84+Noviembre!F84+'Diciembre '!F84</f>
        <v>0</v>
      </c>
      <c r="G84" s="25">
        <f>+Enero!G84+Febrero!G84+'Marzo '!G84+'Abril '!G84+'Mayo '!G84+Junio!G84+Julio!G84+Agosto!G84+Septiembre!G84+'Octubre '!G84+Noviembre!G84+'Diciembre '!G84</f>
        <v>2</v>
      </c>
      <c r="H84" s="25">
        <f>+Enero!H84+Febrero!H84+'Marzo '!H84+'Abril '!H84+'Mayo '!H84+Junio!H84+Julio!H84+Agosto!H84+Septiembre!H84+'Octubre '!H84+Noviembre!H84+'Diciembre '!H84</f>
        <v>8</v>
      </c>
      <c r="I84" s="25">
        <f>+Enero!I84+Febrero!I84+'Marzo '!I84+'Abril '!I84+'Mayo '!I84+Junio!I84+Julio!I84+Agosto!I84+Septiembre!I84+'Octubre '!I84+Noviembre!I84+'Diciembre '!I84</f>
        <v>8</v>
      </c>
      <c r="J84" s="25">
        <f>+Enero!J84+Febrero!J84+'Marzo '!J84+'Abril '!J84+'Mayo '!J84+Junio!J84+Julio!J84+Agosto!J84+Septiembre!J84+'Octubre '!J84+Noviembre!J84+'Diciembre '!J84</f>
        <v>7</v>
      </c>
      <c r="K84" s="25">
        <f>+Enero!K84+Febrero!K84+'Marzo '!K84+'Abril '!K84+'Mayo '!K84+Junio!K84+Julio!K84+Agosto!K84+Septiembre!K84+'Octubre '!K84+Noviembre!K84+'Diciembre '!K84</f>
        <v>7</v>
      </c>
      <c r="L84" s="50">
        <f>+Enero!L84+Febrero!L84+'Marzo '!L84+'Abril '!L84+'Mayo '!L84+Junio!L84+Julio!L84+Agosto!L84+Septiembre!L84+'Octubre '!L84+Noviembre!L84+'Diciembre '!L84</f>
        <v>3</v>
      </c>
      <c r="M84" s="50">
        <f>+Enero!M84+Febrero!M84+'Marzo '!M84+'Abril '!M84+'Mayo '!M84+Junio!M84+Julio!M84+Agosto!M84+Septiembre!M84+'Octubre '!M84+Noviembre!M84+'Diciembre '!M84</f>
        <v>2</v>
      </c>
      <c r="N84" s="50">
        <f>+Enero!N84+Febrero!N84+'Marzo '!N84+'Abril '!N84+'Mayo '!N84+Junio!N84+Julio!N84+Agosto!N84+Septiembre!N84+'Octubre '!N84+Noviembre!N84+'Diciembre '!N84</f>
        <v>3</v>
      </c>
      <c r="O84" s="50">
        <f>+Enero!O84+Febrero!O84+'Marzo '!O84+'Abril '!O84+'Mayo '!O84+Junio!O84+Julio!O84+Agosto!O84+Septiembre!O84+'Octubre '!O84+Noviembre!O84+'Diciembre '!O84</f>
        <v>0</v>
      </c>
      <c r="P84" s="50">
        <f>+Enero!P84+Febrero!P84+'Marzo '!P84+'Abril '!P84+'Mayo '!P84+Junio!P84+Julio!P84+Agosto!P84+Septiembre!P84+'Octubre '!P84+Noviembre!P84+'Diciembre '!P84</f>
        <v>2</v>
      </c>
      <c r="Q84" s="50">
        <f>+Enero!Q84+Febrero!Q84+'Marzo '!Q84+'Abril '!Q84+'Mayo '!Q84+Junio!Q84+Julio!Q84+Agosto!Q84+Septiembre!Q84+'Octubre '!Q84+Noviembre!Q84+'Diciembre '!Q84</f>
        <v>0</v>
      </c>
      <c r="R84" s="50">
        <f>+Enero!R84+Febrero!R84+'Marzo '!R84+'Abril '!R84+'Mayo '!R84+Junio!R84+Julio!R84+Agosto!R84+Septiembre!R84+'Octubre '!R84+Noviembre!R84+'Diciembre '!R84</f>
        <v>0</v>
      </c>
      <c r="S84" s="50">
        <f>+Enero!S84+Febrero!S84+'Marzo '!S84+'Abril '!S84+'Mayo '!S84+Junio!S84+Julio!S84+Agosto!S84+Septiembre!S84+'Octubre '!S84+Noviembre!S84+'Diciembre '!S84</f>
        <v>0</v>
      </c>
      <c r="T84" s="135">
        <f>+Enero!T84+Febrero!T84+'Marzo '!T84+'Abril '!T84+'Mayo '!T84+Junio!T84+Julio!T84+Agosto!T84+Septiembre!T84+'Octubre '!T84+Noviembre!T84+'Diciembre '!T84</f>
        <v>0</v>
      </c>
      <c r="U84" s="110">
        <f>+Enero!U84+Febrero!U84+'Marzo '!U84+'Abril '!U84+'Mayo '!U84+Junio!U84+Julio!U84+Agosto!U84+Septiembre!U84+'Octubre '!U84+Noviembre!U84+'Diciembre '!U84</f>
        <v>26</v>
      </c>
      <c r="V84" s="110">
        <f>+Enero!V84+Febrero!V84+'Marzo '!V84+'Abril '!V84+'Mayo '!V84+Junio!V84+Julio!V84+Agosto!V84+Septiembre!V84+'Octubre '!V84+Noviembre!V84+'Diciembre '!V84</f>
        <v>18</v>
      </c>
      <c r="W84" s="110">
        <f>+Enero!W84+Febrero!W84+'Marzo '!W84+'Abril '!W84+'Mayo '!W84+Junio!W84+Julio!W84+Agosto!W84+Septiembre!W84+'Octubre '!W84+Noviembre!W84+'Diciembre '!W84</f>
        <v>44</v>
      </c>
      <c r="X84" s="132" t="str">
        <f t="shared" si="29"/>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0"/>
        <v/>
      </c>
      <c r="BQ84" s="42" t="str">
        <f t="shared" si="31"/>
        <v/>
      </c>
      <c r="BR84" s="42" t="str">
        <f t="shared" si="32"/>
        <v/>
      </c>
      <c r="BS84" s="42"/>
      <c r="BT84" s="6"/>
      <c r="BU84" s="6"/>
      <c r="BV84" s="6"/>
      <c r="BW84" s="6"/>
      <c r="BX84" s="116">
        <f t="shared" si="33"/>
        <v>0</v>
      </c>
      <c r="BY84" s="116">
        <f t="shared" si="34"/>
        <v>0</v>
      </c>
      <c r="BZ84" s="116">
        <f t="shared" si="35"/>
        <v>0</v>
      </c>
      <c r="CA84" s="116"/>
      <c r="CB84" s="6"/>
      <c r="CY84" s="12"/>
      <c r="CZ84" s="12"/>
    </row>
    <row r="85" spans="1:105" s="11" customFormat="1" ht="18" customHeight="1" x14ac:dyDescent="0.15">
      <c r="A85" s="396"/>
      <c r="B85" s="134" t="s">
        <v>111</v>
      </c>
      <c r="C85" s="117">
        <f t="shared" si="28"/>
        <v>2</v>
      </c>
      <c r="D85" s="84">
        <f>+Enero!D85+Febrero!D85+'Marzo '!D85+'Abril '!D85+'Mayo '!D85+Junio!D85+Julio!D85+Agosto!D85+Septiembre!D85+'Octubre '!D85+Noviembre!D85+'Diciembre '!D85</f>
        <v>0</v>
      </c>
      <c r="E85" s="120">
        <f>+Enero!E85+Febrero!E85+'Marzo '!E85+'Abril '!E85+'Mayo '!E85+Junio!E85+Julio!E85+Agosto!E85+Septiembre!E85+'Octubre '!E85+Noviembre!E85+'Diciembre '!E85</f>
        <v>0</v>
      </c>
      <c r="F85" s="121">
        <f>+Enero!F85+Febrero!F85+'Marzo '!F85+'Abril '!F85+'Mayo '!F85+Junio!F85+Julio!F85+Agosto!F85+Septiembre!F85+'Octubre '!F85+Noviembre!F85+'Diciembre '!F85</f>
        <v>0</v>
      </c>
      <c r="G85" s="121">
        <f>+Enero!G85+Febrero!G85+'Marzo '!G85+'Abril '!G85+'Mayo '!G85+Junio!G85+Julio!G85+Agosto!G85+Septiembre!G85+'Octubre '!G85+Noviembre!G85+'Diciembre '!G85</f>
        <v>0</v>
      </c>
      <c r="H85" s="121">
        <f>+Enero!H85+Febrero!H85+'Marzo '!H85+'Abril '!H85+'Mayo '!H85+Junio!H85+Julio!H85+Agosto!H85+Septiembre!H85+'Octubre '!H85+Noviembre!H85+'Diciembre '!H85</f>
        <v>1</v>
      </c>
      <c r="I85" s="121">
        <f>+Enero!I85+Febrero!I85+'Marzo '!I85+'Abril '!I85+'Mayo '!I85+Junio!I85+Julio!I85+Agosto!I85+Septiembre!I85+'Octubre '!I85+Noviembre!I85+'Diciembre '!I85</f>
        <v>1</v>
      </c>
      <c r="J85" s="121">
        <f>+Enero!J85+Febrero!J85+'Marzo '!J85+'Abril '!J85+'Mayo '!J85+Junio!J85+Julio!J85+Agosto!J85+Septiembre!J85+'Octubre '!J85+Noviembre!J85+'Diciembre '!J85</f>
        <v>0</v>
      </c>
      <c r="K85" s="121">
        <f>+Enero!K85+Febrero!K85+'Marzo '!K85+'Abril '!K85+'Mayo '!K85+Junio!K85+Julio!K85+Agosto!K85+Septiembre!K85+'Octubre '!K85+Noviembre!K85+'Diciembre '!K85</f>
        <v>0</v>
      </c>
      <c r="L85" s="136">
        <f>+Enero!L85+Febrero!L85+'Marzo '!L85+'Abril '!L85+'Mayo '!L85+Junio!L85+Julio!L85+Agosto!L85+Septiembre!L85+'Octubre '!L85+Noviembre!L85+'Diciembre '!L85</f>
        <v>0</v>
      </c>
      <c r="M85" s="50">
        <f>+Enero!M85+Febrero!M85+'Marzo '!M85+'Abril '!M85+'Mayo '!M85+Junio!M85+Julio!M85+Agosto!M85+Septiembre!M85+'Octubre '!M85+Noviembre!M85+'Diciembre '!M85</f>
        <v>0</v>
      </c>
      <c r="N85" s="50">
        <f>+Enero!N85+Febrero!N85+'Marzo '!N85+'Abril '!N85+'Mayo '!N85+Junio!N85+Julio!N85+Agosto!N85+Septiembre!N85+'Octubre '!N85+Noviembre!N85+'Diciembre '!N85</f>
        <v>0</v>
      </c>
      <c r="O85" s="50">
        <f>+Enero!O85+Febrero!O85+'Marzo '!O85+'Abril '!O85+'Mayo '!O85+Junio!O85+Julio!O85+Agosto!O85+Septiembre!O85+'Octubre '!O85+Noviembre!O85+'Diciembre '!O85</f>
        <v>0</v>
      </c>
      <c r="P85" s="50">
        <f>+Enero!P85+Febrero!P85+'Marzo '!P85+'Abril '!P85+'Mayo '!P85+Junio!P85+Julio!P85+Agosto!P85+Septiembre!P85+'Octubre '!P85+Noviembre!P85+'Diciembre '!P85</f>
        <v>0</v>
      </c>
      <c r="Q85" s="50">
        <f>+Enero!Q85+Febrero!Q85+'Marzo '!Q85+'Abril '!Q85+'Mayo '!Q85+Junio!Q85+Julio!Q85+Agosto!Q85+Septiembre!Q85+'Octubre '!Q85+Noviembre!Q85+'Diciembre '!Q85</f>
        <v>0</v>
      </c>
      <c r="R85" s="50">
        <f>+Enero!R85+Febrero!R85+'Marzo '!R85+'Abril '!R85+'Mayo '!R85+Junio!R85+Julio!R85+Agosto!R85+Septiembre!R85+'Octubre '!R85+Noviembre!R85+'Diciembre '!R85</f>
        <v>0</v>
      </c>
      <c r="S85" s="50">
        <f>+Enero!S85+Febrero!S85+'Marzo '!S85+'Abril '!S85+'Mayo '!S85+Junio!S85+Julio!S85+Agosto!S85+Septiembre!S85+'Octubre '!S85+Noviembre!S85+'Diciembre '!S85</f>
        <v>0</v>
      </c>
      <c r="T85" s="135">
        <f>+Enero!T85+Febrero!T85+'Marzo '!T85+'Abril '!T85+'Mayo '!T85+Junio!T85+Julio!T85+Agosto!T85+Septiembre!T85+'Octubre '!T85+Noviembre!T85+'Diciembre '!T85</f>
        <v>0</v>
      </c>
      <c r="U85" s="137">
        <f>+Enero!U85+Febrero!U85+'Marzo '!U85+'Abril '!U85+'Mayo '!U85+Junio!U85+Julio!U85+Agosto!U85+Septiembre!U85+'Octubre '!U85+Noviembre!U85+'Diciembre '!U85</f>
        <v>2</v>
      </c>
      <c r="V85" s="137">
        <f>+Enero!V85+Febrero!V85+'Marzo '!V85+'Abril '!V85+'Mayo '!V85+Junio!V85+Julio!V85+Agosto!V85+Septiembre!V85+'Octubre '!V85+Noviembre!V85+'Diciembre '!V85</f>
        <v>0</v>
      </c>
      <c r="W85" s="137">
        <f>+Enero!W85+Febrero!W85+'Marzo '!W85+'Abril '!W85+'Mayo '!W85+Junio!W85+Julio!W85+Agosto!W85+Septiembre!W85+'Octubre '!W85+Noviembre!W85+'Diciembre '!W85</f>
        <v>2</v>
      </c>
      <c r="X85" s="132" t="str">
        <f t="shared" si="29"/>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0"/>
        <v/>
      </c>
      <c r="BQ85" s="42" t="str">
        <f t="shared" si="31"/>
        <v/>
      </c>
      <c r="BR85" s="42" t="str">
        <f t="shared" si="32"/>
        <v/>
      </c>
      <c r="BS85" s="42"/>
      <c r="BT85" s="6"/>
      <c r="BU85" s="6"/>
      <c r="BV85" s="6"/>
      <c r="BW85" s="6"/>
      <c r="BX85" s="116">
        <f t="shared" si="33"/>
        <v>0</v>
      </c>
      <c r="BY85" s="116">
        <f t="shared" si="34"/>
        <v>0</v>
      </c>
      <c r="BZ85" s="116">
        <f t="shared" si="35"/>
        <v>0</v>
      </c>
      <c r="CA85" s="116"/>
      <c r="CB85" s="6"/>
      <c r="CY85" s="12"/>
      <c r="CZ85" s="12"/>
    </row>
    <row r="86" spans="1:105" s="11" customFormat="1" ht="18" customHeight="1" x14ac:dyDescent="0.15">
      <c r="A86" s="347" t="s">
        <v>129</v>
      </c>
      <c r="B86" s="138" t="s">
        <v>110</v>
      </c>
      <c r="C86" s="139">
        <f>SUM(G86:T86)</f>
        <v>0</v>
      </c>
      <c r="D86" s="140">
        <f>+Enero!D86+Febrero!D86+'Marzo '!D86+'Abril '!D86+'Mayo '!D86+Junio!D86+Julio!D86+Agosto!D86+Septiembre!D86+'Octubre '!D86+Noviembre!D86+'Diciembre '!D86</f>
        <v>0</v>
      </c>
      <c r="E86" s="140">
        <f>+Enero!E86+Febrero!E86+'Marzo '!E86+'Abril '!E86+'Mayo '!E86+Junio!E86+Julio!E86+Agosto!E86+Septiembre!E86+'Octubre '!E86+Noviembre!E86+'Diciembre '!E86</f>
        <v>0</v>
      </c>
      <c r="F86" s="140">
        <f>+Enero!F86+Febrero!F86+'Marzo '!F86+'Abril '!F86+'Mayo '!F86+Junio!F86+Julio!F86+Agosto!F86+Septiembre!F86+'Octubre '!F86+Noviembre!F86+'Diciembre '!F86</f>
        <v>0</v>
      </c>
      <c r="G86" s="141">
        <f>+Enero!G86+Febrero!G86+'Marzo '!G86+'Abril '!G86+'Mayo '!G86+Junio!G86+Julio!G86+Agosto!G86+Septiembre!G86+'Octubre '!G86+Noviembre!G86+'Diciembre '!G86</f>
        <v>0</v>
      </c>
      <c r="H86" s="141">
        <f>+Enero!H86+Febrero!H86+'Marzo '!H86+'Abril '!H86+'Mayo '!H86+Junio!H86+Julio!H86+Agosto!H86+Septiembre!H86+'Octubre '!H86+Noviembre!H86+'Diciembre '!H86</f>
        <v>0</v>
      </c>
      <c r="I86" s="141">
        <f>+Enero!I86+Febrero!I86+'Marzo '!I86+'Abril '!I86+'Mayo '!I86+Junio!I86+Julio!I86+Agosto!I86+Septiembre!I86+'Octubre '!I86+Noviembre!I86+'Diciembre '!I86</f>
        <v>0</v>
      </c>
      <c r="J86" s="141">
        <f>+Enero!J86+Febrero!J86+'Marzo '!J86+'Abril '!J86+'Mayo '!J86+Junio!J86+Julio!J86+Agosto!J86+Septiembre!J86+'Octubre '!J86+Noviembre!J86+'Diciembre '!J86</f>
        <v>0</v>
      </c>
      <c r="K86" s="141">
        <f>+Enero!K86+Febrero!K86+'Marzo '!K86+'Abril '!K86+'Mayo '!K86+Junio!K86+Julio!K86+Agosto!K86+Septiembre!K86+'Octubre '!K86+Noviembre!K86+'Diciembre '!K86</f>
        <v>0</v>
      </c>
      <c r="L86" s="141">
        <f>+Enero!L86+Febrero!L86+'Marzo '!L86+'Abril '!L86+'Mayo '!L86+Junio!L86+Julio!L86+Agosto!L86+Septiembre!L86+'Octubre '!L86+Noviembre!L86+'Diciembre '!L86</f>
        <v>0</v>
      </c>
      <c r="M86" s="141">
        <f>+Enero!M86+Febrero!M86+'Marzo '!M86+'Abril '!M86+'Mayo '!M86+Junio!M86+Julio!M86+Agosto!M86+Septiembre!M86+'Octubre '!M86+Noviembre!M86+'Diciembre '!M86</f>
        <v>0</v>
      </c>
      <c r="N86" s="141">
        <f>+Enero!N86+Febrero!N86+'Marzo '!N86+'Abril '!N86+'Mayo '!N86+Junio!N86+Julio!N86+Agosto!N86+Septiembre!N86+'Octubre '!N86+Noviembre!N86+'Diciembre '!N86</f>
        <v>0</v>
      </c>
      <c r="O86" s="141">
        <f>+Enero!O86+Febrero!O86+'Marzo '!O86+'Abril '!O86+'Mayo '!O86+Junio!O86+Julio!O86+Agosto!O86+Septiembre!O86+'Octubre '!O86+Noviembre!O86+'Diciembre '!O86</f>
        <v>0</v>
      </c>
      <c r="P86" s="141">
        <f>+Enero!P86+Febrero!P86+'Marzo '!P86+'Abril '!P86+'Mayo '!P86+Junio!P86+Julio!P86+Agosto!P86+Septiembre!P86+'Octubre '!P86+Noviembre!P86+'Diciembre '!P86</f>
        <v>0</v>
      </c>
      <c r="Q86" s="141">
        <f>+Enero!Q86+Febrero!Q86+'Marzo '!Q86+'Abril '!Q86+'Mayo '!Q86+Junio!Q86+Julio!Q86+Agosto!Q86+Septiembre!Q86+'Octubre '!Q86+Noviembre!Q86+'Diciembre '!Q86</f>
        <v>0</v>
      </c>
      <c r="R86" s="141">
        <f>+Enero!R86+Febrero!R86+'Marzo '!R86+'Abril '!R86+'Mayo '!R86+Junio!R86+Julio!R86+Agosto!R86+Septiembre!R86+'Octubre '!R86+Noviembre!R86+'Diciembre '!R86</f>
        <v>0</v>
      </c>
      <c r="S86" s="141">
        <f>+Enero!S86+Febrero!S86+'Marzo '!S86+'Abril '!S86+'Mayo '!S86+Junio!S86+Julio!S86+Agosto!S86+Septiembre!S86+'Octubre '!S86+Noviembre!S86+'Diciembre '!S86</f>
        <v>0</v>
      </c>
      <c r="T86" s="142">
        <f>+Enero!T86+Febrero!T86+'Marzo '!T86+'Abril '!T86+'Mayo '!T86+Junio!T86+Julio!T86+Agosto!T86+Septiembre!T86+'Octubre '!T86+Noviembre!T86+'Diciembre '!T86</f>
        <v>0</v>
      </c>
      <c r="U86" s="143">
        <f>+Enero!U86+Febrero!U86+'Marzo '!U86+'Abril '!U86+'Mayo '!U86+Junio!U86+Julio!U86+Agosto!U86+Septiembre!U86+'Octubre '!U86+Noviembre!U86+'Diciembre '!U86</f>
        <v>0</v>
      </c>
      <c r="V86" s="143">
        <f>+Enero!V86+Febrero!V86+'Marzo '!V86+'Abril '!V86+'Mayo '!V86+Junio!V86+Julio!V86+Agosto!V86+Septiembre!V86+'Octubre '!V86+Noviembre!V86+'Diciembre '!V86</f>
        <v>0</v>
      </c>
      <c r="W86" s="143">
        <f>+Enero!W86+Febrero!W86+'Marzo '!W86+'Abril '!W86+'Mayo '!W86+Junio!W86+Julio!W86+Agosto!W86+Septiembre!W86+'Octubre '!W86+Noviembre!W86+'Diciembre '!W86</f>
        <v>0</v>
      </c>
      <c r="X86" s="132" t="str">
        <f t="shared" si="29"/>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0"/>
        <v/>
      </c>
      <c r="BQ86" s="42" t="str">
        <f t="shared" si="31"/>
        <v/>
      </c>
      <c r="BR86" s="42" t="str">
        <f t="shared" si="32"/>
        <v/>
      </c>
      <c r="BT86" s="6"/>
      <c r="BU86" s="6"/>
      <c r="BV86" s="6"/>
      <c r="BW86" s="6"/>
      <c r="BX86" s="116">
        <f t="shared" si="33"/>
        <v>0</v>
      </c>
      <c r="BY86" s="116">
        <f t="shared" si="34"/>
        <v>0</v>
      </c>
      <c r="BZ86" s="116" t="str">
        <f t="shared" si="35"/>
        <v/>
      </c>
      <c r="CA86" s="6"/>
      <c r="CB86" s="6"/>
      <c r="CY86" s="12"/>
      <c r="CZ86" s="12"/>
    </row>
    <row r="87" spans="1:105" s="11" customFormat="1" ht="18" customHeight="1" x14ac:dyDescent="0.15">
      <c r="A87" s="349"/>
      <c r="B87" s="133" t="s">
        <v>111</v>
      </c>
      <c r="C87" s="119">
        <f>SUM(G87:T87)</f>
        <v>59</v>
      </c>
      <c r="D87" s="144">
        <f>+Enero!D87+Febrero!D87+'Marzo '!D87+'Abril '!D87+'Mayo '!D87+Junio!D87+Julio!D87+Agosto!D87+Septiembre!D87+'Octubre '!D87+Noviembre!D87+'Diciembre '!D87</f>
        <v>0</v>
      </c>
      <c r="E87" s="144">
        <f>+Enero!E87+Febrero!E87+'Marzo '!E87+'Abril '!E87+'Mayo '!E87+Junio!E87+Julio!E87+Agosto!E87+Septiembre!E87+'Octubre '!E87+Noviembre!E87+'Diciembre '!E87</f>
        <v>0</v>
      </c>
      <c r="F87" s="144">
        <f>+Enero!F87+Febrero!F87+'Marzo '!F87+'Abril '!F87+'Mayo '!F87+Junio!F87+Julio!F87+Agosto!F87+Septiembre!F87+'Octubre '!F87+Noviembre!F87+'Diciembre '!F87</f>
        <v>0</v>
      </c>
      <c r="G87" s="121">
        <f>+Enero!G87+Febrero!G87+'Marzo '!G87+'Abril '!G87+'Mayo '!G87+Junio!G87+Julio!G87+Agosto!G87+Septiembre!G87+'Octubre '!G87+Noviembre!G87+'Diciembre '!G87</f>
        <v>0</v>
      </c>
      <c r="H87" s="121">
        <f>+Enero!H87+Febrero!H87+'Marzo '!H87+'Abril '!H87+'Mayo '!H87+Junio!H87+Julio!H87+Agosto!H87+Septiembre!H87+'Octubre '!H87+Noviembre!H87+'Diciembre '!H87</f>
        <v>4</v>
      </c>
      <c r="I87" s="121">
        <f>+Enero!I87+Febrero!I87+'Marzo '!I87+'Abril '!I87+'Mayo '!I87+Junio!I87+Julio!I87+Agosto!I87+Septiembre!I87+'Octubre '!I87+Noviembre!I87+'Diciembre '!I87</f>
        <v>3</v>
      </c>
      <c r="J87" s="121">
        <f>+Enero!J87+Febrero!J87+'Marzo '!J87+'Abril '!J87+'Mayo '!J87+Junio!J87+Julio!J87+Agosto!J87+Septiembre!J87+'Octubre '!J87+Noviembre!J87+'Diciembre '!J87</f>
        <v>8</v>
      </c>
      <c r="K87" s="121">
        <f>+Enero!K87+Febrero!K87+'Marzo '!K87+'Abril '!K87+'Mayo '!K87+Junio!K87+Julio!K87+Agosto!K87+Septiembre!K87+'Octubre '!K87+Noviembre!K87+'Diciembre '!K87</f>
        <v>14</v>
      </c>
      <c r="L87" s="121">
        <f>+Enero!L87+Febrero!L87+'Marzo '!L87+'Abril '!L87+'Mayo '!L87+Junio!L87+Julio!L87+Agosto!L87+Septiembre!L87+'Octubre '!L87+Noviembre!L87+'Diciembre '!L87</f>
        <v>12</v>
      </c>
      <c r="M87" s="121">
        <f>+Enero!M87+Febrero!M87+'Marzo '!M87+'Abril '!M87+'Mayo '!M87+Junio!M87+Julio!M87+Agosto!M87+Septiembre!M87+'Octubre '!M87+Noviembre!M87+'Diciembre '!M87</f>
        <v>16</v>
      </c>
      <c r="N87" s="121">
        <f>+Enero!N87+Febrero!N87+'Marzo '!N87+'Abril '!N87+'Mayo '!N87+Junio!N87+Julio!N87+Agosto!N87+Septiembre!N87+'Octubre '!N87+Noviembre!N87+'Diciembre '!N87</f>
        <v>2</v>
      </c>
      <c r="O87" s="121">
        <f>+Enero!O87+Febrero!O87+'Marzo '!O87+'Abril '!O87+'Mayo '!O87+Junio!O87+Julio!O87+Agosto!O87+Septiembre!O87+'Octubre '!O87+Noviembre!O87+'Diciembre '!O87</f>
        <v>0</v>
      </c>
      <c r="P87" s="121">
        <f>+Enero!P87+Febrero!P87+'Marzo '!P87+'Abril '!P87+'Mayo '!P87+Junio!P87+Julio!P87+Agosto!P87+Septiembre!P87+'Octubre '!P87+Noviembre!P87+'Diciembre '!P87</f>
        <v>0</v>
      </c>
      <c r="Q87" s="121">
        <f>+Enero!Q87+Febrero!Q87+'Marzo '!Q87+'Abril '!Q87+'Mayo '!Q87+Junio!Q87+Julio!Q87+Agosto!Q87+Septiembre!Q87+'Octubre '!Q87+Noviembre!Q87+'Diciembre '!Q87</f>
        <v>0</v>
      </c>
      <c r="R87" s="121">
        <f>+Enero!R87+Febrero!R87+'Marzo '!R87+'Abril '!R87+'Mayo '!R87+Junio!R87+Julio!R87+Agosto!R87+Septiembre!R87+'Octubre '!R87+Noviembre!R87+'Diciembre '!R87</f>
        <v>0</v>
      </c>
      <c r="S87" s="121">
        <f>+Enero!S87+Febrero!S87+'Marzo '!S87+'Abril '!S87+'Mayo '!S87+Junio!S87+Julio!S87+Agosto!S87+Septiembre!S87+'Octubre '!S87+Noviembre!S87+'Diciembre '!S87</f>
        <v>0</v>
      </c>
      <c r="T87" s="85">
        <f>+Enero!T87+Febrero!T87+'Marzo '!T87+'Abril '!T87+'Mayo '!T87+Junio!T87+Julio!T87+Agosto!T87+Septiembre!T87+'Octubre '!T87+Noviembre!T87+'Diciembre '!T87</f>
        <v>0</v>
      </c>
      <c r="U87" s="122">
        <f>+Enero!U87+Febrero!U87+'Marzo '!U87+'Abril '!U87+'Mayo '!U87+Junio!U87+Julio!U87+Agosto!U87+Septiembre!U87+'Octubre '!U87+Noviembre!U87+'Diciembre '!U87</f>
        <v>5</v>
      </c>
      <c r="V87" s="122">
        <f>+Enero!V87+Febrero!V87+'Marzo '!V87+'Abril '!V87+'Mayo '!V87+Junio!V87+Julio!V87+Agosto!V87+Septiembre!V87+'Octubre '!V87+Noviembre!V87+'Diciembre '!V87</f>
        <v>54</v>
      </c>
      <c r="W87" s="122">
        <f>+Enero!W87+Febrero!W87+'Marzo '!W87+'Abril '!W87+'Mayo '!W87+Junio!W87+Julio!W87+Agosto!W87+Septiembre!W87+'Octubre '!W87+Noviembre!W87+'Diciembre '!W87</f>
        <v>59</v>
      </c>
      <c r="X87" s="132" t="str">
        <f t="shared" si="29"/>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0"/>
        <v/>
      </c>
      <c r="BQ87" s="42" t="str">
        <f t="shared" si="31"/>
        <v/>
      </c>
      <c r="BR87" s="42" t="str">
        <f t="shared" si="32"/>
        <v/>
      </c>
      <c r="BT87" s="6"/>
      <c r="BU87" s="6"/>
      <c r="BV87" s="6"/>
      <c r="BW87" s="6"/>
      <c r="BX87" s="116">
        <f t="shared" si="33"/>
        <v>0</v>
      </c>
      <c r="BY87" s="116">
        <f t="shared" si="34"/>
        <v>0</v>
      </c>
      <c r="BZ87" s="116">
        <f t="shared" si="35"/>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00"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f>+Enero!B90+Febrero!B90+'Marzo '!B90+'Abril '!B90+'Mayo '!B90+Junio!B90+Julio!B90+Agosto!B90+Septiembre!B90+'Octubre '!B90+Noviembre!B90+'Diciembre '!B90</f>
        <v>0</v>
      </c>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f>+Enero!B91+Febrero!B91+'Marzo '!B91+'Abril '!B91+'Mayo '!B91+Junio!B91+Julio!B91+Agosto!B91+Septiembre!B91+'Octubre '!B91+Noviembre!B91+'Diciembre '!B91</f>
        <v>0</v>
      </c>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f>+Enero!B92+Febrero!B92+'Marzo '!B92+'Abril '!B92+'Mayo '!B92+Junio!B92+Julio!B92+Agosto!B92+Septiembre!B92+'Octubre '!B92+Noviembre!B92+'Diciembre '!B92</f>
        <v>0</v>
      </c>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f>+Enero!B93+Febrero!B93+'Marzo '!B93+'Abril '!B93+'Mayo '!B93+Junio!B93+Julio!B93+Agosto!B93+Septiembre!B93+'Octubre '!B93+Noviembre!B93+'Diciembre '!B93</f>
        <v>0</v>
      </c>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f>+Enero!C96+Febrero!C96+'Marzo '!C96+'Abril '!C96+'Mayo '!C96+Junio!C96+Julio!C96+Agosto!C96+Septiembre!C96+'Octubre '!C96+Noviembre!C96+'Diciembre '!C96</f>
        <v>0</v>
      </c>
      <c r="D96" s="110">
        <f>+Enero!D96+Febrero!D96+'Marzo '!D96+'Abril '!D96+'Mayo '!D96+Junio!D96+Julio!D96+Agosto!D96+Septiembre!D96+'Octubre '!D96+Noviembre!D96+'Diciembre '!D96</f>
        <v>0</v>
      </c>
      <c r="E96" s="110">
        <f>+Enero!E96+Febrero!E96+'Marzo '!E96+'Abril '!E96+'Mayo '!E96+Junio!E96+Julio!E96+Agosto!E96+Septiembre!E96+'Octubre '!E96+Noviembre!E96+'Diciembre '!E96</f>
        <v>0</v>
      </c>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f>+Enero!C97+Febrero!C97+'Marzo '!C97+'Abril '!C97+'Mayo '!C97+Junio!C97+Julio!C97+Agosto!C97+Septiembre!C97+'Octubre '!C97+Noviembre!C97+'Diciembre '!C97</f>
        <v>0</v>
      </c>
      <c r="D97" s="118">
        <f>+Enero!D97+Febrero!D97+'Marzo '!D97+'Abril '!D97+'Mayo '!D97+Junio!D97+Julio!D97+Agosto!D97+Septiembre!D97+'Octubre '!D97+Noviembre!D97+'Diciembre '!D97</f>
        <v>0</v>
      </c>
      <c r="E97" s="118">
        <f>+Enero!E97+Febrero!E97+'Marzo '!E97+'Abril '!E97+'Mayo '!E97+Junio!E97+Julio!E97+Agosto!E97+Septiembre!E97+'Octubre '!E97+Noviembre!E97+'Diciembre '!E97</f>
        <v>0</v>
      </c>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f>+Enero!C98+Febrero!C98+'Marzo '!C98+'Abril '!C98+'Mayo '!C98+Junio!C98+Julio!C98+Agosto!C98+Septiembre!C98+'Octubre '!C98+Noviembre!C98+'Diciembre '!C98</f>
        <v>0</v>
      </c>
      <c r="D98" s="118">
        <f>+Enero!D98+Febrero!D98+'Marzo '!D98+'Abril '!D98+'Mayo '!D98+Junio!D98+Julio!D98+Agosto!D98+Septiembre!D98+'Octubre '!D98+Noviembre!D98+'Diciembre '!D98</f>
        <v>0</v>
      </c>
      <c r="E98" s="118">
        <f>+Enero!E98+Febrero!E98+'Marzo '!E98+'Abril '!E98+'Mayo '!E98+Junio!E98+Julio!E98+Agosto!E98+Septiembre!E98+'Octubre '!E98+Noviembre!E98+'Diciembre '!E98</f>
        <v>0</v>
      </c>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f>+Enero!C99+Febrero!C99+'Marzo '!C99+'Abril '!C99+'Mayo '!C99+Junio!C99+Julio!C99+Agosto!C99+Septiembre!C99+'Octubre '!C99+Noviembre!C99+'Diciembre '!C99</f>
        <v>0</v>
      </c>
      <c r="D99" s="118">
        <f>+Enero!D99+Febrero!D99+'Marzo '!D99+'Abril '!D99+'Mayo '!D99+Junio!D99+Julio!D99+Agosto!D99+Septiembre!D99+'Octubre '!D99+Noviembre!D99+'Diciembre '!D99</f>
        <v>0</v>
      </c>
      <c r="E99" s="118">
        <f>+Enero!E99+Febrero!E99+'Marzo '!E99+'Abril '!E99+'Mayo '!E99+Junio!E99+Julio!E99+Agosto!E99+Septiembre!E99+'Octubre '!E99+Noviembre!E99+'Diciembre '!E99</f>
        <v>0</v>
      </c>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f>+Enero!C100+Febrero!C100+'Marzo '!C100+'Abril '!C100+'Mayo '!C100+Junio!C100+Julio!C100+Agosto!C100+Septiembre!C100+'Octubre '!C100+Noviembre!C100+'Diciembre '!C100</f>
        <v>0</v>
      </c>
      <c r="D100" s="118">
        <f>+Enero!D100+Febrero!D100+'Marzo '!D100+'Abril '!D100+'Mayo '!D100+Junio!D100+Julio!D100+Agosto!D100+Septiembre!D100+'Octubre '!D100+Noviembre!D100+'Diciembre '!D100</f>
        <v>0</v>
      </c>
      <c r="E100" s="118">
        <f>+Enero!E100+Febrero!E100+'Marzo '!E100+'Abril '!E100+'Mayo '!E100+Junio!E100+Julio!E100+Agosto!E100+Septiembre!E100+'Octubre '!E100+Noviembre!E100+'Diciembre '!E100</f>
        <v>0</v>
      </c>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f>+Enero!C101+Febrero!C101+'Marzo '!C101+'Abril '!C101+'Mayo '!C101+Junio!C101+Julio!C101+Agosto!C101+Septiembre!C101+'Octubre '!C101+Noviembre!C101+'Diciembre '!C101</f>
        <v>0</v>
      </c>
      <c r="D101" s="118">
        <f>+Enero!D101+Febrero!D101+'Marzo '!D101+'Abril '!D101+'Mayo '!D101+Junio!D101+Julio!D101+Agosto!D101+Septiembre!D101+'Octubre '!D101+Noviembre!D101+'Diciembre '!D101</f>
        <v>0</v>
      </c>
      <c r="E101" s="118">
        <f>+Enero!E101+Febrero!E101+'Marzo '!E101+'Abril '!E101+'Mayo '!E101+Junio!E101+Julio!E101+Agosto!E101+Septiembre!E101+'Octubre '!E101+Noviembre!E101+'Diciembre '!E101</f>
        <v>0</v>
      </c>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f>+Enero!C102+Febrero!C102+'Marzo '!C102+'Abril '!C102+'Mayo '!C102+Junio!C102+Julio!C102+Agosto!C102+Septiembre!C102+'Octubre '!C102+Noviembre!C102+'Diciembre '!C102</f>
        <v>0</v>
      </c>
      <c r="D102" s="118">
        <f>+Enero!D102+Febrero!D102+'Marzo '!D102+'Abril '!D102+'Mayo '!D102+Junio!D102+Julio!D102+Agosto!D102+Septiembre!D102+'Octubre '!D102+Noviembre!D102+'Diciembre '!D102</f>
        <v>0</v>
      </c>
      <c r="E102" s="118">
        <f>+Enero!E102+Febrero!E102+'Marzo '!E102+'Abril '!E102+'Mayo '!E102+Junio!E102+Julio!E102+Agosto!E102+Septiembre!E102+'Octubre '!E102+Noviembre!E102+'Diciembre '!E102</f>
        <v>0</v>
      </c>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f>+Enero!C103+Febrero!C103+'Marzo '!C103+'Abril '!C103+'Mayo '!C103+Junio!C103+Julio!C103+Agosto!C103+Septiembre!C103+'Octubre '!C103+Noviembre!C103+'Diciembre '!C103</f>
        <v>0</v>
      </c>
      <c r="D103" s="118">
        <f>+Enero!D103+Febrero!D103+'Marzo '!D103+'Abril '!D103+'Mayo '!D103+Junio!D103+Julio!D103+Agosto!D103+Septiembre!D103+'Octubre '!D103+Noviembre!D103+'Diciembre '!D103</f>
        <v>0</v>
      </c>
      <c r="E103" s="118">
        <f>+Enero!E103+Febrero!E103+'Marzo '!E103+'Abril '!E103+'Mayo '!E103+Junio!E103+Julio!E103+Agosto!E103+Septiembre!E103+'Octubre '!E103+Noviembre!E103+'Diciembre '!E103</f>
        <v>0</v>
      </c>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f>+Enero!C104+Febrero!C104+'Marzo '!C104+'Abril '!C104+'Mayo '!C104+Junio!C104+Julio!C104+Agosto!C104+Septiembre!C104+'Octubre '!C104+Noviembre!C104+'Diciembre '!C104</f>
        <v>0</v>
      </c>
      <c r="D104" s="118">
        <f>+Enero!D104+Febrero!D104+'Marzo '!D104+'Abril '!D104+'Mayo '!D104+Junio!D104+Julio!D104+Agosto!D104+Septiembre!D104+'Octubre '!D104+Noviembre!D104+'Diciembre '!D104</f>
        <v>0</v>
      </c>
      <c r="E104" s="118">
        <f>+Enero!E104+Febrero!E104+'Marzo '!E104+'Abril '!E104+'Mayo '!E104+Junio!E104+Julio!E104+Agosto!E104+Septiembre!E104+'Octubre '!E104+Noviembre!E104+'Diciembre '!E104</f>
        <v>0</v>
      </c>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f>+Enero!C105+Febrero!C105+'Marzo '!C105+'Abril '!C105+'Mayo '!C105+Junio!C105+Julio!C105+Agosto!C105+Septiembre!C105+'Octubre '!C105+Noviembre!C105+'Diciembre '!C105</f>
        <v>0</v>
      </c>
      <c r="D105" s="118">
        <f>+Enero!D105+Febrero!D105+'Marzo '!D105+'Abril '!D105+'Mayo '!D105+Junio!D105+Julio!D105+Agosto!D105+Septiembre!D105+'Octubre '!D105+Noviembre!D105+'Diciembre '!D105</f>
        <v>0</v>
      </c>
      <c r="E105" s="118">
        <f>+Enero!E105+Febrero!E105+'Marzo '!E105+'Abril '!E105+'Mayo '!E105+Junio!E105+Julio!E105+Agosto!E105+Septiembre!E105+'Octubre '!E105+Noviembre!E105+'Diciembre '!E105</f>
        <v>0</v>
      </c>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f>+Enero!C106+Febrero!C106+'Marzo '!C106+'Abril '!C106+'Mayo '!C106+Junio!C106+Julio!C106+Agosto!C106+Septiembre!C106+'Octubre '!C106+Noviembre!C106+'Diciembre '!C106</f>
        <v>0</v>
      </c>
      <c r="D106" s="118">
        <f>+Enero!D106+Febrero!D106+'Marzo '!D106+'Abril '!D106+'Mayo '!D106+Junio!D106+Julio!D106+Agosto!D106+Septiembre!D106+'Octubre '!D106+Noviembre!D106+'Diciembre '!D106</f>
        <v>0</v>
      </c>
      <c r="E106" s="118">
        <f>+Enero!E106+Febrero!E106+'Marzo '!E106+'Abril '!E106+'Mayo '!E106+Junio!E106+Julio!E106+Agosto!E106+Septiembre!E106+'Octubre '!E106+Noviembre!E106+'Diciembre '!E106</f>
        <v>0</v>
      </c>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f>+Enero!C107+Febrero!C107+'Marzo '!C107+'Abril '!C107+'Mayo '!C107+Junio!C107+Julio!C107+Agosto!C107+Septiembre!C107+'Octubre '!C107+Noviembre!C107+'Diciembre '!C107</f>
        <v>0</v>
      </c>
      <c r="D107" s="118">
        <f>+Enero!D107+Febrero!D107+'Marzo '!D107+'Abril '!D107+'Mayo '!D107+Junio!D107+Julio!D107+Agosto!D107+Septiembre!D107+'Octubre '!D107+Noviembre!D107+'Diciembre '!D107</f>
        <v>0</v>
      </c>
      <c r="E107" s="118">
        <f>+Enero!E107+Febrero!E107+'Marzo '!E107+'Abril '!E107+'Mayo '!E107+Junio!E107+Julio!E107+Agosto!E107+Septiembre!E107+'Octubre '!E107+Noviembre!E107+'Diciembre '!E107</f>
        <v>0</v>
      </c>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f>+Enero!C108+Febrero!C108+'Marzo '!C108+'Abril '!C108+'Mayo '!C108+Junio!C108+Julio!C108+Agosto!C108+Septiembre!C108+'Octubre '!C108+Noviembre!C108+'Diciembre '!C108</f>
        <v>0</v>
      </c>
      <c r="D108" s="118">
        <f>+Enero!D108+Febrero!D108+'Marzo '!D108+'Abril '!D108+'Mayo '!D108+Junio!D108+Julio!D108+Agosto!D108+Septiembre!D108+'Octubre '!D108+Noviembre!D108+'Diciembre '!D108</f>
        <v>0</v>
      </c>
      <c r="E108" s="118">
        <f>+Enero!E108+Febrero!E108+'Marzo '!E108+'Abril '!E108+'Mayo '!E108+Junio!E108+Julio!E108+Agosto!E108+Septiembre!E108+'Octubre '!E108+Noviembre!E108+'Diciembre '!E108</f>
        <v>0</v>
      </c>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f>+Enero!C109+Febrero!C109+'Marzo '!C109+'Abril '!C109+'Mayo '!C109+Junio!C109+Julio!C109+Agosto!C109+Septiembre!C109+'Octubre '!C109+Noviembre!C109+'Diciembre '!C109</f>
        <v>0</v>
      </c>
      <c r="D109" s="118">
        <f>+Enero!D109+Febrero!D109+'Marzo '!D109+'Abril '!D109+'Mayo '!D109+Junio!D109+Julio!D109+Agosto!D109+Septiembre!D109+'Octubre '!D109+Noviembre!D109+'Diciembre '!D109</f>
        <v>0</v>
      </c>
      <c r="E109" s="118">
        <f>+Enero!E109+Febrero!E109+'Marzo '!E109+'Abril '!E109+'Mayo '!E109+Junio!E109+Julio!E109+Agosto!E109+Septiembre!E109+'Octubre '!E109+Noviembre!E109+'Diciembre '!E109</f>
        <v>0</v>
      </c>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f>+Enero!C110+Febrero!C110+'Marzo '!C110+'Abril '!C110+'Mayo '!C110+Junio!C110+Julio!C110+Agosto!C110+Septiembre!C110+'Octubre '!C110+Noviembre!C110+'Diciembre '!C110</f>
        <v>0</v>
      </c>
      <c r="D110" s="118">
        <f>+Enero!D110+Febrero!D110+'Marzo '!D110+'Abril '!D110+'Mayo '!D110+Junio!D110+Julio!D110+Agosto!D110+Septiembre!D110+'Octubre '!D110+Noviembre!D110+'Diciembre '!D110</f>
        <v>0</v>
      </c>
      <c r="E110" s="118">
        <f>+Enero!E110+Febrero!E110+'Marzo '!E110+'Abril '!E110+'Mayo '!E110+Junio!E110+Julio!E110+Agosto!E110+Septiembre!E110+'Octubre '!E110+Noviembre!E110+'Diciembre '!E110</f>
        <v>0</v>
      </c>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f>+Enero!C111+Febrero!C111+'Marzo '!C111+'Abril '!C111+'Mayo '!C111+Junio!C111+Julio!C111+Agosto!C111+Septiembre!C111+'Octubre '!C111+Noviembre!C111+'Diciembre '!C111</f>
        <v>0</v>
      </c>
      <c r="D111" s="217">
        <f>+Enero!D111+Febrero!D111+'Marzo '!D111+'Abril '!D111+'Mayo '!D111+Junio!D111+Julio!D111+Agosto!D111+Septiembre!D111+'Octubre '!D111+Noviembre!D111+'Diciembre '!D111</f>
        <v>0</v>
      </c>
      <c r="E111" s="217">
        <f>+Enero!E111+Febrero!E111+'Marzo '!E111+'Abril '!E111+'Mayo '!E111+Junio!E111+Julio!E111+Agosto!E111+Septiembre!E111+'Octubre '!E111+Noviembre!E111+'Diciembre '!E111</f>
        <v>0</v>
      </c>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f>+Enero!C112+Febrero!C112+'Marzo '!C112+'Abril '!C112+'Mayo '!C112+Junio!C112+Julio!C112+Agosto!C112+Septiembre!C112+'Octubre '!C112+Noviembre!C112+'Diciembre '!C112</f>
        <v>0</v>
      </c>
      <c r="D112" s="110">
        <f>+Enero!D112+Febrero!D112+'Marzo '!D112+'Abril '!D112+'Mayo '!D112+Junio!D112+Julio!D112+Agosto!D112+Septiembre!D112+'Octubre '!D112+Noviembre!D112+'Diciembre '!D112</f>
        <v>0</v>
      </c>
      <c r="E112" s="110">
        <f>+Enero!E112+Febrero!E112+'Marzo '!E112+'Abril '!E112+'Mayo '!E112+Junio!E112+Julio!E112+Agosto!E112+Septiembre!E112+'Octubre '!E112+Noviembre!E112+'Diciembre '!E112</f>
        <v>0</v>
      </c>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f>+Enero!C113+Febrero!C113+'Marzo '!C113+'Abril '!C113+'Mayo '!C113+Junio!C113+Julio!C113+Agosto!C113+Septiembre!C113+'Octubre '!C113+Noviembre!C113+'Diciembre '!C113</f>
        <v>0</v>
      </c>
      <c r="D113" s="118">
        <f>+Enero!D113+Febrero!D113+'Marzo '!D113+'Abril '!D113+'Mayo '!D113+Junio!D113+Julio!D113+Agosto!D113+Septiembre!D113+'Octubre '!D113+Noviembre!D113+'Diciembre '!D113</f>
        <v>0</v>
      </c>
      <c r="E113" s="118">
        <f>+Enero!E113+Febrero!E113+'Marzo '!E113+'Abril '!E113+'Mayo '!E113+Junio!E113+Julio!E113+Agosto!E113+Septiembre!E113+'Octubre '!E113+Noviembre!E113+'Diciembre '!E113</f>
        <v>0</v>
      </c>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f>+Enero!C114+Febrero!C114+'Marzo '!C114+'Abril '!C114+'Mayo '!C114+Junio!C114+Julio!C114+Agosto!C114+Septiembre!C114+'Octubre '!C114+Noviembre!C114+'Diciembre '!C114</f>
        <v>0</v>
      </c>
      <c r="D114" s="118">
        <f>+Enero!D114+Febrero!D114+'Marzo '!D114+'Abril '!D114+'Mayo '!D114+Junio!D114+Julio!D114+Agosto!D114+Septiembre!D114+'Octubre '!D114+Noviembre!D114+'Diciembre '!D114</f>
        <v>0</v>
      </c>
      <c r="E114" s="118">
        <f>+Enero!E114+Febrero!E114+'Marzo '!E114+'Abril '!E114+'Mayo '!E114+Junio!E114+Julio!E114+Agosto!E114+Septiembre!E114+'Octubre '!E114+Noviembre!E114+'Diciembre '!E114</f>
        <v>0</v>
      </c>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f>+Enero!C115+Febrero!C115+'Marzo '!C115+'Abril '!C115+'Mayo '!C115+Junio!C115+Julio!C115+Agosto!C115+Septiembre!C115+'Octubre '!C115+Noviembre!C115+'Diciembre '!C115</f>
        <v>0</v>
      </c>
      <c r="D115" s="118">
        <f>+Enero!D115+Febrero!D115+'Marzo '!D115+'Abril '!D115+'Mayo '!D115+Junio!D115+Julio!D115+Agosto!D115+Septiembre!D115+'Octubre '!D115+Noviembre!D115+'Diciembre '!D115</f>
        <v>0</v>
      </c>
      <c r="E115" s="118">
        <f>+Enero!E115+Febrero!E115+'Marzo '!E115+'Abril '!E115+'Mayo '!E115+Junio!E115+Julio!E115+Agosto!E115+Septiembre!E115+'Octubre '!E115+Noviembre!E115+'Diciembre '!E115</f>
        <v>0</v>
      </c>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f>+Enero!C116+Febrero!C116+'Marzo '!C116+'Abril '!C116+'Mayo '!C116+Junio!C116+Julio!C116+Agosto!C116+Septiembre!C116+'Octubre '!C116+Noviembre!C116+'Diciembre '!C116</f>
        <v>0</v>
      </c>
      <c r="D116" s="118">
        <f>+Enero!D116+Febrero!D116+'Marzo '!D116+'Abril '!D116+'Mayo '!D116+Junio!D116+Julio!D116+Agosto!D116+Septiembre!D116+'Octubre '!D116+Noviembre!D116+'Diciembre '!D116</f>
        <v>0</v>
      </c>
      <c r="E116" s="118">
        <f>+Enero!E116+Febrero!E116+'Marzo '!E116+'Abril '!E116+'Mayo '!E116+Junio!E116+Julio!E116+Agosto!E116+Septiembre!E116+'Octubre '!E116+Noviembre!E116+'Diciembre '!E116</f>
        <v>0</v>
      </c>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f>+Enero!C117+Febrero!C117+'Marzo '!C117+'Abril '!C117+'Mayo '!C117+Junio!C117+Julio!C117+Agosto!C117+Septiembre!C117+'Octubre '!C117+Noviembre!C117+'Diciembre '!C117</f>
        <v>0</v>
      </c>
      <c r="D117" s="122">
        <f>+Enero!D117+Febrero!D117+'Marzo '!D117+'Abril '!D117+'Mayo '!D117+Junio!D117+Julio!D117+Agosto!D117+Septiembre!D117+'Octubre '!D117+Noviembre!D117+'Diciembre '!D117</f>
        <v>0</v>
      </c>
      <c r="E117" s="122">
        <f>+Enero!E117+Febrero!E117+'Marzo '!E117+'Abril '!E117+'Mayo '!E117+Junio!E117+Julio!E117+Agosto!E117+Septiembre!E117+'Octubre '!E117+Noviembre!E117+'Diciembre '!E117</f>
        <v>0</v>
      </c>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194" t="s">
        <v>49</v>
      </c>
      <c r="W122" s="18" t="s">
        <v>50</v>
      </c>
      <c r="X122" s="198"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f>+Enero!C123+Febrero!C123+'Marzo '!C123+'Abril '!C123+'Mayo '!C123+Junio!C123+Julio!C123+Agosto!C123+Septiembre!C123+'Octubre '!C123+Noviembre!C123+'Diciembre '!C123</f>
        <v>0</v>
      </c>
      <c r="D123" s="49">
        <f>+Enero!D123+Febrero!D123+'Marzo '!D123+'Abril '!D123+'Mayo '!D123+Junio!D123+Julio!D123+Agosto!D123+Septiembre!D123+'Octubre '!D123+Noviembre!D123+'Diciembre '!D123</f>
        <v>0</v>
      </c>
      <c r="E123" s="30">
        <f>+Enero!E123+Febrero!E123+'Marzo '!E123+'Abril '!E123+'Mayo '!E123+Junio!E123+Julio!E123+Agosto!E123+Septiembre!E123+'Octubre '!E123+Noviembre!E123+'Diciembre '!E123</f>
        <v>0</v>
      </c>
      <c r="F123" s="30">
        <f>+Enero!F123+Febrero!F123+'Marzo '!F123+'Abril '!F123+'Mayo '!F123+Junio!F123+Julio!F123+Agosto!F123+Septiembre!F123+'Octubre '!F123+Noviembre!F123+'Diciembre '!F123</f>
        <v>0</v>
      </c>
      <c r="G123" s="30">
        <f>+Enero!G123+Febrero!G123+'Marzo '!G123+'Abril '!G123+'Mayo '!G123+Junio!G123+Julio!G123+Agosto!G123+Septiembre!G123+'Octubre '!G123+Noviembre!G123+'Diciembre '!G123</f>
        <v>0</v>
      </c>
      <c r="H123" s="52">
        <f>+Enero!H123+Febrero!H123+'Marzo '!H123+'Abril '!H123+'Mayo '!H123+Junio!H123+Julio!H123+Agosto!H123+Septiembre!H123+'Octubre '!H123+Noviembre!H123+'Diciembre '!H123</f>
        <v>0</v>
      </c>
      <c r="I123" s="52">
        <f>+Enero!I123+Febrero!I123+'Marzo '!I123+'Abril '!I123+'Mayo '!I123+Junio!I123+Julio!I123+Agosto!I123+Septiembre!I123+'Octubre '!I123+Noviembre!I123+'Diciembre '!I123</f>
        <v>0</v>
      </c>
      <c r="J123" s="52">
        <f>+Enero!J123+Febrero!J123+'Marzo '!J123+'Abril '!J123+'Mayo '!J123+Junio!J123+Julio!J123+Agosto!J123+Septiembre!J123+'Octubre '!J123+Noviembre!J123+'Diciembre '!J123</f>
        <v>0</v>
      </c>
      <c r="K123" s="52">
        <f>+Enero!K123+Febrero!K123+'Marzo '!K123+'Abril '!K123+'Mayo '!K123+Junio!K123+Julio!K123+Agosto!K123+Septiembre!K123+'Octubre '!K123+Noviembre!K123+'Diciembre '!K123</f>
        <v>0</v>
      </c>
      <c r="L123" s="52">
        <f>+Enero!L123+Febrero!L123+'Marzo '!L123+'Abril '!L123+'Mayo '!L123+Junio!L123+Julio!L123+Agosto!L123+Septiembre!L123+'Octubre '!L123+Noviembre!L123+'Diciembre '!L123</f>
        <v>0</v>
      </c>
      <c r="M123" s="52">
        <f>+Enero!M123+Febrero!M123+'Marzo '!M123+'Abril '!M123+'Mayo '!M123+Junio!M123+Julio!M123+Agosto!M123+Septiembre!M123+'Octubre '!M123+Noviembre!M123+'Diciembre '!M123</f>
        <v>0</v>
      </c>
      <c r="N123" s="52">
        <f>+Enero!N123+Febrero!N123+'Marzo '!N123+'Abril '!N123+'Mayo '!N123+Junio!N123+Julio!N123+Agosto!N123+Septiembre!N123+'Octubre '!N123+Noviembre!N123+'Diciembre '!N123</f>
        <v>0</v>
      </c>
      <c r="O123" s="52">
        <f>+Enero!O123+Febrero!O123+'Marzo '!O123+'Abril '!O123+'Mayo '!O123+Junio!O123+Julio!O123+Agosto!O123+Septiembre!O123+'Octubre '!O123+Noviembre!O123+'Diciembre '!O123</f>
        <v>0</v>
      </c>
      <c r="P123" s="52">
        <f>+Enero!P123+Febrero!P123+'Marzo '!P123+'Abril '!P123+'Mayo '!P123+Junio!P123+Julio!P123+Agosto!P123+Septiembre!P123+'Octubre '!P123+Noviembre!P123+'Diciembre '!P123</f>
        <v>0</v>
      </c>
      <c r="Q123" s="52">
        <f>+Enero!Q123+Febrero!Q123+'Marzo '!Q123+'Abril '!Q123+'Mayo '!Q123+Junio!Q123+Julio!Q123+Agosto!Q123+Septiembre!Q123+'Octubre '!Q123+Noviembre!Q123+'Diciembre '!Q123</f>
        <v>0</v>
      </c>
      <c r="R123" s="52">
        <f>+Enero!R123+Febrero!R123+'Marzo '!R123+'Abril '!R123+'Mayo '!R123+Junio!R123+Julio!R123+Agosto!R123+Septiembre!R123+'Octubre '!R123+Noviembre!R123+'Diciembre '!R123</f>
        <v>0</v>
      </c>
      <c r="S123" s="52">
        <f>+Enero!S123+Febrero!S123+'Marzo '!S123+'Abril '!S123+'Mayo '!S123+Junio!S123+Julio!S123+Agosto!S123+Septiembre!S123+'Octubre '!S123+Noviembre!S123+'Diciembre '!S123</f>
        <v>0</v>
      </c>
      <c r="T123" s="27">
        <f>+Enero!T123+Febrero!T123+'Marzo '!T123+'Abril '!T123+'Mayo '!T123+Junio!T123+Julio!T123+Agosto!T123+Septiembre!T123+'Octubre '!T123+Noviembre!T123+'Diciembre '!T123</f>
        <v>0</v>
      </c>
      <c r="U123" s="28">
        <f>+Enero!U123+Febrero!U123+'Marzo '!U123+'Abril '!U123+'Mayo '!U123+Junio!U123+Julio!U123+Agosto!U123+Septiembre!U123+'Octubre '!U123+Noviembre!U123+'Diciembre '!U123</f>
        <v>0</v>
      </c>
      <c r="V123" s="27">
        <f>+Enero!V123+Febrero!V123+'Marzo '!V123+'Abril '!V123+'Mayo '!V123+Junio!V123+Julio!V123+Agosto!V123+Septiembre!V123+'Octubre '!V123+Noviembre!V123+'Diciembre '!V123</f>
        <v>0</v>
      </c>
      <c r="W123" s="28">
        <f>+Enero!W123+Febrero!W123+'Marzo '!W123+'Abril '!W123+'Mayo '!W123+Junio!W123+Julio!W123+Agosto!W123+Septiembre!W123+'Octubre '!W123+Noviembre!W123+'Diciembre '!W123</f>
        <v>0</v>
      </c>
      <c r="X123" s="29">
        <f t="shared" ref="X123:X130" si="36">SUM(Y123:AA123)</f>
        <v>0</v>
      </c>
      <c r="Y123" s="27">
        <f>+Enero!Y123+Febrero!Y123+'Marzo '!Y123+'Abril '!Y123+'Mayo '!Y123+Junio!Y123+Julio!Y123+Agosto!Y123+Septiembre!Y123+'Octubre '!Y123+Noviembre!Y123+'Diciembre '!Y123</f>
        <v>0</v>
      </c>
      <c r="Z123" s="30">
        <f>+Enero!Z123+Febrero!Z123+'Marzo '!Z123+'Abril '!Z123+'Mayo '!Z123+Junio!Z123+Julio!Z123+Agosto!Z123+Septiembre!Z123+'Octubre '!Z123+Noviembre!Z123+'Diciembre '!Z123</f>
        <v>0</v>
      </c>
      <c r="AA123" s="28">
        <f>+Enero!AA123+Febrero!AA123+'Marzo '!AA123+'Abril '!AA123+'Mayo '!AA123+Junio!AA123+Julio!AA123+Agosto!AA123+Septiembre!AA123+'Octubre '!AA123+Noviembre!AA123+'Diciembre '!AA123</f>
        <v>0</v>
      </c>
      <c r="AB123" s="31">
        <f t="shared" ref="AB123:AB130" si="37">SUM(AC123:AE123)</f>
        <v>0</v>
      </c>
      <c r="AC123" s="27">
        <f>+Enero!AC123+Febrero!AC123+'Marzo '!AC123+'Abril '!AC123+'Mayo '!AC123+Junio!AC123+Julio!AC123+Agosto!AC123+Septiembre!AC123+'Octubre '!AC123+Noviembre!AC123+'Diciembre '!AC123</f>
        <v>0</v>
      </c>
      <c r="AD123" s="30">
        <f>+Enero!AD123+Febrero!AD123+'Marzo '!AD123+'Abril '!AD123+'Mayo '!AD123+Junio!AD123+Julio!AD123+Agosto!AD123+Septiembre!AD123+'Octubre '!AD123+Noviembre!AD123+'Diciembre '!AD123</f>
        <v>0</v>
      </c>
      <c r="AE123" s="52">
        <f>+Enero!AE123+Febrero!AE123+'Marzo '!AE123+'Abril '!AE123+'Mayo '!AE123+Junio!AE123+Julio!AE123+Agosto!AE123+Septiembre!AE123+'Octubre '!AE123+Noviembre!AE123+'Diciembre '!AE123</f>
        <v>0</v>
      </c>
      <c r="AF123" s="162">
        <f>+Enero!AF123+Febrero!AF123+'Marzo '!AF123+'Abril '!AF123+'Mayo '!AF123+Junio!AF123+Julio!AF123+Agosto!AF123+Septiembre!AF123+'Octubre '!AF123+Noviembre!AF123+'Diciembre '!AF123</f>
        <v>0</v>
      </c>
      <c r="AG123" s="28">
        <f>+Enero!AG123+Febrero!AG123+'Marzo '!AG123+'Abril '!AG123+'Mayo '!AG123+Junio!AG123+Julio!AG123+Agosto!AG123+Septiembre!AG123+'Octubre '!AG123+Noviembre!AG123+'Diciembre '!AG123</f>
        <v>0</v>
      </c>
      <c r="AH123" s="163">
        <f>+Enero!AH123+Febrero!AH123+'Marzo '!AH123+'Abril '!AH123+'Mayo '!AH123+Junio!AH123+Julio!AH123+Agosto!AH123+Septiembre!AH123+'Octubre '!AH123+Noviembre!AH123+'Diciembre '!AH123</f>
        <v>0</v>
      </c>
      <c r="AI123" s="164">
        <f>+Enero!AI123+Febrero!AI123+'Marzo '!AI123+'Abril '!AI123+'Mayo '!AI123+Junio!AI123+Julio!AI123+Agosto!AI123+Septiembre!AI123+'Octubre '!AI123+Noviembre!AI123+'Diciembre '!AI123</f>
        <v>0</v>
      </c>
      <c r="AJ123" s="163">
        <f>+Enero!AJ123+Febrero!AJ123+'Marzo '!AJ123+'Abril '!AJ123+'Mayo '!AJ123+Junio!AJ123+Julio!AJ123+Agosto!AJ123+Septiembre!AJ123+'Octubre '!AJ123+Noviembre!AJ123+'Diciembre '!AJ123</f>
        <v>0</v>
      </c>
      <c r="AK123" s="164">
        <f>+Enero!AK123+Febrero!AK123+'Marzo '!AK123+'Abril '!AK123+'Mayo '!AK123+Junio!AK123+Julio!AK123+Agosto!AK123+Septiembre!AK123+'Octubre '!AK123+Noviembre!AK123+'Diciembre '!AK123</f>
        <v>128</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38">SUM(C124:S124)</f>
        <v>0</v>
      </c>
      <c r="C124" s="27">
        <f>+Enero!C124+Febrero!C124+'Marzo '!C124+'Abril '!C124+'Mayo '!C124+Junio!C124+Julio!C124+Agosto!C124+Septiembre!C124+'Octubre '!C124+Noviembre!C124+'Diciembre '!C124</f>
        <v>0</v>
      </c>
      <c r="D124" s="49">
        <f>+Enero!D124+Febrero!D124+'Marzo '!D124+'Abril '!D124+'Mayo '!D124+Junio!D124+Julio!D124+Agosto!D124+Septiembre!D124+'Octubre '!D124+Noviembre!D124+'Diciembre '!D124</f>
        <v>0</v>
      </c>
      <c r="E124" s="30">
        <f>+Enero!E124+Febrero!E124+'Marzo '!E124+'Abril '!E124+'Mayo '!E124+Junio!E124+Julio!E124+Agosto!E124+Septiembre!E124+'Octubre '!E124+Noviembre!E124+'Diciembre '!E124</f>
        <v>0</v>
      </c>
      <c r="F124" s="30">
        <f>+Enero!F124+Febrero!F124+'Marzo '!F124+'Abril '!F124+'Mayo '!F124+Junio!F124+Julio!F124+Agosto!F124+Septiembre!F124+'Octubre '!F124+Noviembre!F124+'Diciembre '!F124</f>
        <v>0</v>
      </c>
      <c r="G124" s="30">
        <f>+Enero!G124+Febrero!G124+'Marzo '!G124+'Abril '!G124+'Mayo '!G124+Junio!G124+Julio!G124+Agosto!G124+Septiembre!G124+'Octubre '!G124+Noviembre!G124+'Diciembre '!G124</f>
        <v>0</v>
      </c>
      <c r="H124" s="52">
        <f>+Enero!H124+Febrero!H124+'Marzo '!H124+'Abril '!H124+'Mayo '!H124+Junio!H124+Julio!H124+Agosto!H124+Septiembre!H124+'Octubre '!H124+Noviembre!H124+'Diciembre '!H124</f>
        <v>0</v>
      </c>
      <c r="I124" s="52">
        <f>+Enero!I124+Febrero!I124+'Marzo '!I124+'Abril '!I124+'Mayo '!I124+Junio!I124+Julio!I124+Agosto!I124+Septiembre!I124+'Octubre '!I124+Noviembre!I124+'Diciembre '!I124</f>
        <v>0</v>
      </c>
      <c r="J124" s="52">
        <f>+Enero!J124+Febrero!J124+'Marzo '!J124+'Abril '!J124+'Mayo '!J124+Junio!J124+Julio!J124+Agosto!J124+Septiembre!J124+'Octubre '!J124+Noviembre!J124+'Diciembre '!J124</f>
        <v>0</v>
      </c>
      <c r="K124" s="52">
        <f>+Enero!K124+Febrero!K124+'Marzo '!K124+'Abril '!K124+'Mayo '!K124+Junio!K124+Julio!K124+Agosto!K124+Septiembre!K124+'Octubre '!K124+Noviembre!K124+'Diciembre '!K124</f>
        <v>0</v>
      </c>
      <c r="L124" s="52">
        <f>+Enero!L124+Febrero!L124+'Marzo '!L124+'Abril '!L124+'Mayo '!L124+Junio!L124+Julio!L124+Agosto!L124+Septiembre!L124+'Octubre '!L124+Noviembre!L124+'Diciembre '!L124</f>
        <v>0</v>
      </c>
      <c r="M124" s="52">
        <f>+Enero!M124+Febrero!M124+'Marzo '!M124+'Abril '!M124+'Mayo '!M124+Junio!M124+Julio!M124+Agosto!M124+Septiembre!M124+'Octubre '!M124+Noviembre!M124+'Diciembre '!M124</f>
        <v>0</v>
      </c>
      <c r="N124" s="52">
        <f>+Enero!N124+Febrero!N124+'Marzo '!N124+'Abril '!N124+'Mayo '!N124+Junio!N124+Julio!N124+Agosto!N124+Septiembre!N124+'Octubre '!N124+Noviembre!N124+'Diciembre '!N124</f>
        <v>0</v>
      </c>
      <c r="O124" s="52">
        <f>+Enero!O124+Febrero!O124+'Marzo '!O124+'Abril '!O124+'Mayo '!O124+Junio!O124+Julio!O124+Agosto!O124+Septiembre!O124+'Octubre '!O124+Noviembre!O124+'Diciembre '!O124</f>
        <v>0</v>
      </c>
      <c r="P124" s="52">
        <f>+Enero!P124+Febrero!P124+'Marzo '!P124+'Abril '!P124+'Mayo '!P124+Junio!P124+Julio!P124+Agosto!P124+Septiembre!P124+'Octubre '!P124+Noviembre!P124+'Diciembre '!P124</f>
        <v>0</v>
      </c>
      <c r="Q124" s="52">
        <f>+Enero!Q124+Febrero!Q124+'Marzo '!Q124+'Abril '!Q124+'Mayo '!Q124+Junio!Q124+Julio!Q124+Agosto!Q124+Septiembre!Q124+'Octubre '!Q124+Noviembre!Q124+'Diciembre '!Q124</f>
        <v>0</v>
      </c>
      <c r="R124" s="52">
        <f>+Enero!R124+Febrero!R124+'Marzo '!R124+'Abril '!R124+'Mayo '!R124+Junio!R124+Julio!R124+Agosto!R124+Septiembre!R124+'Octubre '!R124+Noviembre!R124+'Diciembre '!R124</f>
        <v>0</v>
      </c>
      <c r="S124" s="52">
        <f>+Enero!S124+Febrero!S124+'Marzo '!S124+'Abril '!S124+'Mayo '!S124+Junio!S124+Julio!S124+Agosto!S124+Septiembre!S124+'Octubre '!S124+Noviembre!S124+'Diciembre '!S124</f>
        <v>0</v>
      </c>
      <c r="T124" s="27">
        <f>+Enero!T124+Febrero!T124+'Marzo '!T124+'Abril '!T124+'Mayo '!T124+Junio!T124+Julio!T124+Agosto!T124+Septiembre!T124+'Octubre '!T124+Noviembre!T124+'Diciembre '!T124</f>
        <v>0</v>
      </c>
      <c r="U124" s="28">
        <f>+Enero!U124+Febrero!U124+'Marzo '!U124+'Abril '!U124+'Mayo '!U124+Junio!U124+Julio!U124+Agosto!U124+Septiembre!U124+'Octubre '!U124+Noviembre!U124+'Diciembre '!U124</f>
        <v>0</v>
      </c>
      <c r="V124" s="27">
        <f>+Enero!V124+Febrero!V124+'Marzo '!V124+'Abril '!V124+'Mayo '!V124+Junio!V124+Julio!V124+Agosto!V124+Septiembre!V124+'Octubre '!V124+Noviembre!V124+'Diciembre '!V124</f>
        <v>0</v>
      </c>
      <c r="W124" s="28">
        <f>+Enero!W124+Febrero!W124+'Marzo '!W124+'Abril '!W124+'Mayo '!W124+Junio!W124+Julio!W124+Agosto!W124+Septiembre!W124+'Octubre '!W124+Noviembre!W124+'Diciembre '!W124</f>
        <v>0</v>
      </c>
      <c r="X124" s="29">
        <f t="shared" si="36"/>
        <v>0</v>
      </c>
      <c r="Y124" s="27">
        <f>+Enero!Y124+Febrero!Y124+'Marzo '!Y124+'Abril '!Y124+'Mayo '!Y124+Junio!Y124+Julio!Y124+Agosto!Y124+Septiembre!Y124+'Octubre '!Y124+Noviembre!Y124+'Diciembre '!Y124</f>
        <v>0</v>
      </c>
      <c r="Z124" s="30">
        <f>+Enero!Z124+Febrero!Z124+'Marzo '!Z124+'Abril '!Z124+'Mayo '!Z124+Junio!Z124+Julio!Z124+Agosto!Z124+Septiembre!Z124+'Octubre '!Z124+Noviembre!Z124+'Diciembre '!Z124</f>
        <v>0</v>
      </c>
      <c r="AA124" s="28">
        <f>+Enero!AA124+Febrero!AA124+'Marzo '!AA124+'Abril '!AA124+'Mayo '!AA124+Junio!AA124+Julio!AA124+Agosto!AA124+Septiembre!AA124+'Octubre '!AA124+Noviembre!AA124+'Diciembre '!AA124</f>
        <v>0</v>
      </c>
      <c r="AB124" s="31">
        <f t="shared" si="37"/>
        <v>0</v>
      </c>
      <c r="AC124" s="27">
        <f>+Enero!AC124+Febrero!AC124+'Marzo '!AC124+'Abril '!AC124+'Mayo '!AC124+Junio!AC124+Julio!AC124+Agosto!AC124+Septiembre!AC124+'Octubre '!AC124+Noviembre!AC124+'Diciembre '!AC124</f>
        <v>0</v>
      </c>
      <c r="AD124" s="30">
        <f>+Enero!AD124+Febrero!AD124+'Marzo '!AD124+'Abril '!AD124+'Mayo '!AD124+Junio!AD124+Julio!AD124+Agosto!AD124+Septiembre!AD124+'Octubre '!AD124+Noviembre!AD124+'Diciembre '!AD124</f>
        <v>0</v>
      </c>
      <c r="AE124" s="52">
        <f>+Enero!AE124+Febrero!AE124+'Marzo '!AE124+'Abril '!AE124+'Mayo '!AE124+Junio!AE124+Julio!AE124+Agosto!AE124+Septiembre!AE124+'Octubre '!AE124+Noviembre!AE124+'Diciembre '!AE124</f>
        <v>0</v>
      </c>
      <c r="AF124" s="162">
        <f>+Enero!AF124+Febrero!AF124+'Marzo '!AF124+'Abril '!AF124+'Mayo '!AF124+Junio!AF124+Julio!AF124+Agosto!AF124+Septiembre!AF124+'Octubre '!AF124+Noviembre!AF124+'Diciembre '!AF124</f>
        <v>0</v>
      </c>
      <c r="AG124" s="28">
        <f>+Enero!AG124+Febrero!AG124+'Marzo '!AG124+'Abril '!AG124+'Mayo '!AG124+Junio!AG124+Julio!AG124+Agosto!AG124+Septiembre!AG124+'Octubre '!AG124+Noviembre!AG124+'Diciembre '!AG124</f>
        <v>0</v>
      </c>
      <c r="AH124" s="165">
        <f>+Enero!AH124+Febrero!AH124+'Marzo '!AH124+'Abril '!AH124+'Mayo '!AH124+Junio!AH124+Julio!AH124+Agosto!AH124+Septiembre!AH124+'Octubre '!AH124+Noviembre!AH124+'Diciembre '!AH124</f>
        <v>0</v>
      </c>
      <c r="AI124" s="166">
        <f>+Enero!AI124+Febrero!AI124+'Marzo '!AI124+'Abril '!AI124+'Mayo '!AI124+Junio!AI124+Julio!AI124+Agosto!AI124+Septiembre!AI124+'Octubre '!AI124+Noviembre!AI124+'Diciembre '!AI124</f>
        <v>0</v>
      </c>
      <c r="AJ124" s="165">
        <f>+Enero!AJ124+Febrero!AJ124+'Marzo '!AJ124+'Abril '!AJ124+'Mayo '!AJ124+Junio!AJ124+Julio!AJ124+Agosto!AJ124+Septiembre!AJ124+'Octubre '!AJ124+Noviembre!AJ124+'Diciembre '!AJ124</f>
        <v>0</v>
      </c>
      <c r="AK124" s="166">
        <f>+Enero!AK124+Febrero!AK124+'Marzo '!AK124+'Abril '!AK124+'Mayo '!AK124+Junio!AK124+Julio!AK124+Agosto!AK124+Septiembre!AK124+'Octubre '!AK124+Noviembre!AK124+'Diciembre '!AK124</f>
        <v>0</v>
      </c>
      <c r="AL124" s="132" t="str">
        <f t="shared" ref="AL124:AL131" si="39">+BP124&amp;BQ124&amp;BR124&amp;BS124&amp;BT124&amp;BU124&amp;BV124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0">IF($B124&lt;&gt;($V124+$W124)," El número de consultas según sexo NO puede ser diferente al Total. ","")</f>
        <v/>
      </c>
      <c r="BQ124" s="42" t="str">
        <f t="shared" ref="BQ124:BQ131" si="41">IF($B124=0,"",IF(($T124+$U124)=0,IF($B124="",""," No olvide escribir la columna Beneficiarios. "),""))</f>
        <v/>
      </c>
      <c r="BR124" s="42" t="str">
        <f t="shared" ref="BR124:BR131" si="42">IF($B124&lt;($T124+$U124)," El número de Beneficiarios NO puede ser mayor que el Total. ","")</f>
        <v/>
      </c>
      <c r="BS124" s="42"/>
      <c r="BT124" s="42"/>
      <c r="BU124" s="42" t="str">
        <f t="shared" ref="BU124:BU131" si="43">IF($B124&gt;=($X124+$AB124),"","El total de Consulta Nuevas NO debe ser MAYOR que el total de las Consultas Médicas. ")</f>
        <v/>
      </c>
      <c r="BX124" s="11">
        <f t="shared" ref="BX124:BX131" si="44">IF($B124&lt;&gt;($V124+$W124),1,0)</f>
        <v>0</v>
      </c>
      <c r="BY124" s="116">
        <f t="shared" ref="BY124:BY131" si="45">IF($B124&lt;($T124+$U124),1,0)</f>
        <v>0</v>
      </c>
      <c r="BZ124" s="116"/>
      <c r="CA124" s="116"/>
      <c r="CB124" s="116">
        <f t="shared" ref="CB124:CB131" si="46">IF($B124&gt;=($X124+$AB124),0,1)</f>
        <v>0</v>
      </c>
      <c r="CC124" s="6" t="str">
        <f t="shared" ref="CC124:CC131" si="47">IF($B124=0,"",IF(($T124+$U124)=0,IF($B124="","",1),0))</f>
        <v/>
      </c>
    </row>
    <row r="125" spans="1:104" s="11" customFormat="1" ht="15" customHeight="1" x14ac:dyDescent="0.15">
      <c r="A125" s="48" t="s">
        <v>161</v>
      </c>
      <c r="B125" s="22">
        <f t="shared" si="38"/>
        <v>0</v>
      </c>
      <c r="C125" s="27">
        <f>+Enero!C125+Febrero!C125+'Marzo '!C125+'Abril '!C125+'Mayo '!C125+Junio!C125+Julio!C125+Agosto!C125+Septiembre!C125+'Octubre '!C125+Noviembre!C125+'Diciembre '!C125</f>
        <v>0</v>
      </c>
      <c r="D125" s="49">
        <f>+Enero!D125+Febrero!D125+'Marzo '!D125+'Abril '!D125+'Mayo '!D125+Junio!D125+Julio!D125+Agosto!D125+Septiembre!D125+'Octubre '!D125+Noviembre!D125+'Diciembre '!D125</f>
        <v>0</v>
      </c>
      <c r="E125" s="30">
        <f>+Enero!E125+Febrero!E125+'Marzo '!E125+'Abril '!E125+'Mayo '!E125+Junio!E125+Julio!E125+Agosto!E125+Septiembre!E125+'Octubre '!E125+Noviembre!E125+'Diciembre '!E125</f>
        <v>0</v>
      </c>
      <c r="F125" s="30">
        <f>+Enero!F125+Febrero!F125+'Marzo '!F125+'Abril '!F125+'Mayo '!F125+Junio!F125+Julio!F125+Agosto!F125+Septiembre!F125+'Octubre '!F125+Noviembre!F125+'Diciembre '!F125</f>
        <v>0</v>
      </c>
      <c r="G125" s="30">
        <f>+Enero!G125+Febrero!G125+'Marzo '!G125+'Abril '!G125+'Mayo '!G125+Junio!G125+Julio!G125+Agosto!G125+Septiembre!G125+'Octubre '!G125+Noviembre!G125+'Diciembre '!G125</f>
        <v>0</v>
      </c>
      <c r="H125" s="52">
        <f>+Enero!H125+Febrero!H125+'Marzo '!H125+'Abril '!H125+'Mayo '!H125+Junio!H125+Julio!H125+Agosto!H125+Septiembre!H125+'Octubre '!H125+Noviembre!H125+'Diciembre '!H125</f>
        <v>0</v>
      </c>
      <c r="I125" s="52">
        <f>+Enero!I125+Febrero!I125+'Marzo '!I125+'Abril '!I125+'Mayo '!I125+Junio!I125+Julio!I125+Agosto!I125+Septiembre!I125+'Octubre '!I125+Noviembre!I125+'Diciembre '!I125</f>
        <v>0</v>
      </c>
      <c r="J125" s="52">
        <f>+Enero!J125+Febrero!J125+'Marzo '!J125+'Abril '!J125+'Mayo '!J125+Junio!J125+Julio!J125+Agosto!J125+Septiembre!J125+'Octubre '!J125+Noviembre!J125+'Diciembre '!J125</f>
        <v>0</v>
      </c>
      <c r="K125" s="52">
        <f>+Enero!K125+Febrero!K125+'Marzo '!K125+'Abril '!K125+'Mayo '!K125+Junio!K125+Julio!K125+Agosto!K125+Septiembre!K125+'Octubre '!K125+Noviembre!K125+'Diciembre '!K125</f>
        <v>0</v>
      </c>
      <c r="L125" s="52">
        <f>+Enero!L125+Febrero!L125+'Marzo '!L125+'Abril '!L125+'Mayo '!L125+Junio!L125+Julio!L125+Agosto!L125+Septiembre!L125+'Octubre '!L125+Noviembre!L125+'Diciembre '!L125</f>
        <v>0</v>
      </c>
      <c r="M125" s="52">
        <f>+Enero!M125+Febrero!M125+'Marzo '!M125+'Abril '!M125+'Mayo '!M125+Junio!M125+Julio!M125+Agosto!M125+Septiembre!M125+'Octubre '!M125+Noviembre!M125+'Diciembre '!M125</f>
        <v>0</v>
      </c>
      <c r="N125" s="52">
        <f>+Enero!N125+Febrero!N125+'Marzo '!N125+'Abril '!N125+'Mayo '!N125+Junio!N125+Julio!N125+Agosto!N125+Septiembre!N125+'Octubre '!N125+Noviembre!N125+'Diciembre '!N125</f>
        <v>0</v>
      </c>
      <c r="O125" s="52">
        <f>+Enero!O125+Febrero!O125+'Marzo '!O125+'Abril '!O125+'Mayo '!O125+Junio!O125+Julio!O125+Agosto!O125+Septiembre!O125+'Octubre '!O125+Noviembre!O125+'Diciembre '!O125</f>
        <v>0</v>
      </c>
      <c r="P125" s="52">
        <f>+Enero!P125+Febrero!P125+'Marzo '!P125+'Abril '!P125+'Mayo '!P125+Junio!P125+Julio!P125+Agosto!P125+Septiembre!P125+'Octubre '!P125+Noviembre!P125+'Diciembre '!P125</f>
        <v>0</v>
      </c>
      <c r="Q125" s="52">
        <f>+Enero!Q125+Febrero!Q125+'Marzo '!Q125+'Abril '!Q125+'Mayo '!Q125+Junio!Q125+Julio!Q125+Agosto!Q125+Septiembre!Q125+'Octubre '!Q125+Noviembre!Q125+'Diciembre '!Q125</f>
        <v>0</v>
      </c>
      <c r="R125" s="52">
        <f>+Enero!R125+Febrero!R125+'Marzo '!R125+'Abril '!R125+'Mayo '!R125+Junio!R125+Julio!R125+Agosto!R125+Septiembre!R125+'Octubre '!R125+Noviembre!R125+'Diciembre '!R125</f>
        <v>0</v>
      </c>
      <c r="S125" s="52">
        <f>+Enero!S125+Febrero!S125+'Marzo '!S125+'Abril '!S125+'Mayo '!S125+Junio!S125+Julio!S125+Agosto!S125+Septiembre!S125+'Octubre '!S125+Noviembre!S125+'Diciembre '!S125</f>
        <v>0</v>
      </c>
      <c r="T125" s="27">
        <f>+Enero!T125+Febrero!T125+'Marzo '!T125+'Abril '!T125+'Mayo '!T125+Junio!T125+Julio!T125+Agosto!T125+Septiembre!T125+'Octubre '!T125+Noviembre!T125+'Diciembre '!T125</f>
        <v>0</v>
      </c>
      <c r="U125" s="28">
        <f>+Enero!U125+Febrero!U125+'Marzo '!U125+'Abril '!U125+'Mayo '!U125+Junio!U125+Julio!U125+Agosto!U125+Septiembre!U125+'Octubre '!U125+Noviembre!U125+'Diciembre '!U125</f>
        <v>0</v>
      </c>
      <c r="V125" s="27">
        <f>+Enero!V125+Febrero!V125+'Marzo '!V125+'Abril '!V125+'Mayo '!V125+Junio!V125+Julio!V125+Agosto!V125+Septiembre!V125+'Octubre '!V125+Noviembre!V125+'Diciembre '!V125</f>
        <v>0</v>
      </c>
      <c r="W125" s="28">
        <f>+Enero!W125+Febrero!W125+'Marzo '!W125+'Abril '!W125+'Mayo '!W125+Junio!W125+Julio!W125+Agosto!W125+Septiembre!W125+'Octubre '!W125+Noviembre!W125+'Diciembre '!W125</f>
        <v>0</v>
      </c>
      <c r="X125" s="29">
        <f t="shared" si="36"/>
        <v>0</v>
      </c>
      <c r="Y125" s="27">
        <f>+Enero!Y125+Febrero!Y125+'Marzo '!Y125+'Abril '!Y125+'Mayo '!Y125+Junio!Y125+Julio!Y125+Agosto!Y125+Septiembre!Y125+'Octubre '!Y125+Noviembre!Y125+'Diciembre '!Y125</f>
        <v>0</v>
      </c>
      <c r="Z125" s="30">
        <f>+Enero!Z125+Febrero!Z125+'Marzo '!Z125+'Abril '!Z125+'Mayo '!Z125+Junio!Z125+Julio!Z125+Agosto!Z125+Septiembre!Z125+'Octubre '!Z125+Noviembre!Z125+'Diciembre '!Z125</f>
        <v>0</v>
      </c>
      <c r="AA125" s="28">
        <f>+Enero!AA125+Febrero!AA125+'Marzo '!AA125+'Abril '!AA125+'Mayo '!AA125+Junio!AA125+Julio!AA125+Agosto!AA125+Septiembre!AA125+'Octubre '!AA125+Noviembre!AA125+'Diciembre '!AA125</f>
        <v>0</v>
      </c>
      <c r="AB125" s="31">
        <f t="shared" si="37"/>
        <v>0</v>
      </c>
      <c r="AC125" s="27">
        <f>+Enero!AC125+Febrero!AC125+'Marzo '!AC125+'Abril '!AC125+'Mayo '!AC125+Junio!AC125+Julio!AC125+Agosto!AC125+Septiembre!AC125+'Octubre '!AC125+Noviembre!AC125+'Diciembre '!AC125</f>
        <v>0</v>
      </c>
      <c r="AD125" s="30">
        <f>+Enero!AD125+Febrero!AD125+'Marzo '!AD125+'Abril '!AD125+'Mayo '!AD125+Junio!AD125+Julio!AD125+Agosto!AD125+Septiembre!AD125+'Octubre '!AD125+Noviembre!AD125+'Diciembre '!AD125</f>
        <v>0</v>
      </c>
      <c r="AE125" s="52">
        <f>+Enero!AE125+Febrero!AE125+'Marzo '!AE125+'Abril '!AE125+'Mayo '!AE125+Junio!AE125+Julio!AE125+Agosto!AE125+Septiembre!AE125+'Octubre '!AE125+Noviembre!AE125+'Diciembre '!AE125</f>
        <v>0</v>
      </c>
      <c r="AF125" s="162">
        <f>+Enero!AF125+Febrero!AF125+'Marzo '!AF125+'Abril '!AF125+'Mayo '!AF125+Junio!AF125+Julio!AF125+Agosto!AF125+Septiembre!AF125+'Octubre '!AF125+Noviembre!AF125+'Diciembre '!AF125</f>
        <v>0</v>
      </c>
      <c r="AG125" s="28">
        <f>+Enero!AG125+Febrero!AG125+'Marzo '!AG125+'Abril '!AG125+'Mayo '!AG125+Junio!AG125+Julio!AG125+Agosto!AG125+Septiembre!AG125+'Octubre '!AG125+Noviembre!AG125+'Diciembre '!AG125</f>
        <v>0</v>
      </c>
      <c r="AH125" s="165">
        <f>+Enero!AH125+Febrero!AH125+'Marzo '!AH125+'Abril '!AH125+'Mayo '!AH125+Junio!AH125+Julio!AH125+Agosto!AH125+Septiembre!AH125+'Octubre '!AH125+Noviembre!AH125+'Diciembre '!AH125</f>
        <v>0</v>
      </c>
      <c r="AI125" s="166">
        <f>+Enero!AI125+Febrero!AI125+'Marzo '!AI125+'Abril '!AI125+'Mayo '!AI125+Junio!AI125+Julio!AI125+Agosto!AI125+Septiembre!AI125+'Octubre '!AI125+Noviembre!AI125+'Diciembre '!AI125</f>
        <v>0</v>
      </c>
      <c r="AJ125" s="165">
        <f>+Enero!AJ125+Febrero!AJ125+'Marzo '!AJ125+'Abril '!AJ125+'Mayo '!AJ125+Junio!AJ125+Julio!AJ125+Agosto!AJ125+Septiembre!AJ125+'Octubre '!AJ125+Noviembre!AJ125+'Diciembre '!AJ125</f>
        <v>48</v>
      </c>
      <c r="AK125" s="166">
        <f>+Enero!AK125+Febrero!AK125+'Marzo '!AK125+'Abril '!AK125+'Mayo '!AK125+Junio!AK125+Julio!AK125+Agosto!AK125+Septiembre!AK125+'Octubre '!AK125+Noviembre!AK125+'Diciembre '!AK125</f>
        <v>6</v>
      </c>
      <c r="AL125" s="132" t="str">
        <f t="shared" si="39"/>
        <v/>
      </c>
      <c r="AM125" s="6"/>
      <c r="AN125" s="107"/>
      <c r="AO125" s="6"/>
      <c r="AP125" s="6"/>
      <c r="AQ125" s="6"/>
      <c r="AR125" s="6"/>
      <c r="AS125" s="6"/>
      <c r="AT125" s="6"/>
      <c r="AU125" s="6"/>
      <c r="BG125" s="6"/>
      <c r="BH125" s="6"/>
      <c r="BI125" s="6"/>
      <c r="BJ125" s="6"/>
      <c r="BK125" s="6"/>
      <c r="BL125" s="6"/>
      <c r="BM125" s="6"/>
      <c r="BN125" s="6"/>
      <c r="BO125" s="6"/>
      <c r="BP125" s="6" t="str">
        <f t="shared" si="40"/>
        <v/>
      </c>
      <c r="BQ125" s="42" t="str">
        <f t="shared" si="41"/>
        <v/>
      </c>
      <c r="BR125" s="42" t="str">
        <f t="shared" si="42"/>
        <v/>
      </c>
      <c r="BS125" s="42"/>
      <c r="BT125" s="42"/>
      <c r="BU125" s="42" t="str">
        <f t="shared" si="43"/>
        <v/>
      </c>
      <c r="BX125" s="11">
        <f t="shared" si="44"/>
        <v>0</v>
      </c>
      <c r="BY125" s="116">
        <f t="shared" si="45"/>
        <v>0</v>
      </c>
      <c r="BZ125" s="116"/>
      <c r="CA125" s="116"/>
      <c r="CB125" s="116">
        <f t="shared" si="46"/>
        <v>0</v>
      </c>
      <c r="CC125" s="6" t="str">
        <f t="shared" si="47"/>
        <v/>
      </c>
    </row>
    <row r="126" spans="1:104" s="11" customFormat="1" ht="15" customHeight="1" x14ac:dyDescent="0.15">
      <c r="A126" s="48" t="s">
        <v>162</v>
      </c>
      <c r="B126" s="22">
        <f t="shared" si="38"/>
        <v>0</v>
      </c>
      <c r="C126" s="27">
        <f>+Enero!C126+Febrero!C126+'Marzo '!C126+'Abril '!C126+'Mayo '!C126+Junio!C126+Julio!C126+Agosto!C126+Septiembre!C126+'Octubre '!C126+Noviembre!C126+'Diciembre '!C126</f>
        <v>0</v>
      </c>
      <c r="D126" s="49">
        <f>+Enero!D126+Febrero!D126+'Marzo '!D126+'Abril '!D126+'Mayo '!D126+Junio!D126+Julio!D126+Agosto!D126+Septiembre!D126+'Octubre '!D126+Noviembre!D126+'Diciembre '!D126</f>
        <v>0</v>
      </c>
      <c r="E126" s="30">
        <f>+Enero!E126+Febrero!E126+'Marzo '!E126+'Abril '!E126+'Mayo '!E126+Junio!E126+Julio!E126+Agosto!E126+Septiembre!E126+'Octubre '!E126+Noviembre!E126+'Diciembre '!E126</f>
        <v>0</v>
      </c>
      <c r="F126" s="30">
        <f>+Enero!F126+Febrero!F126+'Marzo '!F126+'Abril '!F126+'Mayo '!F126+Junio!F126+Julio!F126+Agosto!F126+Septiembre!F126+'Octubre '!F126+Noviembre!F126+'Diciembre '!F126</f>
        <v>0</v>
      </c>
      <c r="G126" s="30">
        <f>+Enero!G126+Febrero!G126+'Marzo '!G126+'Abril '!G126+'Mayo '!G126+Junio!G126+Julio!G126+Agosto!G126+Septiembre!G126+'Octubre '!G126+Noviembre!G126+'Diciembre '!G126</f>
        <v>0</v>
      </c>
      <c r="H126" s="52">
        <f>+Enero!H126+Febrero!H126+'Marzo '!H126+'Abril '!H126+'Mayo '!H126+Junio!H126+Julio!H126+Agosto!H126+Septiembre!H126+'Octubre '!H126+Noviembre!H126+'Diciembre '!H126</f>
        <v>0</v>
      </c>
      <c r="I126" s="52">
        <f>+Enero!I126+Febrero!I126+'Marzo '!I126+'Abril '!I126+'Mayo '!I126+Junio!I126+Julio!I126+Agosto!I126+Septiembre!I126+'Octubre '!I126+Noviembre!I126+'Diciembre '!I126</f>
        <v>0</v>
      </c>
      <c r="J126" s="52">
        <f>+Enero!J126+Febrero!J126+'Marzo '!J126+'Abril '!J126+'Mayo '!J126+Junio!J126+Julio!J126+Agosto!J126+Septiembre!J126+'Octubre '!J126+Noviembre!J126+'Diciembre '!J126</f>
        <v>0</v>
      </c>
      <c r="K126" s="52">
        <f>+Enero!K126+Febrero!K126+'Marzo '!K126+'Abril '!K126+'Mayo '!K126+Junio!K126+Julio!K126+Agosto!K126+Septiembre!K126+'Octubre '!K126+Noviembre!K126+'Diciembre '!K126</f>
        <v>0</v>
      </c>
      <c r="L126" s="52">
        <f>+Enero!L126+Febrero!L126+'Marzo '!L126+'Abril '!L126+'Mayo '!L126+Junio!L126+Julio!L126+Agosto!L126+Septiembre!L126+'Octubre '!L126+Noviembre!L126+'Diciembre '!L126</f>
        <v>0</v>
      </c>
      <c r="M126" s="52">
        <f>+Enero!M126+Febrero!M126+'Marzo '!M126+'Abril '!M126+'Mayo '!M126+Junio!M126+Julio!M126+Agosto!M126+Septiembre!M126+'Octubre '!M126+Noviembre!M126+'Diciembre '!M126</f>
        <v>0</v>
      </c>
      <c r="N126" s="52">
        <f>+Enero!N126+Febrero!N126+'Marzo '!N126+'Abril '!N126+'Mayo '!N126+Junio!N126+Julio!N126+Agosto!N126+Septiembre!N126+'Octubre '!N126+Noviembre!N126+'Diciembre '!N126</f>
        <v>0</v>
      </c>
      <c r="O126" s="52">
        <f>+Enero!O126+Febrero!O126+'Marzo '!O126+'Abril '!O126+'Mayo '!O126+Junio!O126+Julio!O126+Agosto!O126+Septiembre!O126+'Octubre '!O126+Noviembre!O126+'Diciembre '!O126</f>
        <v>0</v>
      </c>
      <c r="P126" s="52">
        <f>+Enero!P126+Febrero!P126+'Marzo '!P126+'Abril '!P126+'Mayo '!P126+Junio!P126+Julio!P126+Agosto!P126+Septiembre!P126+'Octubre '!P126+Noviembre!P126+'Diciembre '!P126</f>
        <v>0</v>
      </c>
      <c r="Q126" s="52">
        <f>+Enero!Q126+Febrero!Q126+'Marzo '!Q126+'Abril '!Q126+'Mayo '!Q126+Junio!Q126+Julio!Q126+Agosto!Q126+Septiembre!Q126+'Octubre '!Q126+Noviembre!Q126+'Diciembre '!Q126</f>
        <v>0</v>
      </c>
      <c r="R126" s="52">
        <f>+Enero!R126+Febrero!R126+'Marzo '!R126+'Abril '!R126+'Mayo '!R126+Junio!R126+Julio!R126+Agosto!R126+Septiembre!R126+'Octubre '!R126+Noviembre!R126+'Diciembre '!R126</f>
        <v>0</v>
      </c>
      <c r="S126" s="52">
        <f>+Enero!S126+Febrero!S126+'Marzo '!S126+'Abril '!S126+'Mayo '!S126+Junio!S126+Julio!S126+Agosto!S126+Septiembre!S126+'Octubre '!S126+Noviembre!S126+'Diciembre '!S126</f>
        <v>0</v>
      </c>
      <c r="T126" s="27">
        <f>+Enero!T126+Febrero!T126+'Marzo '!T126+'Abril '!T126+'Mayo '!T126+Junio!T126+Julio!T126+Agosto!T126+Septiembre!T126+'Octubre '!T126+Noviembre!T126+'Diciembre '!T126</f>
        <v>0</v>
      </c>
      <c r="U126" s="28">
        <f>+Enero!U126+Febrero!U126+'Marzo '!U126+'Abril '!U126+'Mayo '!U126+Junio!U126+Julio!U126+Agosto!U126+Septiembre!U126+'Octubre '!U126+Noviembre!U126+'Diciembre '!U126</f>
        <v>0</v>
      </c>
      <c r="V126" s="27">
        <f>+Enero!V126+Febrero!V126+'Marzo '!V126+'Abril '!V126+'Mayo '!V126+Junio!V126+Julio!V126+Agosto!V126+Septiembre!V126+'Octubre '!V126+Noviembre!V126+'Diciembre '!V126</f>
        <v>0</v>
      </c>
      <c r="W126" s="28">
        <f>+Enero!W126+Febrero!W126+'Marzo '!W126+'Abril '!W126+'Mayo '!W126+Junio!W126+Julio!W126+Agosto!W126+Septiembre!W126+'Octubre '!W126+Noviembre!W126+'Diciembre '!W126</f>
        <v>0</v>
      </c>
      <c r="X126" s="29">
        <f t="shared" si="36"/>
        <v>0</v>
      </c>
      <c r="Y126" s="27">
        <f>+Enero!Y126+Febrero!Y126+'Marzo '!Y126+'Abril '!Y126+'Mayo '!Y126+Junio!Y126+Julio!Y126+Agosto!Y126+Septiembre!Y126+'Octubre '!Y126+Noviembre!Y126+'Diciembre '!Y126</f>
        <v>0</v>
      </c>
      <c r="Z126" s="30">
        <f>+Enero!Z126+Febrero!Z126+'Marzo '!Z126+'Abril '!Z126+'Mayo '!Z126+Junio!Z126+Julio!Z126+Agosto!Z126+Septiembre!Z126+'Octubre '!Z126+Noviembre!Z126+'Diciembre '!Z126</f>
        <v>0</v>
      </c>
      <c r="AA126" s="28">
        <f>+Enero!AA126+Febrero!AA126+'Marzo '!AA126+'Abril '!AA126+'Mayo '!AA126+Junio!AA126+Julio!AA126+Agosto!AA126+Septiembre!AA126+'Octubre '!AA126+Noviembre!AA126+'Diciembre '!AA126</f>
        <v>0</v>
      </c>
      <c r="AB126" s="31">
        <f t="shared" si="37"/>
        <v>0</v>
      </c>
      <c r="AC126" s="27">
        <f>+Enero!AC126+Febrero!AC126+'Marzo '!AC126+'Abril '!AC126+'Mayo '!AC126+Junio!AC126+Julio!AC126+Agosto!AC126+Septiembre!AC126+'Octubre '!AC126+Noviembre!AC126+'Diciembre '!AC126</f>
        <v>0</v>
      </c>
      <c r="AD126" s="30">
        <f>+Enero!AD126+Febrero!AD126+'Marzo '!AD126+'Abril '!AD126+'Mayo '!AD126+Junio!AD126+Julio!AD126+Agosto!AD126+Septiembre!AD126+'Octubre '!AD126+Noviembre!AD126+'Diciembre '!AD126</f>
        <v>0</v>
      </c>
      <c r="AE126" s="52">
        <f>+Enero!AE126+Febrero!AE126+'Marzo '!AE126+'Abril '!AE126+'Mayo '!AE126+Junio!AE126+Julio!AE126+Agosto!AE126+Septiembre!AE126+'Octubre '!AE126+Noviembre!AE126+'Diciembre '!AE126</f>
        <v>0</v>
      </c>
      <c r="AF126" s="162">
        <f>+Enero!AF126+Febrero!AF126+'Marzo '!AF126+'Abril '!AF126+'Mayo '!AF126+Junio!AF126+Julio!AF126+Agosto!AF126+Septiembre!AF126+'Octubre '!AF126+Noviembre!AF126+'Diciembre '!AF126</f>
        <v>0</v>
      </c>
      <c r="AG126" s="28">
        <f>+Enero!AG126+Febrero!AG126+'Marzo '!AG126+'Abril '!AG126+'Mayo '!AG126+Junio!AG126+Julio!AG126+Agosto!AG126+Septiembre!AG126+'Octubre '!AG126+Noviembre!AG126+'Diciembre '!AG126</f>
        <v>0</v>
      </c>
      <c r="AH126" s="165">
        <f>+Enero!AH126+Febrero!AH126+'Marzo '!AH126+'Abril '!AH126+'Mayo '!AH126+Junio!AH126+Julio!AH126+Agosto!AH126+Septiembre!AH126+'Octubre '!AH126+Noviembre!AH126+'Diciembre '!AH126</f>
        <v>0</v>
      </c>
      <c r="AI126" s="166">
        <f>+Enero!AI126+Febrero!AI126+'Marzo '!AI126+'Abril '!AI126+'Mayo '!AI126+Junio!AI126+Julio!AI126+Agosto!AI126+Septiembre!AI126+'Octubre '!AI126+Noviembre!AI126+'Diciembre '!AI126</f>
        <v>0</v>
      </c>
      <c r="AJ126" s="165">
        <f>+Enero!AJ126+Febrero!AJ126+'Marzo '!AJ126+'Abril '!AJ126+'Mayo '!AJ126+Junio!AJ126+Julio!AJ126+Agosto!AJ126+Septiembre!AJ126+'Octubre '!AJ126+Noviembre!AJ126+'Diciembre '!AJ126</f>
        <v>0</v>
      </c>
      <c r="AK126" s="166">
        <f>+Enero!AK126+Febrero!AK126+'Marzo '!AK126+'Abril '!AK126+'Mayo '!AK126+Junio!AK126+Julio!AK126+Agosto!AK126+Septiembre!AK126+'Octubre '!AK126+Noviembre!AK126+'Diciembre '!AK126</f>
        <v>0</v>
      </c>
      <c r="AL126" s="132" t="str">
        <f t="shared" si="39"/>
        <v/>
      </c>
      <c r="AM126" s="6"/>
      <c r="AN126" s="107"/>
      <c r="AO126" s="6"/>
      <c r="AP126" s="6"/>
      <c r="AQ126" s="6"/>
      <c r="AR126" s="6"/>
      <c r="AS126" s="6"/>
      <c r="AT126" s="6"/>
      <c r="AU126" s="6"/>
      <c r="BG126" s="6"/>
      <c r="BH126" s="6"/>
      <c r="BI126" s="6"/>
      <c r="BJ126" s="6"/>
      <c r="BK126" s="6"/>
      <c r="BL126" s="6"/>
      <c r="BM126" s="6"/>
      <c r="BN126" s="6"/>
      <c r="BO126" s="6"/>
      <c r="BP126" s="6" t="str">
        <f t="shared" si="40"/>
        <v/>
      </c>
      <c r="BQ126" s="42" t="str">
        <f t="shared" si="41"/>
        <v/>
      </c>
      <c r="BR126" s="42" t="str">
        <f t="shared" si="42"/>
        <v/>
      </c>
      <c r="BS126" s="42"/>
      <c r="BT126" s="42"/>
      <c r="BU126" s="42" t="str">
        <f t="shared" si="43"/>
        <v/>
      </c>
      <c r="BX126" s="11">
        <f t="shared" si="44"/>
        <v>0</v>
      </c>
      <c r="BY126" s="116">
        <f t="shared" si="45"/>
        <v>0</v>
      </c>
      <c r="BZ126" s="116"/>
      <c r="CA126" s="116"/>
      <c r="CB126" s="116">
        <f t="shared" si="46"/>
        <v>0</v>
      </c>
      <c r="CC126" s="6" t="str">
        <f t="shared" si="47"/>
        <v/>
      </c>
    </row>
    <row r="127" spans="1:104" s="11" customFormat="1" ht="15" customHeight="1" x14ac:dyDescent="0.15">
      <c r="A127" s="48" t="s">
        <v>163</v>
      </c>
      <c r="B127" s="22">
        <f t="shared" si="38"/>
        <v>0</v>
      </c>
      <c r="C127" s="27">
        <f>+Enero!C127+Febrero!C127+'Marzo '!C127+'Abril '!C127+'Mayo '!C127+Junio!C127+Julio!C127+Agosto!C127+Septiembre!C127+'Octubre '!C127+Noviembre!C127+'Diciembre '!C127</f>
        <v>0</v>
      </c>
      <c r="D127" s="49">
        <f>+Enero!D127+Febrero!D127+'Marzo '!D127+'Abril '!D127+'Mayo '!D127+Junio!D127+Julio!D127+Agosto!D127+Septiembre!D127+'Octubre '!D127+Noviembre!D127+'Diciembre '!D127</f>
        <v>0</v>
      </c>
      <c r="E127" s="30">
        <f>+Enero!E127+Febrero!E127+'Marzo '!E127+'Abril '!E127+'Mayo '!E127+Junio!E127+Julio!E127+Agosto!E127+Septiembre!E127+'Octubre '!E127+Noviembre!E127+'Diciembre '!E127</f>
        <v>0</v>
      </c>
      <c r="F127" s="30">
        <f>+Enero!F127+Febrero!F127+'Marzo '!F127+'Abril '!F127+'Mayo '!F127+Junio!F127+Julio!F127+Agosto!F127+Septiembre!F127+'Octubre '!F127+Noviembre!F127+'Diciembre '!F127</f>
        <v>0</v>
      </c>
      <c r="G127" s="30">
        <f>+Enero!G127+Febrero!G127+'Marzo '!G127+'Abril '!G127+'Mayo '!G127+Junio!G127+Julio!G127+Agosto!G127+Septiembre!G127+'Octubre '!G127+Noviembre!G127+'Diciembre '!G127</f>
        <v>0</v>
      </c>
      <c r="H127" s="52">
        <f>+Enero!H127+Febrero!H127+'Marzo '!H127+'Abril '!H127+'Mayo '!H127+Junio!H127+Julio!H127+Agosto!H127+Septiembre!H127+'Octubre '!H127+Noviembre!H127+'Diciembre '!H127</f>
        <v>0</v>
      </c>
      <c r="I127" s="52">
        <f>+Enero!I127+Febrero!I127+'Marzo '!I127+'Abril '!I127+'Mayo '!I127+Junio!I127+Julio!I127+Agosto!I127+Septiembre!I127+'Octubre '!I127+Noviembre!I127+'Diciembre '!I127</f>
        <v>0</v>
      </c>
      <c r="J127" s="52">
        <f>+Enero!J127+Febrero!J127+'Marzo '!J127+'Abril '!J127+'Mayo '!J127+Junio!J127+Julio!J127+Agosto!J127+Septiembre!J127+'Octubre '!J127+Noviembre!J127+'Diciembre '!J127</f>
        <v>0</v>
      </c>
      <c r="K127" s="52">
        <f>+Enero!K127+Febrero!K127+'Marzo '!K127+'Abril '!K127+'Mayo '!K127+Junio!K127+Julio!K127+Agosto!K127+Septiembre!K127+'Octubre '!K127+Noviembre!K127+'Diciembre '!K127</f>
        <v>0</v>
      </c>
      <c r="L127" s="52">
        <f>+Enero!L127+Febrero!L127+'Marzo '!L127+'Abril '!L127+'Mayo '!L127+Junio!L127+Julio!L127+Agosto!L127+Septiembre!L127+'Octubre '!L127+Noviembre!L127+'Diciembre '!L127</f>
        <v>0</v>
      </c>
      <c r="M127" s="52">
        <f>+Enero!M127+Febrero!M127+'Marzo '!M127+'Abril '!M127+'Mayo '!M127+Junio!M127+Julio!M127+Agosto!M127+Septiembre!M127+'Octubre '!M127+Noviembre!M127+'Diciembre '!M127</f>
        <v>0</v>
      </c>
      <c r="N127" s="52">
        <f>+Enero!N127+Febrero!N127+'Marzo '!N127+'Abril '!N127+'Mayo '!N127+Junio!N127+Julio!N127+Agosto!N127+Septiembre!N127+'Octubre '!N127+Noviembre!N127+'Diciembre '!N127</f>
        <v>0</v>
      </c>
      <c r="O127" s="52">
        <f>+Enero!O127+Febrero!O127+'Marzo '!O127+'Abril '!O127+'Mayo '!O127+Junio!O127+Julio!O127+Agosto!O127+Septiembre!O127+'Octubre '!O127+Noviembre!O127+'Diciembre '!O127</f>
        <v>0</v>
      </c>
      <c r="P127" s="52">
        <f>+Enero!P127+Febrero!P127+'Marzo '!P127+'Abril '!P127+'Mayo '!P127+Junio!P127+Julio!P127+Agosto!P127+Septiembre!P127+'Octubre '!P127+Noviembre!P127+'Diciembre '!P127</f>
        <v>0</v>
      </c>
      <c r="Q127" s="52">
        <f>+Enero!Q127+Febrero!Q127+'Marzo '!Q127+'Abril '!Q127+'Mayo '!Q127+Junio!Q127+Julio!Q127+Agosto!Q127+Septiembre!Q127+'Octubre '!Q127+Noviembre!Q127+'Diciembre '!Q127</f>
        <v>0</v>
      </c>
      <c r="R127" s="52">
        <f>+Enero!R127+Febrero!R127+'Marzo '!R127+'Abril '!R127+'Mayo '!R127+Junio!R127+Julio!R127+Agosto!R127+Septiembre!R127+'Octubre '!R127+Noviembre!R127+'Diciembre '!R127</f>
        <v>0</v>
      </c>
      <c r="S127" s="52">
        <f>+Enero!S127+Febrero!S127+'Marzo '!S127+'Abril '!S127+'Mayo '!S127+Junio!S127+Julio!S127+Agosto!S127+Septiembre!S127+'Octubre '!S127+Noviembre!S127+'Diciembre '!S127</f>
        <v>0</v>
      </c>
      <c r="T127" s="27">
        <f>+Enero!T127+Febrero!T127+'Marzo '!T127+'Abril '!T127+'Mayo '!T127+Junio!T127+Julio!T127+Agosto!T127+Septiembre!T127+'Octubre '!T127+Noviembre!T127+'Diciembre '!T127</f>
        <v>0</v>
      </c>
      <c r="U127" s="28">
        <f>+Enero!U127+Febrero!U127+'Marzo '!U127+'Abril '!U127+'Mayo '!U127+Junio!U127+Julio!U127+Agosto!U127+Septiembre!U127+'Octubre '!U127+Noviembre!U127+'Diciembre '!U127</f>
        <v>0</v>
      </c>
      <c r="V127" s="27">
        <f>+Enero!V127+Febrero!V127+'Marzo '!V127+'Abril '!V127+'Mayo '!V127+Junio!V127+Julio!V127+Agosto!V127+Septiembre!V127+'Octubre '!V127+Noviembre!V127+'Diciembre '!V127</f>
        <v>0</v>
      </c>
      <c r="W127" s="28">
        <f>+Enero!W127+Febrero!W127+'Marzo '!W127+'Abril '!W127+'Mayo '!W127+Junio!W127+Julio!W127+Agosto!W127+Septiembre!W127+'Octubre '!W127+Noviembre!W127+'Diciembre '!W127</f>
        <v>0</v>
      </c>
      <c r="X127" s="29">
        <f t="shared" si="36"/>
        <v>0</v>
      </c>
      <c r="Y127" s="27">
        <f>+Enero!Y127+Febrero!Y127+'Marzo '!Y127+'Abril '!Y127+'Mayo '!Y127+Junio!Y127+Julio!Y127+Agosto!Y127+Septiembre!Y127+'Octubre '!Y127+Noviembre!Y127+'Diciembre '!Y127</f>
        <v>0</v>
      </c>
      <c r="Z127" s="30">
        <f>+Enero!Z127+Febrero!Z127+'Marzo '!Z127+'Abril '!Z127+'Mayo '!Z127+Junio!Z127+Julio!Z127+Agosto!Z127+Septiembre!Z127+'Octubre '!Z127+Noviembre!Z127+'Diciembre '!Z127</f>
        <v>0</v>
      </c>
      <c r="AA127" s="28">
        <f>+Enero!AA127+Febrero!AA127+'Marzo '!AA127+'Abril '!AA127+'Mayo '!AA127+Junio!AA127+Julio!AA127+Agosto!AA127+Septiembre!AA127+'Octubre '!AA127+Noviembre!AA127+'Diciembre '!AA127</f>
        <v>0</v>
      </c>
      <c r="AB127" s="31">
        <f t="shared" si="37"/>
        <v>0</v>
      </c>
      <c r="AC127" s="27">
        <f>+Enero!AC127+Febrero!AC127+'Marzo '!AC127+'Abril '!AC127+'Mayo '!AC127+Junio!AC127+Julio!AC127+Agosto!AC127+Septiembre!AC127+'Octubre '!AC127+Noviembre!AC127+'Diciembre '!AC127</f>
        <v>0</v>
      </c>
      <c r="AD127" s="30">
        <f>+Enero!AD127+Febrero!AD127+'Marzo '!AD127+'Abril '!AD127+'Mayo '!AD127+Junio!AD127+Julio!AD127+Agosto!AD127+Septiembre!AD127+'Octubre '!AD127+Noviembre!AD127+'Diciembre '!AD127</f>
        <v>0</v>
      </c>
      <c r="AE127" s="52">
        <f>+Enero!AE127+Febrero!AE127+'Marzo '!AE127+'Abril '!AE127+'Mayo '!AE127+Junio!AE127+Julio!AE127+Agosto!AE127+Septiembre!AE127+'Octubre '!AE127+Noviembre!AE127+'Diciembre '!AE127</f>
        <v>0</v>
      </c>
      <c r="AF127" s="162">
        <f>+Enero!AF127+Febrero!AF127+'Marzo '!AF127+'Abril '!AF127+'Mayo '!AF127+Junio!AF127+Julio!AF127+Agosto!AF127+Septiembre!AF127+'Octubre '!AF127+Noviembre!AF127+'Diciembre '!AF127</f>
        <v>0</v>
      </c>
      <c r="AG127" s="28">
        <f>+Enero!AG127+Febrero!AG127+'Marzo '!AG127+'Abril '!AG127+'Mayo '!AG127+Junio!AG127+Julio!AG127+Agosto!AG127+Septiembre!AG127+'Octubre '!AG127+Noviembre!AG127+'Diciembre '!AG127</f>
        <v>0</v>
      </c>
      <c r="AH127" s="165">
        <f>+Enero!AH127+Febrero!AH127+'Marzo '!AH127+'Abril '!AH127+'Mayo '!AH127+Junio!AH127+Julio!AH127+Agosto!AH127+Septiembre!AH127+'Octubre '!AH127+Noviembre!AH127+'Diciembre '!AH127</f>
        <v>0</v>
      </c>
      <c r="AI127" s="166">
        <f>+Enero!AI127+Febrero!AI127+'Marzo '!AI127+'Abril '!AI127+'Mayo '!AI127+Junio!AI127+Julio!AI127+Agosto!AI127+Septiembre!AI127+'Octubre '!AI127+Noviembre!AI127+'Diciembre '!AI127</f>
        <v>0</v>
      </c>
      <c r="AJ127" s="165">
        <f>+Enero!AJ127+Febrero!AJ127+'Marzo '!AJ127+'Abril '!AJ127+'Mayo '!AJ127+Junio!AJ127+Julio!AJ127+Agosto!AJ127+Septiembre!AJ127+'Octubre '!AJ127+Noviembre!AJ127+'Diciembre '!AJ127</f>
        <v>0</v>
      </c>
      <c r="AK127" s="166">
        <f>+Enero!AK127+Febrero!AK127+'Marzo '!AK127+'Abril '!AK127+'Mayo '!AK127+Junio!AK127+Julio!AK127+Agosto!AK127+Septiembre!AK127+'Octubre '!AK127+Noviembre!AK127+'Diciembre '!AK127</f>
        <v>0</v>
      </c>
      <c r="AL127" s="132" t="str">
        <f t="shared" si="39"/>
        <v/>
      </c>
      <c r="AM127" s="6"/>
      <c r="AN127" s="107"/>
      <c r="AO127" s="6"/>
      <c r="AP127" s="6"/>
      <c r="AQ127" s="6"/>
      <c r="AR127" s="6"/>
      <c r="AS127" s="6"/>
      <c r="AT127" s="6"/>
      <c r="AU127" s="6"/>
      <c r="BG127" s="6"/>
      <c r="BH127" s="6"/>
      <c r="BI127" s="6"/>
      <c r="BJ127" s="6"/>
      <c r="BK127" s="6"/>
      <c r="BL127" s="6"/>
      <c r="BM127" s="6"/>
      <c r="BN127" s="6"/>
      <c r="BO127" s="6"/>
      <c r="BP127" s="6" t="str">
        <f t="shared" si="40"/>
        <v/>
      </c>
      <c r="BQ127" s="42" t="str">
        <f t="shared" si="41"/>
        <v/>
      </c>
      <c r="BR127" s="42" t="str">
        <f t="shared" si="42"/>
        <v/>
      </c>
      <c r="BS127" s="42"/>
      <c r="BT127" s="42"/>
      <c r="BU127" s="42" t="str">
        <f t="shared" si="43"/>
        <v/>
      </c>
      <c r="BX127" s="11">
        <f t="shared" si="44"/>
        <v>0</v>
      </c>
      <c r="BY127" s="116">
        <f t="shared" si="45"/>
        <v>0</v>
      </c>
      <c r="BZ127" s="116"/>
      <c r="CA127" s="116"/>
      <c r="CB127" s="116">
        <f t="shared" si="46"/>
        <v>0</v>
      </c>
      <c r="CC127" s="6" t="str">
        <f t="shared" si="47"/>
        <v/>
      </c>
    </row>
    <row r="128" spans="1:104" s="11" customFormat="1" ht="15" customHeight="1" x14ac:dyDescent="0.15">
      <c r="A128" s="48" t="s">
        <v>164</v>
      </c>
      <c r="B128" s="22">
        <f t="shared" si="38"/>
        <v>0</v>
      </c>
      <c r="C128" s="27">
        <f>+Enero!C128+Febrero!C128+'Marzo '!C128+'Abril '!C128+'Mayo '!C128+Junio!C128+Julio!C128+Agosto!C128+Septiembre!C128+'Octubre '!C128+Noviembre!C128+'Diciembre '!C128</f>
        <v>0</v>
      </c>
      <c r="D128" s="49">
        <f>+Enero!D128+Febrero!D128+'Marzo '!D128+'Abril '!D128+'Mayo '!D128+Junio!D128+Julio!D128+Agosto!D128+Septiembre!D128+'Octubre '!D128+Noviembre!D128+'Diciembre '!D128</f>
        <v>0</v>
      </c>
      <c r="E128" s="30">
        <f>+Enero!E128+Febrero!E128+'Marzo '!E128+'Abril '!E128+'Mayo '!E128+Junio!E128+Julio!E128+Agosto!E128+Septiembre!E128+'Octubre '!E128+Noviembre!E128+'Diciembre '!E128</f>
        <v>0</v>
      </c>
      <c r="F128" s="30">
        <f>+Enero!F128+Febrero!F128+'Marzo '!F128+'Abril '!F128+'Mayo '!F128+Junio!F128+Julio!F128+Agosto!F128+Septiembre!F128+'Octubre '!F128+Noviembre!F128+'Diciembre '!F128</f>
        <v>0</v>
      </c>
      <c r="G128" s="30">
        <f>+Enero!G128+Febrero!G128+'Marzo '!G128+'Abril '!G128+'Mayo '!G128+Junio!G128+Julio!G128+Agosto!G128+Septiembre!G128+'Octubre '!G128+Noviembre!G128+'Diciembre '!G128</f>
        <v>0</v>
      </c>
      <c r="H128" s="52">
        <f>+Enero!H128+Febrero!H128+'Marzo '!H128+'Abril '!H128+'Mayo '!H128+Junio!H128+Julio!H128+Agosto!H128+Septiembre!H128+'Octubre '!H128+Noviembre!H128+'Diciembre '!H128</f>
        <v>0</v>
      </c>
      <c r="I128" s="52">
        <f>+Enero!I128+Febrero!I128+'Marzo '!I128+'Abril '!I128+'Mayo '!I128+Junio!I128+Julio!I128+Agosto!I128+Septiembre!I128+'Octubre '!I128+Noviembre!I128+'Diciembre '!I128</f>
        <v>0</v>
      </c>
      <c r="J128" s="52">
        <f>+Enero!J128+Febrero!J128+'Marzo '!J128+'Abril '!J128+'Mayo '!J128+Junio!J128+Julio!J128+Agosto!J128+Septiembre!J128+'Octubre '!J128+Noviembre!J128+'Diciembre '!J128</f>
        <v>0</v>
      </c>
      <c r="K128" s="52">
        <f>+Enero!K128+Febrero!K128+'Marzo '!K128+'Abril '!K128+'Mayo '!K128+Junio!K128+Julio!K128+Agosto!K128+Septiembre!K128+'Octubre '!K128+Noviembre!K128+'Diciembre '!K128</f>
        <v>0</v>
      </c>
      <c r="L128" s="52">
        <f>+Enero!L128+Febrero!L128+'Marzo '!L128+'Abril '!L128+'Mayo '!L128+Junio!L128+Julio!L128+Agosto!L128+Septiembre!L128+'Octubre '!L128+Noviembre!L128+'Diciembre '!L128</f>
        <v>0</v>
      </c>
      <c r="M128" s="52">
        <f>+Enero!M128+Febrero!M128+'Marzo '!M128+'Abril '!M128+'Mayo '!M128+Junio!M128+Julio!M128+Agosto!M128+Septiembre!M128+'Octubre '!M128+Noviembre!M128+'Diciembre '!M128</f>
        <v>0</v>
      </c>
      <c r="N128" s="52">
        <f>+Enero!N128+Febrero!N128+'Marzo '!N128+'Abril '!N128+'Mayo '!N128+Junio!N128+Julio!N128+Agosto!N128+Septiembre!N128+'Octubre '!N128+Noviembre!N128+'Diciembre '!N128</f>
        <v>0</v>
      </c>
      <c r="O128" s="52">
        <f>+Enero!O128+Febrero!O128+'Marzo '!O128+'Abril '!O128+'Mayo '!O128+Junio!O128+Julio!O128+Agosto!O128+Septiembre!O128+'Octubre '!O128+Noviembre!O128+'Diciembre '!O128</f>
        <v>0</v>
      </c>
      <c r="P128" s="52">
        <f>+Enero!P128+Febrero!P128+'Marzo '!P128+'Abril '!P128+'Mayo '!P128+Junio!P128+Julio!P128+Agosto!P128+Septiembre!P128+'Octubre '!P128+Noviembre!P128+'Diciembre '!P128</f>
        <v>0</v>
      </c>
      <c r="Q128" s="52">
        <f>+Enero!Q128+Febrero!Q128+'Marzo '!Q128+'Abril '!Q128+'Mayo '!Q128+Junio!Q128+Julio!Q128+Agosto!Q128+Septiembre!Q128+'Octubre '!Q128+Noviembre!Q128+'Diciembre '!Q128</f>
        <v>0</v>
      </c>
      <c r="R128" s="52">
        <f>+Enero!R128+Febrero!R128+'Marzo '!R128+'Abril '!R128+'Mayo '!R128+Junio!R128+Julio!R128+Agosto!R128+Septiembre!R128+'Octubre '!R128+Noviembre!R128+'Diciembre '!R128</f>
        <v>0</v>
      </c>
      <c r="S128" s="52">
        <f>+Enero!S128+Febrero!S128+'Marzo '!S128+'Abril '!S128+'Mayo '!S128+Junio!S128+Julio!S128+Agosto!S128+Septiembre!S128+'Octubre '!S128+Noviembre!S128+'Diciembre '!S128</f>
        <v>0</v>
      </c>
      <c r="T128" s="27">
        <f>+Enero!T128+Febrero!T128+'Marzo '!T128+'Abril '!T128+'Mayo '!T128+Junio!T128+Julio!T128+Agosto!T128+Septiembre!T128+'Octubre '!T128+Noviembre!T128+'Diciembre '!T128</f>
        <v>0</v>
      </c>
      <c r="U128" s="28">
        <f>+Enero!U128+Febrero!U128+'Marzo '!U128+'Abril '!U128+'Mayo '!U128+Junio!U128+Julio!U128+Agosto!U128+Septiembre!U128+'Octubre '!U128+Noviembre!U128+'Diciembre '!U128</f>
        <v>0</v>
      </c>
      <c r="V128" s="27">
        <f>+Enero!V128+Febrero!V128+'Marzo '!V128+'Abril '!V128+'Mayo '!V128+Junio!V128+Julio!V128+Agosto!V128+Septiembre!V128+'Octubre '!V128+Noviembre!V128+'Diciembre '!V128</f>
        <v>0</v>
      </c>
      <c r="W128" s="28">
        <f>+Enero!W128+Febrero!W128+'Marzo '!W128+'Abril '!W128+'Mayo '!W128+Junio!W128+Julio!W128+Agosto!W128+Septiembre!W128+'Octubre '!W128+Noviembre!W128+'Diciembre '!W128</f>
        <v>0</v>
      </c>
      <c r="X128" s="29">
        <f t="shared" si="36"/>
        <v>0</v>
      </c>
      <c r="Y128" s="27">
        <f>+Enero!Y128+Febrero!Y128+'Marzo '!Y128+'Abril '!Y128+'Mayo '!Y128+Junio!Y128+Julio!Y128+Agosto!Y128+Septiembre!Y128+'Octubre '!Y128+Noviembre!Y128+'Diciembre '!Y128</f>
        <v>0</v>
      </c>
      <c r="Z128" s="30">
        <f>+Enero!Z128+Febrero!Z128+'Marzo '!Z128+'Abril '!Z128+'Mayo '!Z128+Junio!Z128+Julio!Z128+Agosto!Z128+Septiembre!Z128+'Octubre '!Z128+Noviembre!Z128+'Diciembre '!Z128</f>
        <v>0</v>
      </c>
      <c r="AA128" s="28">
        <f>+Enero!AA128+Febrero!AA128+'Marzo '!AA128+'Abril '!AA128+'Mayo '!AA128+Junio!AA128+Julio!AA128+Agosto!AA128+Septiembre!AA128+'Octubre '!AA128+Noviembre!AA128+'Diciembre '!AA128</f>
        <v>0</v>
      </c>
      <c r="AB128" s="31">
        <f t="shared" si="37"/>
        <v>0</v>
      </c>
      <c r="AC128" s="27">
        <f>+Enero!AC128+Febrero!AC128+'Marzo '!AC128+'Abril '!AC128+'Mayo '!AC128+Junio!AC128+Julio!AC128+Agosto!AC128+Septiembre!AC128+'Octubre '!AC128+Noviembre!AC128+'Diciembre '!AC128</f>
        <v>0</v>
      </c>
      <c r="AD128" s="30">
        <f>+Enero!AD128+Febrero!AD128+'Marzo '!AD128+'Abril '!AD128+'Mayo '!AD128+Junio!AD128+Julio!AD128+Agosto!AD128+Septiembre!AD128+'Octubre '!AD128+Noviembre!AD128+'Diciembre '!AD128</f>
        <v>0</v>
      </c>
      <c r="AE128" s="52">
        <f>+Enero!AE128+Febrero!AE128+'Marzo '!AE128+'Abril '!AE128+'Mayo '!AE128+Junio!AE128+Julio!AE128+Agosto!AE128+Septiembre!AE128+'Octubre '!AE128+Noviembre!AE128+'Diciembre '!AE128</f>
        <v>0</v>
      </c>
      <c r="AF128" s="162">
        <f>+Enero!AF128+Febrero!AF128+'Marzo '!AF128+'Abril '!AF128+'Mayo '!AF128+Junio!AF128+Julio!AF128+Agosto!AF128+Septiembre!AF128+'Octubre '!AF128+Noviembre!AF128+'Diciembre '!AF128</f>
        <v>0</v>
      </c>
      <c r="AG128" s="28">
        <f>+Enero!AG128+Febrero!AG128+'Marzo '!AG128+'Abril '!AG128+'Mayo '!AG128+Junio!AG128+Julio!AG128+Agosto!AG128+Septiembre!AG128+'Octubre '!AG128+Noviembre!AG128+'Diciembre '!AG128</f>
        <v>0</v>
      </c>
      <c r="AH128" s="165">
        <f>+Enero!AH128+Febrero!AH128+'Marzo '!AH128+'Abril '!AH128+'Mayo '!AH128+Junio!AH128+Julio!AH128+Agosto!AH128+Septiembre!AH128+'Octubre '!AH128+Noviembre!AH128+'Diciembre '!AH128</f>
        <v>0</v>
      </c>
      <c r="AI128" s="166">
        <f>+Enero!AI128+Febrero!AI128+'Marzo '!AI128+'Abril '!AI128+'Mayo '!AI128+Junio!AI128+Julio!AI128+Agosto!AI128+Septiembre!AI128+'Octubre '!AI128+Noviembre!AI128+'Diciembre '!AI128</f>
        <v>0</v>
      </c>
      <c r="AJ128" s="165">
        <f>+Enero!AJ128+Febrero!AJ128+'Marzo '!AJ128+'Abril '!AJ128+'Mayo '!AJ128+Junio!AJ128+Julio!AJ128+Agosto!AJ128+Septiembre!AJ128+'Octubre '!AJ128+Noviembre!AJ128+'Diciembre '!AJ128</f>
        <v>0</v>
      </c>
      <c r="AK128" s="166">
        <f>+Enero!AK128+Febrero!AK128+'Marzo '!AK128+'Abril '!AK128+'Mayo '!AK128+Junio!AK128+Julio!AK128+Agosto!AK128+Septiembre!AK128+'Octubre '!AK128+Noviembre!AK128+'Diciembre '!AK128</f>
        <v>0</v>
      </c>
      <c r="AL128" s="132" t="str">
        <f t="shared" si="39"/>
        <v/>
      </c>
      <c r="AM128" s="6"/>
      <c r="AN128" s="107"/>
      <c r="AO128" s="6"/>
      <c r="AP128" s="6"/>
      <c r="AQ128" s="6"/>
      <c r="AR128" s="6"/>
      <c r="AS128" s="6"/>
      <c r="AT128" s="6"/>
      <c r="AU128" s="6"/>
      <c r="BG128" s="6"/>
      <c r="BH128" s="6"/>
      <c r="BI128" s="6"/>
      <c r="BJ128" s="6"/>
      <c r="BK128" s="6"/>
      <c r="BL128" s="6"/>
      <c r="BM128" s="6"/>
      <c r="BN128" s="6"/>
      <c r="BO128" s="6"/>
      <c r="BP128" s="6" t="str">
        <f t="shared" si="40"/>
        <v/>
      </c>
      <c r="BQ128" s="42" t="str">
        <f t="shared" si="41"/>
        <v/>
      </c>
      <c r="BR128" s="42" t="str">
        <f t="shared" si="42"/>
        <v/>
      </c>
      <c r="BS128" s="42"/>
      <c r="BT128" s="42"/>
      <c r="BU128" s="42" t="str">
        <f t="shared" si="43"/>
        <v/>
      </c>
      <c r="BX128" s="11">
        <f t="shared" si="44"/>
        <v>0</v>
      </c>
      <c r="BY128" s="116">
        <f t="shared" si="45"/>
        <v>0</v>
      </c>
      <c r="BZ128" s="116"/>
      <c r="CA128" s="116"/>
      <c r="CB128" s="116">
        <f t="shared" si="46"/>
        <v>0</v>
      </c>
      <c r="CC128" s="6" t="str">
        <f t="shared" si="47"/>
        <v/>
      </c>
    </row>
    <row r="129" spans="1:81" s="11" customFormat="1" ht="15" customHeight="1" x14ac:dyDescent="0.15">
      <c r="A129" s="48" t="s">
        <v>165</v>
      </c>
      <c r="B129" s="22">
        <f t="shared" si="38"/>
        <v>0</v>
      </c>
      <c r="C129" s="27">
        <f>+Enero!C129+Febrero!C129+'Marzo '!C129+'Abril '!C129+'Mayo '!C129+Junio!C129+Julio!C129+Agosto!C129+Septiembre!C129+'Octubre '!C129+Noviembre!C129+'Diciembre '!C129</f>
        <v>0</v>
      </c>
      <c r="D129" s="49">
        <f>+Enero!D129+Febrero!D129+'Marzo '!D129+'Abril '!D129+'Mayo '!D129+Junio!D129+Julio!D129+Agosto!D129+Septiembre!D129+'Octubre '!D129+Noviembre!D129+'Diciembre '!D129</f>
        <v>0</v>
      </c>
      <c r="E129" s="30">
        <f>+Enero!E129+Febrero!E129+'Marzo '!E129+'Abril '!E129+'Mayo '!E129+Junio!E129+Julio!E129+Agosto!E129+Septiembre!E129+'Octubre '!E129+Noviembre!E129+'Diciembre '!E129</f>
        <v>0</v>
      </c>
      <c r="F129" s="30">
        <f>+Enero!F129+Febrero!F129+'Marzo '!F129+'Abril '!F129+'Mayo '!F129+Junio!F129+Julio!F129+Agosto!F129+Septiembre!F129+'Octubre '!F129+Noviembre!F129+'Diciembre '!F129</f>
        <v>0</v>
      </c>
      <c r="G129" s="30">
        <f>+Enero!G129+Febrero!G129+'Marzo '!G129+'Abril '!G129+'Mayo '!G129+Junio!G129+Julio!G129+Agosto!G129+Septiembre!G129+'Octubre '!G129+Noviembre!G129+'Diciembre '!G129</f>
        <v>0</v>
      </c>
      <c r="H129" s="52">
        <f>+Enero!H129+Febrero!H129+'Marzo '!H129+'Abril '!H129+'Mayo '!H129+Junio!H129+Julio!H129+Agosto!H129+Septiembre!H129+'Octubre '!H129+Noviembre!H129+'Diciembre '!H129</f>
        <v>0</v>
      </c>
      <c r="I129" s="52">
        <f>+Enero!I129+Febrero!I129+'Marzo '!I129+'Abril '!I129+'Mayo '!I129+Junio!I129+Julio!I129+Agosto!I129+Septiembre!I129+'Octubre '!I129+Noviembre!I129+'Diciembre '!I129</f>
        <v>0</v>
      </c>
      <c r="J129" s="52">
        <f>+Enero!J129+Febrero!J129+'Marzo '!J129+'Abril '!J129+'Mayo '!J129+Junio!J129+Julio!J129+Agosto!J129+Septiembre!J129+'Octubre '!J129+Noviembre!J129+'Diciembre '!J129</f>
        <v>0</v>
      </c>
      <c r="K129" s="52">
        <f>+Enero!K129+Febrero!K129+'Marzo '!K129+'Abril '!K129+'Mayo '!K129+Junio!K129+Julio!K129+Agosto!K129+Septiembre!K129+'Octubre '!K129+Noviembre!K129+'Diciembre '!K129</f>
        <v>0</v>
      </c>
      <c r="L129" s="52">
        <f>+Enero!L129+Febrero!L129+'Marzo '!L129+'Abril '!L129+'Mayo '!L129+Junio!L129+Julio!L129+Agosto!L129+Septiembre!L129+'Octubre '!L129+Noviembre!L129+'Diciembre '!L129</f>
        <v>0</v>
      </c>
      <c r="M129" s="52">
        <f>+Enero!M129+Febrero!M129+'Marzo '!M129+'Abril '!M129+'Mayo '!M129+Junio!M129+Julio!M129+Agosto!M129+Septiembre!M129+'Octubre '!M129+Noviembre!M129+'Diciembre '!M129</f>
        <v>0</v>
      </c>
      <c r="N129" s="52">
        <f>+Enero!N129+Febrero!N129+'Marzo '!N129+'Abril '!N129+'Mayo '!N129+Junio!N129+Julio!N129+Agosto!N129+Septiembre!N129+'Octubre '!N129+Noviembre!N129+'Diciembre '!N129</f>
        <v>0</v>
      </c>
      <c r="O129" s="52">
        <f>+Enero!O129+Febrero!O129+'Marzo '!O129+'Abril '!O129+'Mayo '!O129+Junio!O129+Julio!O129+Agosto!O129+Septiembre!O129+'Octubre '!O129+Noviembre!O129+'Diciembre '!O129</f>
        <v>0</v>
      </c>
      <c r="P129" s="52">
        <f>+Enero!P129+Febrero!P129+'Marzo '!P129+'Abril '!P129+'Mayo '!P129+Junio!P129+Julio!P129+Agosto!P129+Septiembre!P129+'Octubre '!P129+Noviembre!P129+'Diciembre '!P129</f>
        <v>0</v>
      </c>
      <c r="Q129" s="52">
        <f>+Enero!Q129+Febrero!Q129+'Marzo '!Q129+'Abril '!Q129+'Mayo '!Q129+Junio!Q129+Julio!Q129+Agosto!Q129+Septiembre!Q129+'Octubre '!Q129+Noviembre!Q129+'Diciembre '!Q129</f>
        <v>0</v>
      </c>
      <c r="R129" s="52">
        <f>+Enero!R129+Febrero!R129+'Marzo '!R129+'Abril '!R129+'Mayo '!R129+Junio!R129+Julio!R129+Agosto!R129+Septiembre!R129+'Octubre '!R129+Noviembre!R129+'Diciembre '!R129</f>
        <v>0</v>
      </c>
      <c r="S129" s="52">
        <f>+Enero!S129+Febrero!S129+'Marzo '!S129+'Abril '!S129+'Mayo '!S129+Junio!S129+Julio!S129+Agosto!S129+Septiembre!S129+'Octubre '!S129+Noviembre!S129+'Diciembre '!S129</f>
        <v>0</v>
      </c>
      <c r="T129" s="27">
        <f>+Enero!T129+Febrero!T129+'Marzo '!T129+'Abril '!T129+'Mayo '!T129+Junio!T129+Julio!T129+Agosto!T129+Septiembre!T129+'Octubre '!T129+Noviembre!T129+'Diciembre '!T129</f>
        <v>0</v>
      </c>
      <c r="U129" s="28">
        <f>+Enero!U129+Febrero!U129+'Marzo '!U129+'Abril '!U129+'Mayo '!U129+Junio!U129+Julio!U129+Agosto!U129+Septiembre!U129+'Octubre '!U129+Noviembre!U129+'Diciembre '!U129</f>
        <v>0</v>
      </c>
      <c r="V129" s="27">
        <f>+Enero!V129+Febrero!V129+'Marzo '!V129+'Abril '!V129+'Mayo '!V129+Junio!V129+Julio!V129+Agosto!V129+Septiembre!V129+'Octubre '!V129+Noviembre!V129+'Diciembre '!V129</f>
        <v>0</v>
      </c>
      <c r="W129" s="28">
        <f>+Enero!W129+Febrero!W129+'Marzo '!W129+'Abril '!W129+'Mayo '!W129+Junio!W129+Julio!W129+Agosto!W129+Septiembre!W129+'Octubre '!W129+Noviembre!W129+'Diciembre '!W129</f>
        <v>0</v>
      </c>
      <c r="X129" s="29">
        <f t="shared" si="36"/>
        <v>0</v>
      </c>
      <c r="Y129" s="27">
        <f>+Enero!Y129+Febrero!Y129+'Marzo '!Y129+'Abril '!Y129+'Mayo '!Y129+Junio!Y129+Julio!Y129+Agosto!Y129+Septiembre!Y129+'Octubre '!Y129+Noviembre!Y129+'Diciembre '!Y129</f>
        <v>0</v>
      </c>
      <c r="Z129" s="30">
        <f>+Enero!Z129+Febrero!Z129+'Marzo '!Z129+'Abril '!Z129+'Mayo '!Z129+Junio!Z129+Julio!Z129+Agosto!Z129+Septiembre!Z129+'Octubre '!Z129+Noviembre!Z129+'Diciembre '!Z129</f>
        <v>0</v>
      </c>
      <c r="AA129" s="28">
        <f>+Enero!AA129+Febrero!AA129+'Marzo '!AA129+'Abril '!AA129+'Mayo '!AA129+Junio!AA129+Julio!AA129+Agosto!AA129+Septiembre!AA129+'Octubre '!AA129+Noviembre!AA129+'Diciembre '!AA129</f>
        <v>0</v>
      </c>
      <c r="AB129" s="31">
        <f t="shared" si="37"/>
        <v>0</v>
      </c>
      <c r="AC129" s="27">
        <f>+Enero!AC129+Febrero!AC129+'Marzo '!AC129+'Abril '!AC129+'Mayo '!AC129+Junio!AC129+Julio!AC129+Agosto!AC129+Septiembre!AC129+'Octubre '!AC129+Noviembre!AC129+'Diciembre '!AC129</f>
        <v>0</v>
      </c>
      <c r="AD129" s="30">
        <f>+Enero!AD129+Febrero!AD129+'Marzo '!AD129+'Abril '!AD129+'Mayo '!AD129+Junio!AD129+Julio!AD129+Agosto!AD129+Septiembre!AD129+'Octubre '!AD129+Noviembre!AD129+'Diciembre '!AD129</f>
        <v>0</v>
      </c>
      <c r="AE129" s="52">
        <f>+Enero!AE129+Febrero!AE129+'Marzo '!AE129+'Abril '!AE129+'Mayo '!AE129+Junio!AE129+Julio!AE129+Agosto!AE129+Septiembre!AE129+'Octubre '!AE129+Noviembre!AE129+'Diciembre '!AE129</f>
        <v>0</v>
      </c>
      <c r="AF129" s="162">
        <f>+Enero!AF129+Febrero!AF129+'Marzo '!AF129+'Abril '!AF129+'Mayo '!AF129+Junio!AF129+Julio!AF129+Agosto!AF129+Septiembre!AF129+'Octubre '!AF129+Noviembre!AF129+'Diciembre '!AF129</f>
        <v>0</v>
      </c>
      <c r="AG129" s="28">
        <f>+Enero!AG129+Febrero!AG129+'Marzo '!AG129+'Abril '!AG129+'Mayo '!AG129+Junio!AG129+Julio!AG129+Agosto!AG129+Septiembre!AG129+'Octubre '!AG129+Noviembre!AG129+'Diciembre '!AG129</f>
        <v>0</v>
      </c>
      <c r="AH129" s="165">
        <f>+Enero!AH129+Febrero!AH129+'Marzo '!AH129+'Abril '!AH129+'Mayo '!AH129+Junio!AH129+Julio!AH129+Agosto!AH129+Septiembre!AH129+'Octubre '!AH129+Noviembre!AH129+'Diciembre '!AH129</f>
        <v>0</v>
      </c>
      <c r="AI129" s="166">
        <f>+Enero!AI129+Febrero!AI129+'Marzo '!AI129+'Abril '!AI129+'Mayo '!AI129+Junio!AI129+Julio!AI129+Agosto!AI129+Septiembre!AI129+'Octubre '!AI129+Noviembre!AI129+'Diciembre '!AI129</f>
        <v>0</v>
      </c>
      <c r="AJ129" s="165">
        <f>+Enero!AJ129+Febrero!AJ129+'Marzo '!AJ129+'Abril '!AJ129+'Mayo '!AJ129+Junio!AJ129+Julio!AJ129+Agosto!AJ129+Septiembre!AJ129+'Octubre '!AJ129+Noviembre!AJ129+'Diciembre '!AJ129</f>
        <v>0</v>
      </c>
      <c r="AK129" s="166">
        <f>+Enero!AK129+Febrero!AK129+'Marzo '!AK129+'Abril '!AK129+'Mayo '!AK129+Junio!AK129+Julio!AK129+Agosto!AK129+Septiembre!AK129+'Octubre '!AK129+Noviembre!AK129+'Diciembre '!AK129</f>
        <v>0</v>
      </c>
      <c r="AL129" s="132" t="str">
        <f t="shared" si="39"/>
        <v/>
      </c>
      <c r="AM129" s="6"/>
      <c r="AN129" s="107"/>
      <c r="AO129" s="6"/>
      <c r="AP129" s="6"/>
      <c r="AQ129" s="6"/>
      <c r="AR129" s="6"/>
      <c r="AS129" s="6"/>
      <c r="AT129" s="6"/>
      <c r="AU129" s="6"/>
      <c r="BG129" s="6"/>
      <c r="BH129" s="6"/>
      <c r="BI129" s="6"/>
      <c r="BJ129" s="6"/>
      <c r="BK129" s="6"/>
      <c r="BL129" s="6"/>
      <c r="BM129" s="6"/>
      <c r="BN129" s="6"/>
      <c r="BO129" s="6"/>
      <c r="BP129" s="6" t="str">
        <f t="shared" si="40"/>
        <v/>
      </c>
      <c r="BQ129" s="42" t="str">
        <f t="shared" si="41"/>
        <v/>
      </c>
      <c r="BR129" s="42" t="str">
        <f t="shared" si="42"/>
        <v/>
      </c>
      <c r="BS129" s="42"/>
      <c r="BT129" s="42"/>
      <c r="BU129" s="42" t="str">
        <f t="shared" si="43"/>
        <v/>
      </c>
      <c r="BX129" s="11">
        <f t="shared" si="44"/>
        <v>0</v>
      </c>
      <c r="BY129" s="116">
        <f t="shared" si="45"/>
        <v>0</v>
      </c>
      <c r="BZ129" s="116"/>
      <c r="CA129" s="116"/>
      <c r="CB129" s="116">
        <f t="shared" si="46"/>
        <v>0</v>
      </c>
      <c r="CC129" s="6" t="str">
        <f t="shared" si="47"/>
        <v/>
      </c>
    </row>
    <row r="130" spans="1:81" s="11" customFormat="1" ht="15" customHeight="1" x14ac:dyDescent="0.15">
      <c r="A130" s="73" t="s">
        <v>166</v>
      </c>
      <c r="B130" s="74">
        <f t="shared" si="38"/>
        <v>0</v>
      </c>
      <c r="C130" s="75">
        <f>+Enero!C130+Febrero!C130+'Marzo '!C130+'Abril '!C130+'Mayo '!C130+Junio!C130+Julio!C130+Agosto!C130+Septiembre!C130+'Octubre '!C130+Noviembre!C130+'Diciembre '!C130</f>
        <v>0</v>
      </c>
      <c r="D130" s="76">
        <f>+Enero!D130+Febrero!D130+'Marzo '!D130+'Abril '!D130+'Mayo '!D130+Junio!D130+Julio!D130+Agosto!D130+Septiembre!D130+'Octubre '!D130+Noviembre!D130+'Diciembre '!D130</f>
        <v>0</v>
      </c>
      <c r="E130" s="77">
        <f>+Enero!E130+Febrero!E130+'Marzo '!E130+'Abril '!E130+'Mayo '!E130+Junio!E130+Julio!E130+Agosto!E130+Septiembre!E130+'Octubre '!E130+Noviembre!E130+'Diciembre '!E130</f>
        <v>0</v>
      </c>
      <c r="F130" s="77">
        <f>+Enero!F130+Febrero!F130+'Marzo '!F130+'Abril '!F130+'Mayo '!F130+Junio!F130+Julio!F130+Agosto!F130+Septiembre!F130+'Octubre '!F130+Noviembre!F130+'Diciembre '!F130</f>
        <v>0</v>
      </c>
      <c r="G130" s="77">
        <f>+Enero!G130+Febrero!G130+'Marzo '!G130+'Abril '!G130+'Mayo '!G130+Junio!G130+Julio!G130+Agosto!G130+Septiembre!G130+'Octubre '!G130+Noviembre!G130+'Diciembre '!G130</f>
        <v>0</v>
      </c>
      <c r="H130" s="78">
        <f>+Enero!H130+Febrero!H130+'Marzo '!H130+'Abril '!H130+'Mayo '!H130+Junio!H130+Julio!H130+Agosto!H130+Septiembre!H130+'Octubre '!H130+Noviembre!H130+'Diciembre '!H130</f>
        <v>0</v>
      </c>
      <c r="I130" s="78">
        <f>+Enero!I130+Febrero!I130+'Marzo '!I130+'Abril '!I130+'Mayo '!I130+Junio!I130+Julio!I130+Agosto!I130+Septiembre!I130+'Octubre '!I130+Noviembre!I130+'Diciembre '!I130</f>
        <v>0</v>
      </c>
      <c r="J130" s="78">
        <f>+Enero!J130+Febrero!J130+'Marzo '!J130+'Abril '!J130+'Mayo '!J130+Junio!J130+Julio!J130+Agosto!J130+Septiembre!J130+'Octubre '!J130+Noviembre!J130+'Diciembre '!J130</f>
        <v>0</v>
      </c>
      <c r="K130" s="78">
        <f>+Enero!K130+Febrero!K130+'Marzo '!K130+'Abril '!K130+'Mayo '!K130+Junio!K130+Julio!K130+Agosto!K130+Septiembre!K130+'Octubre '!K130+Noviembre!K130+'Diciembre '!K130</f>
        <v>0</v>
      </c>
      <c r="L130" s="78">
        <f>+Enero!L130+Febrero!L130+'Marzo '!L130+'Abril '!L130+'Mayo '!L130+Junio!L130+Julio!L130+Agosto!L130+Septiembre!L130+'Octubre '!L130+Noviembre!L130+'Diciembre '!L130</f>
        <v>0</v>
      </c>
      <c r="M130" s="78">
        <f>+Enero!M130+Febrero!M130+'Marzo '!M130+'Abril '!M130+'Mayo '!M130+Junio!M130+Julio!M130+Agosto!M130+Septiembre!M130+'Octubre '!M130+Noviembre!M130+'Diciembre '!M130</f>
        <v>0</v>
      </c>
      <c r="N130" s="78">
        <f>+Enero!N130+Febrero!N130+'Marzo '!N130+'Abril '!N130+'Mayo '!N130+Junio!N130+Julio!N130+Agosto!N130+Septiembre!N130+'Octubre '!N130+Noviembre!N130+'Diciembre '!N130</f>
        <v>0</v>
      </c>
      <c r="O130" s="78">
        <f>+Enero!O130+Febrero!O130+'Marzo '!O130+'Abril '!O130+'Mayo '!O130+Junio!O130+Julio!O130+Agosto!O130+Septiembre!O130+'Octubre '!O130+Noviembre!O130+'Diciembre '!O130</f>
        <v>0</v>
      </c>
      <c r="P130" s="78">
        <f>+Enero!P130+Febrero!P130+'Marzo '!P130+'Abril '!P130+'Mayo '!P130+Junio!P130+Julio!P130+Agosto!P130+Septiembre!P130+'Octubre '!P130+Noviembre!P130+'Diciembre '!P130</f>
        <v>0</v>
      </c>
      <c r="Q130" s="78">
        <f>+Enero!Q130+Febrero!Q130+'Marzo '!Q130+'Abril '!Q130+'Mayo '!Q130+Junio!Q130+Julio!Q130+Agosto!Q130+Septiembre!Q130+'Octubre '!Q130+Noviembre!Q130+'Diciembre '!Q130</f>
        <v>0</v>
      </c>
      <c r="R130" s="78">
        <f>+Enero!R130+Febrero!R130+'Marzo '!R130+'Abril '!R130+'Mayo '!R130+Junio!R130+Julio!R130+Agosto!R130+Septiembre!R130+'Octubre '!R130+Noviembre!R130+'Diciembre '!R130</f>
        <v>0</v>
      </c>
      <c r="S130" s="78">
        <f>+Enero!S130+Febrero!S130+'Marzo '!S130+'Abril '!S130+'Mayo '!S130+Junio!S130+Julio!S130+Agosto!S130+Septiembre!S130+'Octubre '!S130+Noviembre!S130+'Diciembre '!S130</f>
        <v>0</v>
      </c>
      <c r="T130" s="75">
        <f>+Enero!T130+Febrero!T130+'Marzo '!T130+'Abril '!T130+'Mayo '!T130+Junio!T130+Julio!T130+Agosto!T130+Septiembre!T130+'Octubre '!T130+Noviembre!T130+'Diciembre '!T130</f>
        <v>0</v>
      </c>
      <c r="U130" s="71">
        <f>+Enero!U130+Febrero!U130+'Marzo '!U130+'Abril '!U130+'Mayo '!U130+Junio!U130+Julio!U130+Agosto!U130+Septiembre!U130+'Octubre '!U130+Noviembre!U130+'Diciembre '!U130</f>
        <v>0</v>
      </c>
      <c r="V130" s="79">
        <f>+Enero!V130+Febrero!V130+'Marzo '!V130+'Abril '!V130+'Mayo '!V130+Junio!V130+Julio!V130+Agosto!V130+Septiembre!V130+'Octubre '!V130+Noviembre!V130+'Diciembre '!V130</f>
        <v>0</v>
      </c>
      <c r="W130" s="80">
        <f>+Enero!W130+Febrero!W130+'Marzo '!W130+'Abril '!W130+'Mayo '!W130+Junio!W130+Julio!W130+Agosto!W130+Septiembre!W130+'Octubre '!W130+Noviembre!W130+'Diciembre '!W130</f>
        <v>0</v>
      </c>
      <c r="X130" s="81">
        <f t="shared" si="36"/>
        <v>0</v>
      </c>
      <c r="Y130" s="75">
        <f>+Enero!Y130+Febrero!Y130+'Marzo '!Y130+'Abril '!Y130+'Mayo '!Y130+Junio!Y130+Julio!Y130+Agosto!Y130+Septiembre!Y130+'Octubre '!Y130+Noviembre!Y130+'Diciembre '!Y130</f>
        <v>0</v>
      </c>
      <c r="Z130" s="77">
        <f>+Enero!Z130+Febrero!Z130+'Marzo '!Z130+'Abril '!Z130+'Mayo '!Z130+Junio!Z130+Julio!Z130+Agosto!Z130+Septiembre!Z130+'Octubre '!Z130+Noviembre!Z130+'Diciembre '!Z130</f>
        <v>0</v>
      </c>
      <c r="AA130" s="71">
        <f>+Enero!AA130+Febrero!AA130+'Marzo '!AA130+'Abril '!AA130+'Mayo '!AA130+Junio!AA130+Julio!AA130+Agosto!AA130+Septiembre!AA130+'Octubre '!AA130+Noviembre!AA130+'Diciembre '!AA130</f>
        <v>0</v>
      </c>
      <c r="AB130" s="82">
        <f t="shared" si="37"/>
        <v>0</v>
      </c>
      <c r="AC130" s="75">
        <f>+Enero!AC130+Febrero!AC130+'Marzo '!AC130+'Abril '!AC130+'Mayo '!AC130+Junio!AC130+Julio!AC130+Agosto!AC130+Septiembre!AC130+'Octubre '!AC130+Noviembre!AC130+'Diciembre '!AC130</f>
        <v>0</v>
      </c>
      <c r="AD130" s="77">
        <f>+Enero!AD130+Febrero!AD130+'Marzo '!AD130+'Abril '!AD130+'Mayo '!AD130+Junio!AD130+Julio!AD130+Agosto!AD130+Septiembre!AD130+'Octubre '!AD130+Noviembre!AD130+'Diciembre '!AD130</f>
        <v>0</v>
      </c>
      <c r="AE130" s="78">
        <f>+Enero!AE130+Febrero!AE130+'Marzo '!AE130+'Abril '!AE130+'Mayo '!AE130+Junio!AE130+Julio!AE130+Agosto!AE130+Septiembre!AE130+'Octubre '!AE130+Noviembre!AE130+'Diciembre '!AE130</f>
        <v>0</v>
      </c>
      <c r="AF130" s="162">
        <f>+Enero!AF130+Febrero!AF130+'Marzo '!AF130+'Abril '!AF130+'Mayo '!AF130+Junio!AF130+Julio!AF130+Agosto!AF130+Septiembre!AF130+'Octubre '!AF130+Noviembre!AF130+'Diciembre '!AF130</f>
        <v>0</v>
      </c>
      <c r="AG130" s="28">
        <f>+Enero!AG130+Febrero!AG130+'Marzo '!AG130+'Abril '!AG130+'Mayo '!AG130+Junio!AG130+Julio!AG130+Agosto!AG130+Septiembre!AG130+'Octubre '!AG130+Noviembre!AG130+'Diciembre '!AG130</f>
        <v>0</v>
      </c>
      <c r="AH130" s="165">
        <f>+Enero!AH130+Febrero!AH130+'Marzo '!AH130+'Abril '!AH130+'Mayo '!AH130+Junio!AH130+Julio!AH130+Agosto!AH130+Septiembre!AH130+'Octubre '!AH130+Noviembre!AH130+'Diciembre '!AH130</f>
        <v>0</v>
      </c>
      <c r="AI130" s="166">
        <f>+Enero!AI130+Febrero!AI130+'Marzo '!AI130+'Abril '!AI130+'Mayo '!AI130+Junio!AI130+Julio!AI130+Agosto!AI130+Septiembre!AI130+'Octubre '!AI130+Noviembre!AI130+'Diciembre '!AI130</f>
        <v>0</v>
      </c>
      <c r="AJ130" s="165">
        <f>+Enero!AJ130+Febrero!AJ130+'Marzo '!AJ130+'Abril '!AJ130+'Mayo '!AJ130+Junio!AJ130+Julio!AJ130+Agosto!AJ130+Septiembre!AJ130+'Octubre '!AJ130+Noviembre!AJ130+'Diciembre '!AJ130</f>
        <v>0</v>
      </c>
      <c r="AK130" s="166">
        <f>+Enero!AK130+Febrero!AK130+'Marzo '!AK130+'Abril '!AK130+'Mayo '!AK130+Junio!AK130+Julio!AK130+Agosto!AK130+Septiembre!AK130+'Octubre '!AK130+Noviembre!AK130+'Diciembre '!AK130</f>
        <v>0</v>
      </c>
      <c r="AL130" s="132" t="str">
        <f t="shared" si="39"/>
        <v/>
      </c>
      <c r="AM130" s="6"/>
      <c r="AN130" s="107"/>
      <c r="AO130" s="6"/>
      <c r="AP130" s="6"/>
      <c r="AQ130" s="6"/>
      <c r="AR130" s="6"/>
      <c r="AS130" s="6"/>
      <c r="AT130" s="6"/>
      <c r="AU130" s="6"/>
      <c r="BG130" s="6"/>
      <c r="BH130" s="6"/>
      <c r="BI130" s="6"/>
      <c r="BJ130" s="6"/>
      <c r="BK130" s="6"/>
      <c r="BL130" s="6"/>
      <c r="BM130" s="6"/>
      <c r="BN130" s="6"/>
      <c r="BO130" s="6"/>
      <c r="BP130" s="6" t="str">
        <f t="shared" si="40"/>
        <v/>
      </c>
      <c r="BQ130" s="42" t="str">
        <f t="shared" si="41"/>
        <v/>
      </c>
      <c r="BR130" s="42" t="str">
        <f t="shared" si="42"/>
        <v/>
      </c>
      <c r="BS130" s="42"/>
      <c r="BT130" s="42"/>
      <c r="BU130" s="42" t="str">
        <f t="shared" si="43"/>
        <v/>
      </c>
      <c r="BX130" s="11">
        <f t="shared" si="44"/>
        <v>0</v>
      </c>
      <c r="BY130" s="116">
        <f t="shared" si="45"/>
        <v>0</v>
      </c>
      <c r="BZ130" s="116"/>
      <c r="CA130" s="116"/>
      <c r="CB130" s="116">
        <f t="shared" si="46"/>
        <v>0</v>
      </c>
      <c r="CC130" s="6" t="str">
        <f t="shared" si="47"/>
        <v/>
      </c>
    </row>
    <row r="131" spans="1:81" s="11" customFormat="1" ht="15" customHeight="1" x14ac:dyDescent="0.15">
      <c r="A131" s="198" t="s">
        <v>51</v>
      </c>
      <c r="B131" s="92">
        <f>SUM(B123:B130)</f>
        <v>0</v>
      </c>
      <c r="C131" s="93">
        <f>SUM(C123:C130)</f>
        <v>0</v>
      </c>
      <c r="D131" s="94">
        <f t="shared" ref="D131:AI131" si="48">SUM(D123:D130)</f>
        <v>0</v>
      </c>
      <c r="E131" s="95">
        <f t="shared" si="48"/>
        <v>0</v>
      </c>
      <c r="F131" s="96">
        <f t="shared" si="48"/>
        <v>0</v>
      </c>
      <c r="G131" s="97">
        <f t="shared" si="48"/>
        <v>0</v>
      </c>
      <c r="H131" s="97">
        <f t="shared" si="48"/>
        <v>0</v>
      </c>
      <c r="I131" s="97">
        <f t="shared" si="48"/>
        <v>0</v>
      </c>
      <c r="J131" s="97">
        <f t="shared" si="48"/>
        <v>0</v>
      </c>
      <c r="K131" s="97">
        <f t="shared" si="48"/>
        <v>0</v>
      </c>
      <c r="L131" s="97">
        <f t="shared" si="48"/>
        <v>0</v>
      </c>
      <c r="M131" s="97">
        <f t="shared" si="48"/>
        <v>0</v>
      </c>
      <c r="N131" s="97">
        <f t="shared" si="48"/>
        <v>0</v>
      </c>
      <c r="O131" s="97">
        <f t="shared" si="48"/>
        <v>0</v>
      </c>
      <c r="P131" s="97">
        <f t="shared" si="48"/>
        <v>0</v>
      </c>
      <c r="Q131" s="97">
        <f t="shared" si="48"/>
        <v>0</v>
      </c>
      <c r="R131" s="97">
        <f t="shared" si="48"/>
        <v>0</v>
      </c>
      <c r="S131" s="97">
        <f t="shared" si="48"/>
        <v>0</v>
      </c>
      <c r="T131" s="98">
        <f t="shared" si="48"/>
        <v>0</v>
      </c>
      <c r="U131" s="99">
        <f t="shared" si="48"/>
        <v>0</v>
      </c>
      <c r="V131" s="98">
        <f t="shared" si="48"/>
        <v>0</v>
      </c>
      <c r="W131" s="99">
        <f t="shared" si="48"/>
        <v>0</v>
      </c>
      <c r="X131" s="98">
        <f t="shared" si="48"/>
        <v>0</v>
      </c>
      <c r="Y131" s="98">
        <f t="shared" si="48"/>
        <v>0</v>
      </c>
      <c r="Z131" s="95">
        <f t="shared" si="48"/>
        <v>0</v>
      </c>
      <c r="AA131" s="94">
        <f t="shared" si="48"/>
        <v>0</v>
      </c>
      <c r="AB131" s="93">
        <f t="shared" si="48"/>
        <v>0</v>
      </c>
      <c r="AC131" s="98">
        <f t="shared" si="48"/>
        <v>0</v>
      </c>
      <c r="AD131" s="95">
        <f t="shared" si="48"/>
        <v>0</v>
      </c>
      <c r="AE131" s="94">
        <f t="shared" si="48"/>
        <v>0</v>
      </c>
      <c r="AF131" s="167">
        <f t="shared" si="48"/>
        <v>0</v>
      </c>
      <c r="AG131" s="99">
        <f t="shared" si="48"/>
        <v>0</v>
      </c>
      <c r="AH131" s="93">
        <f t="shared" si="48"/>
        <v>0</v>
      </c>
      <c r="AI131" s="99">
        <f t="shared" si="48"/>
        <v>0</v>
      </c>
      <c r="AJ131" s="93">
        <f>SUM(AJ123:AJ130)</f>
        <v>48</v>
      </c>
      <c r="AK131" s="99">
        <f>SUM(AK123:AK130)</f>
        <v>134</v>
      </c>
      <c r="AL131" s="132" t="str">
        <f t="shared" si="39"/>
        <v/>
      </c>
      <c r="AM131" s="6"/>
      <c r="AN131" s="107"/>
      <c r="AO131" s="6"/>
      <c r="AP131" s="6"/>
      <c r="AQ131" s="6"/>
      <c r="AR131" s="6"/>
      <c r="AS131" s="6"/>
      <c r="AT131" s="6"/>
      <c r="AU131" s="6"/>
      <c r="BG131" s="6"/>
      <c r="BH131" s="6"/>
      <c r="BI131" s="6"/>
      <c r="BJ131" s="6"/>
      <c r="BK131" s="6"/>
      <c r="BL131" s="6"/>
      <c r="BM131" s="6"/>
      <c r="BN131" s="6"/>
      <c r="BO131" s="6"/>
      <c r="BP131" s="6" t="str">
        <f t="shared" si="40"/>
        <v/>
      </c>
      <c r="BQ131" s="42" t="str">
        <f t="shared" si="41"/>
        <v/>
      </c>
      <c r="BR131" s="42" t="str">
        <f t="shared" si="42"/>
        <v/>
      </c>
      <c r="BS131" s="42"/>
      <c r="BT131" s="42"/>
      <c r="BU131" s="42" t="str">
        <f t="shared" si="43"/>
        <v/>
      </c>
      <c r="BX131" s="11">
        <f t="shared" si="44"/>
        <v>0</v>
      </c>
      <c r="BY131" s="116">
        <f t="shared" si="45"/>
        <v>0</v>
      </c>
      <c r="BZ131" s="116"/>
      <c r="CA131" s="116"/>
      <c r="CB131" s="116">
        <f t="shared" si="46"/>
        <v>0</v>
      </c>
      <c r="CC131" s="6" t="str">
        <f t="shared" si="47"/>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49">SUM(C139:S139)</f>
        <v>0</v>
      </c>
      <c r="C139" s="27">
        <f>+Enero!C139+Febrero!C139+'Marzo '!C139+'Abril '!C139+'Mayo '!C139+Junio!C139+Julio!C139+Agosto!C139+Septiembre!C139+'Octubre '!C139+Noviembre!C139+'Diciembre '!C139</f>
        <v>0</v>
      </c>
      <c r="D139" s="25">
        <f>+Enero!D139+Febrero!D139+'Marzo '!D139+'Abril '!D139+'Mayo '!D139+Junio!D139+Julio!D139+Agosto!D139+Septiembre!D139+'Octubre '!D139+Noviembre!D139+'Diciembre '!D139</f>
        <v>0</v>
      </c>
      <c r="E139" s="30">
        <f>+Enero!E139+Febrero!E139+'Marzo '!E139+'Abril '!E139+'Mayo '!E139+Junio!E139+Julio!E139+Agosto!E139+Septiembre!E139+'Octubre '!E139+Noviembre!E139+'Diciembre '!E139</f>
        <v>0</v>
      </c>
      <c r="F139" s="25">
        <f>+Enero!F139+Febrero!F139+'Marzo '!F139+'Abril '!F139+'Mayo '!F139+Junio!F139+Julio!F139+Agosto!F139+Septiembre!F139+'Octubre '!F139+Noviembre!F139+'Diciembre '!F139</f>
        <v>0</v>
      </c>
      <c r="G139" s="30">
        <f>+Enero!G139+Febrero!G139+'Marzo '!G139+'Abril '!G139+'Mayo '!G139+Junio!G139+Julio!G139+Agosto!G139+Septiembre!G139+'Octubre '!G139+Noviembre!G139+'Diciembre '!G139</f>
        <v>0</v>
      </c>
      <c r="H139" s="25">
        <f>+Enero!H139+Febrero!H139+'Marzo '!H139+'Abril '!H139+'Mayo '!H139+Junio!H139+Julio!H139+Agosto!H139+Septiembre!H139+'Octubre '!H139+Noviembre!H139+'Diciembre '!H139</f>
        <v>0</v>
      </c>
      <c r="I139" s="30">
        <f>+Enero!I139+Febrero!I139+'Marzo '!I139+'Abril '!I139+'Mayo '!I139+Junio!I139+Julio!I139+Agosto!I139+Septiembre!I139+'Octubre '!I139+Noviembre!I139+'Diciembre '!I139</f>
        <v>0</v>
      </c>
      <c r="J139" s="25">
        <f>+Enero!J139+Febrero!J139+'Marzo '!J139+'Abril '!J139+'Mayo '!J139+Junio!J139+Julio!J139+Agosto!J139+Septiembre!J139+'Octubre '!J139+Noviembre!J139+'Diciembre '!J139</f>
        <v>0</v>
      </c>
      <c r="K139" s="30">
        <f>+Enero!K139+Febrero!K139+'Marzo '!K139+'Abril '!K139+'Mayo '!K139+Junio!K139+Julio!K139+Agosto!K139+Septiembre!K139+'Octubre '!K139+Noviembre!K139+'Diciembre '!K139</f>
        <v>0</v>
      </c>
      <c r="L139" s="25">
        <f>+Enero!L139+Febrero!L139+'Marzo '!L139+'Abril '!L139+'Mayo '!L139+Junio!L139+Julio!L139+Agosto!L139+Septiembre!L139+'Octubre '!L139+Noviembre!L139+'Diciembre '!L139</f>
        <v>0</v>
      </c>
      <c r="M139" s="30">
        <f>+Enero!M139+Febrero!M139+'Marzo '!M139+'Abril '!M139+'Mayo '!M139+Junio!M139+Julio!M139+Agosto!M139+Septiembre!M139+'Octubre '!M139+Noviembre!M139+'Diciembre '!M139</f>
        <v>0</v>
      </c>
      <c r="N139" s="25">
        <f>+Enero!N139+Febrero!N139+'Marzo '!N139+'Abril '!N139+'Mayo '!N139+Junio!N139+Julio!N139+Agosto!N139+Septiembre!N139+'Octubre '!N139+Noviembre!N139+'Diciembre '!N139</f>
        <v>0</v>
      </c>
      <c r="O139" s="30">
        <f>+Enero!O139+Febrero!O139+'Marzo '!O139+'Abril '!O139+'Mayo '!O139+Junio!O139+Julio!O139+Agosto!O139+Septiembre!O139+'Octubre '!O139+Noviembre!O139+'Diciembre '!O139</f>
        <v>0</v>
      </c>
      <c r="P139" s="25">
        <f>+Enero!P139+Febrero!P139+'Marzo '!P139+'Abril '!P139+'Mayo '!P139+Junio!P139+Julio!P139+Agosto!P139+Septiembre!P139+'Octubre '!P139+Noviembre!P139+'Diciembre '!P139</f>
        <v>0</v>
      </c>
      <c r="Q139" s="30">
        <f>+Enero!Q139+Febrero!Q139+'Marzo '!Q139+'Abril '!Q139+'Mayo '!Q139+Junio!Q139+Julio!Q139+Agosto!Q139+Septiembre!Q139+'Octubre '!Q139+Noviembre!Q139+'Diciembre '!Q139</f>
        <v>0</v>
      </c>
      <c r="R139" s="25">
        <f>+Enero!R139+Febrero!R139+'Marzo '!R139+'Abril '!R139+'Mayo '!R139+Junio!R139+Julio!R139+Agosto!R139+Septiembre!R139+'Octubre '!R139+Noviembre!R139+'Diciembre '!R139</f>
        <v>0</v>
      </c>
      <c r="S139" s="28">
        <f>+Enero!S139+Febrero!S139+'Marzo '!S139+'Abril '!S139+'Mayo '!S139+Junio!S139+Julio!S139+Agosto!S139+Septiembre!S139+'Octubre '!S139+Noviembre!S139+'Diciembre '!S139</f>
        <v>0</v>
      </c>
      <c r="T139" s="176">
        <f>+Enero!T139+Febrero!T139+'Marzo '!T139+'Abril '!T139+'Mayo '!T139+Junio!T139+Julio!T139+Agosto!T139+Septiembre!T139+'Octubre '!T139+Noviembre!T139+'Diciembre '!T139</f>
        <v>0</v>
      </c>
      <c r="U139" s="177">
        <f>+Enero!U139+Febrero!U139+'Marzo '!U139+'Abril '!U139+'Mayo '!U139+Junio!U139+Julio!U139+Agosto!U139+Septiembre!U139+'Octubre '!U139+Noviembre!U139+'Diciembre '!U139</f>
        <v>0</v>
      </c>
      <c r="V139" s="33">
        <f>+Enero!V139+Febrero!V139+'Marzo '!V139+'Abril '!V139+'Mayo '!V139+Junio!V139+Julio!V139+Agosto!V139+Septiembre!V139+'Octubre '!V139+Noviembre!V139+'Diciembre '!V139</f>
        <v>0</v>
      </c>
      <c r="W139" s="177">
        <f>+Enero!W139+Febrero!W139+'Marzo '!W139+'Abril '!W139+'Mayo '!W139+Junio!W139+Julio!W139+Agosto!W139+Septiembre!W139+'Octubre '!W139+Noviembre!W139+'Diciembre '!W139</f>
        <v>0</v>
      </c>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49"/>
        <v>0</v>
      </c>
      <c r="C140" s="27">
        <f>+Enero!C140+Febrero!C140+'Marzo '!C140+'Abril '!C140+'Mayo '!C140+Junio!C140+Julio!C140+Agosto!C140+Septiembre!C140+'Octubre '!C140+Noviembre!C140+'Diciembre '!C140</f>
        <v>0</v>
      </c>
      <c r="D140" s="30">
        <f>+Enero!D140+Febrero!D140+'Marzo '!D140+'Abril '!D140+'Mayo '!D140+Junio!D140+Julio!D140+Agosto!D140+Septiembre!D140+'Octubre '!D140+Noviembre!D140+'Diciembre '!D140</f>
        <v>0</v>
      </c>
      <c r="E140" s="30">
        <f>+Enero!E140+Febrero!E140+'Marzo '!E140+'Abril '!E140+'Mayo '!E140+Junio!E140+Julio!E140+Agosto!E140+Septiembre!E140+'Octubre '!E140+Noviembre!E140+'Diciembre '!E140</f>
        <v>0</v>
      </c>
      <c r="F140" s="30">
        <f>+Enero!F140+Febrero!F140+'Marzo '!F140+'Abril '!F140+'Mayo '!F140+Junio!F140+Julio!F140+Agosto!F140+Septiembre!F140+'Octubre '!F140+Noviembre!F140+'Diciembre '!F140</f>
        <v>0</v>
      </c>
      <c r="G140" s="30">
        <f>+Enero!G140+Febrero!G140+'Marzo '!G140+'Abril '!G140+'Mayo '!G140+Junio!G140+Julio!G140+Agosto!G140+Septiembre!G140+'Octubre '!G140+Noviembre!G140+'Diciembre '!G140</f>
        <v>0</v>
      </c>
      <c r="H140" s="30">
        <f>+Enero!H140+Febrero!H140+'Marzo '!H140+'Abril '!H140+'Mayo '!H140+Junio!H140+Julio!H140+Agosto!H140+Septiembre!H140+'Octubre '!H140+Noviembre!H140+'Diciembre '!H140</f>
        <v>0</v>
      </c>
      <c r="I140" s="30">
        <f>+Enero!I140+Febrero!I140+'Marzo '!I140+'Abril '!I140+'Mayo '!I140+Junio!I140+Julio!I140+Agosto!I140+Septiembre!I140+'Octubre '!I140+Noviembre!I140+'Diciembre '!I140</f>
        <v>0</v>
      </c>
      <c r="J140" s="30">
        <f>+Enero!J140+Febrero!J140+'Marzo '!J140+'Abril '!J140+'Mayo '!J140+Junio!J140+Julio!J140+Agosto!J140+Septiembre!J140+'Octubre '!J140+Noviembre!J140+'Diciembre '!J140</f>
        <v>0</v>
      </c>
      <c r="K140" s="30">
        <f>+Enero!K140+Febrero!K140+'Marzo '!K140+'Abril '!K140+'Mayo '!K140+Junio!K140+Julio!K140+Agosto!K140+Septiembre!K140+'Octubre '!K140+Noviembre!K140+'Diciembre '!K140</f>
        <v>0</v>
      </c>
      <c r="L140" s="30">
        <f>+Enero!L140+Febrero!L140+'Marzo '!L140+'Abril '!L140+'Mayo '!L140+Junio!L140+Julio!L140+Agosto!L140+Septiembre!L140+'Octubre '!L140+Noviembre!L140+'Diciembre '!L140</f>
        <v>0</v>
      </c>
      <c r="M140" s="30">
        <f>+Enero!M140+Febrero!M140+'Marzo '!M140+'Abril '!M140+'Mayo '!M140+Junio!M140+Julio!M140+Agosto!M140+Septiembre!M140+'Octubre '!M140+Noviembre!M140+'Diciembre '!M140</f>
        <v>0</v>
      </c>
      <c r="N140" s="30">
        <f>+Enero!N140+Febrero!N140+'Marzo '!N140+'Abril '!N140+'Mayo '!N140+Junio!N140+Julio!N140+Agosto!N140+Septiembre!N140+'Octubre '!N140+Noviembre!N140+'Diciembre '!N140</f>
        <v>0</v>
      </c>
      <c r="O140" s="30">
        <f>+Enero!O140+Febrero!O140+'Marzo '!O140+'Abril '!O140+'Mayo '!O140+Junio!O140+Julio!O140+Agosto!O140+Septiembre!O140+'Octubre '!O140+Noviembre!O140+'Diciembre '!O140</f>
        <v>0</v>
      </c>
      <c r="P140" s="30">
        <f>+Enero!P140+Febrero!P140+'Marzo '!P140+'Abril '!P140+'Mayo '!P140+Junio!P140+Julio!P140+Agosto!P140+Septiembre!P140+'Octubre '!P140+Noviembre!P140+'Diciembre '!P140</f>
        <v>0</v>
      </c>
      <c r="Q140" s="30">
        <f>+Enero!Q140+Febrero!Q140+'Marzo '!Q140+'Abril '!Q140+'Mayo '!Q140+Junio!Q140+Julio!Q140+Agosto!Q140+Septiembre!Q140+'Octubre '!Q140+Noviembre!Q140+'Diciembre '!Q140</f>
        <v>0</v>
      </c>
      <c r="R140" s="30">
        <f>+Enero!R140+Febrero!R140+'Marzo '!R140+'Abril '!R140+'Mayo '!R140+Junio!R140+Julio!R140+Agosto!R140+Septiembre!R140+'Octubre '!R140+Noviembre!R140+'Diciembre '!R140</f>
        <v>0</v>
      </c>
      <c r="S140" s="28">
        <f>+Enero!S140+Febrero!S140+'Marzo '!S140+'Abril '!S140+'Mayo '!S140+Junio!S140+Julio!S140+Agosto!S140+Septiembre!S140+'Octubre '!S140+Noviembre!S140+'Diciembre '!S140</f>
        <v>0</v>
      </c>
      <c r="T140" s="33">
        <f>+Enero!T140+Febrero!T140+'Marzo '!T140+'Abril '!T140+'Mayo '!T140+Junio!T140+Julio!T140+Agosto!T140+Septiembre!T140+'Octubre '!T140+Noviembre!T140+'Diciembre '!T140</f>
        <v>0</v>
      </c>
      <c r="U140" s="178">
        <f>+Enero!U140+Febrero!U140+'Marzo '!U140+'Abril '!U140+'Mayo '!U140+Junio!U140+Julio!U140+Agosto!U140+Septiembre!U140+'Octubre '!U140+Noviembre!U140+'Diciembre '!U140</f>
        <v>0</v>
      </c>
      <c r="V140" s="33">
        <f>+Enero!V140+Febrero!V140+'Marzo '!V140+'Abril '!V140+'Mayo '!V140+Junio!V140+Julio!V140+Agosto!V140+Septiembre!V140+'Octubre '!V140+Noviembre!V140+'Diciembre '!V140</f>
        <v>0</v>
      </c>
      <c r="W140" s="178">
        <f>+Enero!W140+Febrero!W140+'Marzo '!W140+'Abril '!W140+'Mayo '!W140+Junio!W140+Julio!W140+Agosto!W140+Septiembre!W140+'Octubre '!W140+Noviembre!W140+'Diciembre '!W140</f>
        <v>0</v>
      </c>
      <c r="X140" s="132" t="str">
        <f t="shared" ref="X140:X181" si="50">+BQ140</f>
        <v/>
      </c>
      <c r="AR140" s="107"/>
      <c r="AS140" s="107"/>
      <c r="AU140" s="107"/>
      <c r="BA140" s="107"/>
      <c r="BQ140" s="42" t="str">
        <f t="shared" ref="BQ140:BQ181" si="51">IF($B140&lt;&gt;($T140+$U140)," El número de consultas según sexo NO puede ser diferente al Total.","")</f>
        <v/>
      </c>
      <c r="BY140" s="116">
        <f t="shared" ref="BY140:BY181" si="52">IF($B140&lt;&gt;($T140+$U140),1,0)</f>
        <v>0</v>
      </c>
    </row>
    <row r="141" spans="1:81" s="6" customFormat="1" ht="13.5" customHeight="1" x14ac:dyDescent="0.15">
      <c r="A141" s="48" t="s">
        <v>60</v>
      </c>
      <c r="B141" s="22">
        <f t="shared" si="49"/>
        <v>0</v>
      </c>
      <c r="C141" s="27">
        <f>+Enero!C141+Febrero!C141+'Marzo '!C141+'Abril '!C141+'Mayo '!C141+Junio!C141+Julio!C141+Agosto!C141+Septiembre!C141+'Octubre '!C141+Noviembre!C141+'Diciembre '!C141</f>
        <v>0</v>
      </c>
      <c r="D141" s="30">
        <f>+Enero!D141+Febrero!D141+'Marzo '!D141+'Abril '!D141+'Mayo '!D141+Junio!D141+Julio!D141+Agosto!D141+Septiembre!D141+'Octubre '!D141+Noviembre!D141+'Diciembre '!D141</f>
        <v>0</v>
      </c>
      <c r="E141" s="30">
        <f>+Enero!E141+Febrero!E141+'Marzo '!E141+'Abril '!E141+'Mayo '!E141+Junio!E141+Julio!E141+Agosto!E141+Septiembre!E141+'Octubre '!E141+Noviembre!E141+'Diciembre '!E141</f>
        <v>0</v>
      </c>
      <c r="F141" s="30">
        <f>+Enero!F141+Febrero!F141+'Marzo '!F141+'Abril '!F141+'Mayo '!F141+Junio!F141+Julio!F141+Agosto!F141+Septiembre!F141+'Octubre '!F141+Noviembre!F141+'Diciembre '!F141</f>
        <v>0</v>
      </c>
      <c r="G141" s="30">
        <f>+Enero!G141+Febrero!G141+'Marzo '!G141+'Abril '!G141+'Mayo '!G141+Junio!G141+Julio!G141+Agosto!G141+Septiembre!G141+'Octubre '!G141+Noviembre!G141+'Diciembre '!G141</f>
        <v>0</v>
      </c>
      <c r="H141" s="30">
        <f>+Enero!H141+Febrero!H141+'Marzo '!H141+'Abril '!H141+'Mayo '!H141+Junio!H141+Julio!H141+Agosto!H141+Septiembre!H141+'Octubre '!H141+Noviembre!H141+'Diciembre '!H141</f>
        <v>0</v>
      </c>
      <c r="I141" s="30">
        <f>+Enero!I141+Febrero!I141+'Marzo '!I141+'Abril '!I141+'Mayo '!I141+Junio!I141+Julio!I141+Agosto!I141+Septiembre!I141+'Octubre '!I141+Noviembre!I141+'Diciembre '!I141</f>
        <v>0</v>
      </c>
      <c r="J141" s="30">
        <f>+Enero!J141+Febrero!J141+'Marzo '!J141+'Abril '!J141+'Mayo '!J141+Junio!J141+Julio!J141+Agosto!J141+Septiembre!J141+'Octubre '!J141+Noviembre!J141+'Diciembre '!J141</f>
        <v>0</v>
      </c>
      <c r="K141" s="30">
        <f>+Enero!K141+Febrero!K141+'Marzo '!K141+'Abril '!K141+'Mayo '!K141+Junio!K141+Julio!K141+Agosto!K141+Septiembre!K141+'Octubre '!K141+Noviembre!K141+'Diciembre '!K141</f>
        <v>0</v>
      </c>
      <c r="L141" s="30">
        <f>+Enero!L141+Febrero!L141+'Marzo '!L141+'Abril '!L141+'Mayo '!L141+Junio!L141+Julio!L141+Agosto!L141+Septiembre!L141+'Octubre '!L141+Noviembre!L141+'Diciembre '!L141</f>
        <v>0</v>
      </c>
      <c r="M141" s="30">
        <f>+Enero!M141+Febrero!M141+'Marzo '!M141+'Abril '!M141+'Mayo '!M141+Junio!M141+Julio!M141+Agosto!M141+Septiembre!M141+'Octubre '!M141+Noviembre!M141+'Diciembre '!M141</f>
        <v>0</v>
      </c>
      <c r="N141" s="30">
        <f>+Enero!N141+Febrero!N141+'Marzo '!N141+'Abril '!N141+'Mayo '!N141+Junio!N141+Julio!N141+Agosto!N141+Septiembre!N141+'Octubre '!N141+Noviembre!N141+'Diciembre '!N141</f>
        <v>0</v>
      </c>
      <c r="O141" s="30">
        <f>+Enero!O141+Febrero!O141+'Marzo '!O141+'Abril '!O141+'Mayo '!O141+Junio!O141+Julio!O141+Agosto!O141+Septiembre!O141+'Octubre '!O141+Noviembre!O141+'Diciembre '!O141</f>
        <v>0</v>
      </c>
      <c r="P141" s="30">
        <f>+Enero!P141+Febrero!P141+'Marzo '!P141+'Abril '!P141+'Mayo '!P141+Junio!P141+Julio!P141+Agosto!P141+Septiembre!P141+'Octubre '!P141+Noviembre!P141+'Diciembre '!P141</f>
        <v>0</v>
      </c>
      <c r="Q141" s="30">
        <f>+Enero!Q141+Febrero!Q141+'Marzo '!Q141+'Abril '!Q141+'Mayo '!Q141+Junio!Q141+Julio!Q141+Agosto!Q141+Septiembre!Q141+'Octubre '!Q141+Noviembre!Q141+'Diciembre '!Q141</f>
        <v>0</v>
      </c>
      <c r="R141" s="30">
        <f>+Enero!R141+Febrero!R141+'Marzo '!R141+'Abril '!R141+'Mayo '!R141+Junio!R141+Julio!R141+Agosto!R141+Septiembre!R141+'Octubre '!R141+Noviembre!R141+'Diciembre '!R141</f>
        <v>0</v>
      </c>
      <c r="S141" s="28">
        <f>+Enero!S141+Febrero!S141+'Marzo '!S141+'Abril '!S141+'Mayo '!S141+Junio!S141+Julio!S141+Agosto!S141+Septiembre!S141+'Octubre '!S141+Noviembre!S141+'Diciembre '!S141</f>
        <v>0</v>
      </c>
      <c r="T141" s="33">
        <f>+Enero!T141+Febrero!T141+'Marzo '!T141+'Abril '!T141+'Mayo '!T141+Junio!T141+Julio!T141+Agosto!T141+Septiembre!T141+'Octubre '!T141+Noviembre!T141+'Diciembre '!T141</f>
        <v>0</v>
      </c>
      <c r="U141" s="178">
        <f>+Enero!U141+Febrero!U141+'Marzo '!U141+'Abril '!U141+'Mayo '!U141+Junio!U141+Julio!U141+Agosto!U141+Septiembre!U141+'Octubre '!U141+Noviembre!U141+'Diciembre '!U141</f>
        <v>0</v>
      </c>
      <c r="V141" s="33">
        <f>+Enero!V141+Febrero!V141+'Marzo '!V141+'Abril '!V141+'Mayo '!V141+Junio!V141+Julio!V141+Agosto!V141+Septiembre!V141+'Octubre '!V141+Noviembre!V141+'Diciembre '!V141</f>
        <v>0</v>
      </c>
      <c r="W141" s="178">
        <f>+Enero!W141+Febrero!W141+'Marzo '!W141+'Abril '!W141+'Mayo '!W141+Junio!W141+Julio!W141+Agosto!W141+Septiembre!W141+'Octubre '!W141+Noviembre!W141+'Diciembre '!W141</f>
        <v>0</v>
      </c>
      <c r="X141" s="132" t="str">
        <f t="shared" si="50"/>
        <v/>
      </c>
      <c r="AR141" s="107"/>
      <c r="AS141" s="107"/>
      <c r="AU141" s="107"/>
      <c r="BA141" s="107"/>
      <c r="BQ141" s="42" t="str">
        <f t="shared" si="51"/>
        <v/>
      </c>
      <c r="BY141" s="116">
        <f t="shared" si="52"/>
        <v>0</v>
      </c>
    </row>
    <row r="142" spans="1:81" s="6" customFormat="1" ht="13.5" customHeight="1" x14ac:dyDescent="0.15">
      <c r="A142" s="48" t="s">
        <v>61</v>
      </c>
      <c r="B142" s="22">
        <f t="shared" si="49"/>
        <v>0</v>
      </c>
      <c r="C142" s="27">
        <f>+Enero!C142+Febrero!C142+'Marzo '!C142+'Abril '!C142+'Mayo '!C142+Junio!C142+Julio!C142+Agosto!C142+Septiembre!C142+'Octubre '!C142+Noviembre!C142+'Diciembre '!C142</f>
        <v>0</v>
      </c>
      <c r="D142" s="30">
        <f>+Enero!D142+Febrero!D142+'Marzo '!D142+'Abril '!D142+'Mayo '!D142+Junio!D142+Julio!D142+Agosto!D142+Septiembre!D142+'Octubre '!D142+Noviembre!D142+'Diciembre '!D142</f>
        <v>0</v>
      </c>
      <c r="E142" s="30">
        <f>+Enero!E142+Febrero!E142+'Marzo '!E142+'Abril '!E142+'Mayo '!E142+Junio!E142+Julio!E142+Agosto!E142+Septiembre!E142+'Octubre '!E142+Noviembre!E142+'Diciembre '!E142</f>
        <v>0</v>
      </c>
      <c r="F142" s="30">
        <f>+Enero!F142+Febrero!F142+'Marzo '!F142+'Abril '!F142+'Mayo '!F142+Junio!F142+Julio!F142+Agosto!F142+Septiembre!F142+'Octubre '!F142+Noviembre!F142+'Diciembre '!F142</f>
        <v>0</v>
      </c>
      <c r="G142" s="30">
        <f>+Enero!G142+Febrero!G142+'Marzo '!G142+'Abril '!G142+'Mayo '!G142+Junio!G142+Julio!G142+Agosto!G142+Septiembre!G142+'Octubre '!G142+Noviembre!G142+'Diciembre '!G142</f>
        <v>0</v>
      </c>
      <c r="H142" s="30">
        <f>+Enero!H142+Febrero!H142+'Marzo '!H142+'Abril '!H142+'Mayo '!H142+Junio!H142+Julio!H142+Agosto!H142+Septiembre!H142+'Octubre '!H142+Noviembre!H142+'Diciembre '!H142</f>
        <v>0</v>
      </c>
      <c r="I142" s="30">
        <f>+Enero!I142+Febrero!I142+'Marzo '!I142+'Abril '!I142+'Mayo '!I142+Junio!I142+Julio!I142+Agosto!I142+Septiembre!I142+'Octubre '!I142+Noviembre!I142+'Diciembre '!I142</f>
        <v>0</v>
      </c>
      <c r="J142" s="30">
        <f>+Enero!J142+Febrero!J142+'Marzo '!J142+'Abril '!J142+'Mayo '!J142+Junio!J142+Julio!J142+Agosto!J142+Septiembre!J142+'Octubre '!J142+Noviembre!J142+'Diciembre '!J142</f>
        <v>0</v>
      </c>
      <c r="K142" s="30">
        <f>+Enero!K142+Febrero!K142+'Marzo '!K142+'Abril '!K142+'Mayo '!K142+Junio!K142+Julio!K142+Agosto!K142+Septiembre!K142+'Octubre '!K142+Noviembre!K142+'Diciembre '!K142</f>
        <v>0</v>
      </c>
      <c r="L142" s="30">
        <f>+Enero!L142+Febrero!L142+'Marzo '!L142+'Abril '!L142+'Mayo '!L142+Junio!L142+Julio!L142+Agosto!L142+Septiembre!L142+'Octubre '!L142+Noviembre!L142+'Diciembre '!L142</f>
        <v>0</v>
      </c>
      <c r="M142" s="30">
        <f>+Enero!M142+Febrero!M142+'Marzo '!M142+'Abril '!M142+'Mayo '!M142+Junio!M142+Julio!M142+Agosto!M142+Septiembre!M142+'Octubre '!M142+Noviembre!M142+'Diciembre '!M142</f>
        <v>0</v>
      </c>
      <c r="N142" s="30">
        <f>+Enero!N142+Febrero!N142+'Marzo '!N142+'Abril '!N142+'Mayo '!N142+Junio!N142+Julio!N142+Agosto!N142+Septiembre!N142+'Octubre '!N142+Noviembre!N142+'Diciembre '!N142</f>
        <v>0</v>
      </c>
      <c r="O142" s="30">
        <f>+Enero!O142+Febrero!O142+'Marzo '!O142+'Abril '!O142+'Mayo '!O142+Junio!O142+Julio!O142+Agosto!O142+Septiembre!O142+'Octubre '!O142+Noviembre!O142+'Diciembre '!O142</f>
        <v>0</v>
      </c>
      <c r="P142" s="30">
        <f>+Enero!P142+Febrero!P142+'Marzo '!P142+'Abril '!P142+'Mayo '!P142+Junio!P142+Julio!P142+Agosto!P142+Septiembre!P142+'Octubre '!P142+Noviembre!P142+'Diciembre '!P142</f>
        <v>0</v>
      </c>
      <c r="Q142" s="30">
        <f>+Enero!Q142+Febrero!Q142+'Marzo '!Q142+'Abril '!Q142+'Mayo '!Q142+Junio!Q142+Julio!Q142+Agosto!Q142+Septiembre!Q142+'Octubre '!Q142+Noviembre!Q142+'Diciembre '!Q142</f>
        <v>0</v>
      </c>
      <c r="R142" s="30">
        <f>+Enero!R142+Febrero!R142+'Marzo '!R142+'Abril '!R142+'Mayo '!R142+Junio!R142+Julio!R142+Agosto!R142+Septiembre!R142+'Octubre '!R142+Noviembre!R142+'Diciembre '!R142</f>
        <v>0</v>
      </c>
      <c r="S142" s="28">
        <f>+Enero!S142+Febrero!S142+'Marzo '!S142+'Abril '!S142+'Mayo '!S142+Junio!S142+Julio!S142+Agosto!S142+Septiembre!S142+'Octubre '!S142+Noviembre!S142+'Diciembre '!S142</f>
        <v>0</v>
      </c>
      <c r="T142" s="33">
        <f>+Enero!T142+Febrero!T142+'Marzo '!T142+'Abril '!T142+'Mayo '!T142+Junio!T142+Julio!T142+Agosto!T142+Septiembre!T142+'Octubre '!T142+Noviembre!T142+'Diciembre '!T142</f>
        <v>0</v>
      </c>
      <c r="U142" s="178">
        <f>+Enero!U142+Febrero!U142+'Marzo '!U142+'Abril '!U142+'Mayo '!U142+Junio!U142+Julio!U142+Agosto!U142+Septiembre!U142+'Octubre '!U142+Noviembre!U142+'Diciembre '!U142</f>
        <v>0</v>
      </c>
      <c r="V142" s="33">
        <f>+Enero!V142+Febrero!V142+'Marzo '!V142+'Abril '!V142+'Mayo '!V142+Junio!V142+Julio!V142+Agosto!V142+Septiembre!V142+'Octubre '!V142+Noviembre!V142+'Diciembre '!V142</f>
        <v>0</v>
      </c>
      <c r="W142" s="178">
        <f>+Enero!W142+Febrero!W142+'Marzo '!W142+'Abril '!W142+'Mayo '!W142+Junio!W142+Julio!W142+Agosto!W142+Septiembre!W142+'Octubre '!W142+Noviembre!W142+'Diciembre '!W142</f>
        <v>0</v>
      </c>
      <c r="X142" s="132" t="str">
        <f t="shared" si="50"/>
        <v/>
      </c>
      <c r="AR142" s="107"/>
      <c r="AS142" s="107"/>
      <c r="AU142" s="107"/>
      <c r="BA142" s="107"/>
      <c r="BQ142" s="42" t="str">
        <f t="shared" si="51"/>
        <v/>
      </c>
      <c r="BY142" s="116">
        <f t="shared" si="52"/>
        <v>0</v>
      </c>
    </row>
    <row r="143" spans="1:81" s="6" customFormat="1" ht="13.5" customHeight="1" x14ac:dyDescent="0.15">
      <c r="A143" s="48" t="s">
        <v>62</v>
      </c>
      <c r="B143" s="22">
        <f t="shared" si="49"/>
        <v>0</v>
      </c>
      <c r="C143" s="27">
        <f>+Enero!C143+Febrero!C143+'Marzo '!C143+'Abril '!C143+'Mayo '!C143+Junio!C143+Julio!C143+Agosto!C143+Septiembre!C143+'Octubre '!C143+Noviembre!C143+'Diciembre '!C143</f>
        <v>0</v>
      </c>
      <c r="D143" s="30">
        <f>+Enero!D143+Febrero!D143+'Marzo '!D143+'Abril '!D143+'Mayo '!D143+Junio!D143+Julio!D143+Agosto!D143+Septiembre!D143+'Octubre '!D143+Noviembre!D143+'Diciembre '!D143</f>
        <v>0</v>
      </c>
      <c r="E143" s="30">
        <f>+Enero!E143+Febrero!E143+'Marzo '!E143+'Abril '!E143+'Mayo '!E143+Junio!E143+Julio!E143+Agosto!E143+Septiembre!E143+'Octubre '!E143+Noviembre!E143+'Diciembre '!E143</f>
        <v>0</v>
      </c>
      <c r="F143" s="30">
        <f>+Enero!F143+Febrero!F143+'Marzo '!F143+'Abril '!F143+'Mayo '!F143+Junio!F143+Julio!F143+Agosto!F143+Septiembre!F143+'Octubre '!F143+Noviembre!F143+'Diciembre '!F143</f>
        <v>0</v>
      </c>
      <c r="G143" s="30">
        <f>+Enero!G143+Febrero!G143+'Marzo '!G143+'Abril '!G143+'Mayo '!G143+Junio!G143+Julio!G143+Agosto!G143+Septiembre!G143+'Octubre '!G143+Noviembre!G143+'Diciembre '!G143</f>
        <v>0</v>
      </c>
      <c r="H143" s="30">
        <f>+Enero!H143+Febrero!H143+'Marzo '!H143+'Abril '!H143+'Mayo '!H143+Junio!H143+Julio!H143+Agosto!H143+Septiembre!H143+'Octubre '!H143+Noviembre!H143+'Diciembre '!H143</f>
        <v>0</v>
      </c>
      <c r="I143" s="30">
        <f>+Enero!I143+Febrero!I143+'Marzo '!I143+'Abril '!I143+'Mayo '!I143+Junio!I143+Julio!I143+Agosto!I143+Septiembre!I143+'Octubre '!I143+Noviembre!I143+'Diciembre '!I143</f>
        <v>0</v>
      </c>
      <c r="J143" s="30">
        <f>+Enero!J143+Febrero!J143+'Marzo '!J143+'Abril '!J143+'Mayo '!J143+Junio!J143+Julio!J143+Agosto!J143+Septiembre!J143+'Octubre '!J143+Noviembre!J143+'Diciembre '!J143</f>
        <v>0</v>
      </c>
      <c r="K143" s="30">
        <f>+Enero!K143+Febrero!K143+'Marzo '!K143+'Abril '!K143+'Mayo '!K143+Junio!K143+Julio!K143+Agosto!K143+Septiembre!K143+'Octubre '!K143+Noviembre!K143+'Diciembre '!K143</f>
        <v>0</v>
      </c>
      <c r="L143" s="30">
        <f>+Enero!L143+Febrero!L143+'Marzo '!L143+'Abril '!L143+'Mayo '!L143+Junio!L143+Julio!L143+Agosto!L143+Septiembre!L143+'Octubre '!L143+Noviembre!L143+'Diciembre '!L143</f>
        <v>0</v>
      </c>
      <c r="M143" s="30">
        <f>+Enero!M143+Febrero!M143+'Marzo '!M143+'Abril '!M143+'Mayo '!M143+Junio!M143+Julio!M143+Agosto!M143+Septiembre!M143+'Octubre '!M143+Noviembre!M143+'Diciembre '!M143</f>
        <v>0</v>
      </c>
      <c r="N143" s="30">
        <f>+Enero!N143+Febrero!N143+'Marzo '!N143+'Abril '!N143+'Mayo '!N143+Junio!N143+Julio!N143+Agosto!N143+Septiembre!N143+'Octubre '!N143+Noviembre!N143+'Diciembre '!N143</f>
        <v>0</v>
      </c>
      <c r="O143" s="30">
        <f>+Enero!O143+Febrero!O143+'Marzo '!O143+'Abril '!O143+'Mayo '!O143+Junio!O143+Julio!O143+Agosto!O143+Septiembre!O143+'Octubre '!O143+Noviembre!O143+'Diciembre '!O143</f>
        <v>0</v>
      </c>
      <c r="P143" s="30">
        <f>+Enero!P143+Febrero!P143+'Marzo '!P143+'Abril '!P143+'Mayo '!P143+Junio!P143+Julio!P143+Agosto!P143+Septiembre!P143+'Octubre '!P143+Noviembre!P143+'Diciembre '!P143</f>
        <v>0</v>
      </c>
      <c r="Q143" s="30">
        <f>+Enero!Q143+Febrero!Q143+'Marzo '!Q143+'Abril '!Q143+'Mayo '!Q143+Junio!Q143+Julio!Q143+Agosto!Q143+Septiembre!Q143+'Octubre '!Q143+Noviembre!Q143+'Diciembre '!Q143</f>
        <v>0</v>
      </c>
      <c r="R143" s="30">
        <f>+Enero!R143+Febrero!R143+'Marzo '!R143+'Abril '!R143+'Mayo '!R143+Junio!R143+Julio!R143+Agosto!R143+Septiembre!R143+'Octubre '!R143+Noviembre!R143+'Diciembre '!R143</f>
        <v>0</v>
      </c>
      <c r="S143" s="28">
        <f>+Enero!S143+Febrero!S143+'Marzo '!S143+'Abril '!S143+'Mayo '!S143+Junio!S143+Julio!S143+Agosto!S143+Septiembre!S143+'Octubre '!S143+Noviembre!S143+'Diciembre '!S143</f>
        <v>0</v>
      </c>
      <c r="T143" s="33">
        <f>+Enero!T143+Febrero!T143+'Marzo '!T143+'Abril '!T143+'Mayo '!T143+Junio!T143+Julio!T143+Agosto!T143+Septiembre!T143+'Octubre '!T143+Noviembre!T143+'Diciembre '!T143</f>
        <v>0</v>
      </c>
      <c r="U143" s="178">
        <f>+Enero!U143+Febrero!U143+'Marzo '!U143+'Abril '!U143+'Mayo '!U143+Junio!U143+Julio!U143+Agosto!U143+Septiembre!U143+'Octubre '!U143+Noviembre!U143+'Diciembre '!U143</f>
        <v>0</v>
      </c>
      <c r="V143" s="33">
        <f>+Enero!V143+Febrero!V143+'Marzo '!V143+'Abril '!V143+'Mayo '!V143+Junio!V143+Julio!V143+Agosto!V143+Septiembre!V143+'Octubre '!V143+Noviembre!V143+'Diciembre '!V143</f>
        <v>0</v>
      </c>
      <c r="W143" s="178">
        <f>+Enero!W143+Febrero!W143+'Marzo '!W143+'Abril '!W143+'Mayo '!W143+Junio!W143+Julio!W143+Agosto!W143+Septiembre!W143+'Octubre '!W143+Noviembre!W143+'Diciembre '!W143</f>
        <v>0</v>
      </c>
      <c r="X143" s="132" t="str">
        <f t="shared" si="50"/>
        <v/>
      </c>
      <c r="AR143" s="107"/>
      <c r="AS143" s="107"/>
      <c r="AU143" s="107"/>
      <c r="BA143" s="107"/>
      <c r="BQ143" s="42" t="str">
        <f t="shared" si="51"/>
        <v/>
      </c>
      <c r="BY143" s="116">
        <f t="shared" si="52"/>
        <v>0</v>
      </c>
    </row>
    <row r="144" spans="1:81" s="6" customFormat="1" ht="13.5" customHeight="1" x14ac:dyDescent="0.15">
      <c r="A144" s="48" t="s">
        <v>63</v>
      </c>
      <c r="B144" s="22">
        <f t="shared" si="49"/>
        <v>0</v>
      </c>
      <c r="C144" s="27">
        <f>+Enero!C144+Febrero!C144+'Marzo '!C144+'Abril '!C144+'Mayo '!C144+Junio!C144+Julio!C144+Agosto!C144+Septiembre!C144+'Octubre '!C144+Noviembre!C144+'Diciembre '!C144</f>
        <v>0</v>
      </c>
      <c r="D144" s="30">
        <f>+Enero!D144+Febrero!D144+'Marzo '!D144+'Abril '!D144+'Mayo '!D144+Junio!D144+Julio!D144+Agosto!D144+Septiembre!D144+'Octubre '!D144+Noviembre!D144+'Diciembre '!D144</f>
        <v>0</v>
      </c>
      <c r="E144" s="30">
        <f>+Enero!E144+Febrero!E144+'Marzo '!E144+'Abril '!E144+'Mayo '!E144+Junio!E144+Julio!E144+Agosto!E144+Septiembre!E144+'Octubre '!E144+Noviembre!E144+'Diciembre '!E144</f>
        <v>0</v>
      </c>
      <c r="F144" s="30">
        <f>+Enero!F144+Febrero!F144+'Marzo '!F144+'Abril '!F144+'Mayo '!F144+Junio!F144+Julio!F144+Agosto!F144+Septiembre!F144+'Octubre '!F144+Noviembre!F144+'Diciembre '!F144</f>
        <v>0</v>
      </c>
      <c r="G144" s="30">
        <f>+Enero!G144+Febrero!G144+'Marzo '!G144+'Abril '!G144+'Mayo '!G144+Junio!G144+Julio!G144+Agosto!G144+Septiembre!G144+'Octubre '!G144+Noviembre!G144+'Diciembre '!G144</f>
        <v>0</v>
      </c>
      <c r="H144" s="30">
        <f>+Enero!H144+Febrero!H144+'Marzo '!H144+'Abril '!H144+'Mayo '!H144+Junio!H144+Julio!H144+Agosto!H144+Septiembre!H144+'Octubre '!H144+Noviembre!H144+'Diciembre '!H144</f>
        <v>0</v>
      </c>
      <c r="I144" s="30">
        <f>+Enero!I144+Febrero!I144+'Marzo '!I144+'Abril '!I144+'Mayo '!I144+Junio!I144+Julio!I144+Agosto!I144+Septiembre!I144+'Octubre '!I144+Noviembre!I144+'Diciembre '!I144</f>
        <v>0</v>
      </c>
      <c r="J144" s="30">
        <f>+Enero!J144+Febrero!J144+'Marzo '!J144+'Abril '!J144+'Mayo '!J144+Junio!J144+Julio!J144+Agosto!J144+Septiembre!J144+'Octubre '!J144+Noviembre!J144+'Diciembre '!J144</f>
        <v>0</v>
      </c>
      <c r="K144" s="30">
        <f>+Enero!K144+Febrero!K144+'Marzo '!K144+'Abril '!K144+'Mayo '!K144+Junio!K144+Julio!K144+Agosto!K144+Septiembre!K144+'Octubre '!K144+Noviembre!K144+'Diciembre '!K144</f>
        <v>0</v>
      </c>
      <c r="L144" s="30">
        <f>+Enero!L144+Febrero!L144+'Marzo '!L144+'Abril '!L144+'Mayo '!L144+Junio!L144+Julio!L144+Agosto!L144+Septiembre!L144+'Octubre '!L144+Noviembre!L144+'Diciembre '!L144</f>
        <v>0</v>
      </c>
      <c r="M144" s="30">
        <f>+Enero!M144+Febrero!M144+'Marzo '!M144+'Abril '!M144+'Mayo '!M144+Junio!M144+Julio!M144+Agosto!M144+Septiembre!M144+'Octubre '!M144+Noviembre!M144+'Diciembre '!M144</f>
        <v>0</v>
      </c>
      <c r="N144" s="30">
        <f>+Enero!N144+Febrero!N144+'Marzo '!N144+'Abril '!N144+'Mayo '!N144+Junio!N144+Julio!N144+Agosto!N144+Septiembre!N144+'Octubre '!N144+Noviembre!N144+'Diciembre '!N144</f>
        <v>0</v>
      </c>
      <c r="O144" s="30">
        <f>+Enero!O144+Febrero!O144+'Marzo '!O144+'Abril '!O144+'Mayo '!O144+Junio!O144+Julio!O144+Agosto!O144+Septiembre!O144+'Octubre '!O144+Noviembre!O144+'Diciembre '!O144</f>
        <v>0</v>
      </c>
      <c r="P144" s="30">
        <f>+Enero!P144+Febrero!P144+'Marzo '!P144+'Abril '!P144+'Mayo '!P144+Junio!P144+Julio!P144+Agosto!P144+Septiembre!P144+'Octubre '!P144+Noviembre!P144+'Diciembre '!P144</f>
        <v>0</v>
      </c>
      <c r="Q144" s="30">
        <f>+Enero!Q144+Febrero!Q144+'Marzo '!Q144+'Abril '!Q144+'Mayo '!Q144+Junio!Q144+Julio!Q144+Agosto!Q144+Septiembre!Q144+'Octubre '!Q144+Noviembre!Q144+'Diciembre '!Q144</f>
        <v>0</v>
      </c>
      <c r="R144" s="30">
        <f>+Enero!R144+Febrero!R144+'Marzo '!R144+'Abril '!R144+'Mayo '!R144+Junio!R144+Julio!R144+Agosto!R144+Septiembre!R144+'Octubre '!R144+Noviembre!R144+'Diciembre '!R144</f>
        <v>0</v>
      </c>
      <c r="S144" s="28">
        <f>+Enero!S144+Febrero!S144+'Marzo '!S144+'Abril '!S144+'Mayo '!S144+Junio!S144+Julio!S144+Agosto!S144+Septiembre!S144+'Octubre '!S144+Noviembre!S144+'Diciembre '!S144</f>
        <v>0</v>
      </c>
      <c r="T144" s="33">
        <f>+Enero!T144+Febrero!T144+'Marzo '!T144+'Abril '!T144+'Mayo '!T144+Junio!T144+Julio!T144+Agosto!T144+Septiembre!T144+'Octubre '!T144+Noviembre!T144+'Diciembre '!T144</f>
        <v>0</v>
      </c>
      <c r="U144" s="178">
        <f>+Enero!U144+Febrero!U144+'Marzo '!U144+'Abril '!U144+'Mayo '!U144+Junio!U144+Julio!U144+Agosto!U144+Septiembre!U144+'Octubre '!U144+Noviembre!U144+'Diciembre '!U144</f>
        <v>0</v>
      </c>
      <c r="V144" s="33">
        <f>+Enero!V144+Febrero!V144+'Marzo '!V144+'Abril '!V144+'Mayo '!V144+Junio!V144+Julio!V144+Agosto!V144+Septiembre!V144+'Octubre '!V144+Noviembre!V144+'Diciembre '!V144</f>
        <v>0</v>
      </c>
      <c r="W144" s="178">
        <f>+Enero!W144+Febrero!W144+'Marzo '!W144+'Abril '!W144+'Mayo '!W144+Junio!W144+Julio!W144+Agosto!W144+Septiembre!W144+'Octubre '!W144+Noviembre!W144+'Diciembre '!W144</f>
        <v>0</v>
      </c>
      <c r="X144" s="132" t="str">
        <f t="shared" si="50"/>
        <v/>
      </c>
      <c r="AR144" s="107"/>
      <c r="AS144" s="107"/>
      <c r="AU144" s="107"/>
      <c r="BA144" s="107"/>
      <c r="BQ144" s="42" t="str">
        <f t="shared" si="51"/>
        <v/>
      </c>
      <c r="BY144" s="116">
        <f t="shared" si="52"/>
        <v>0</v>
      </c>
    </row>
    <row r="145" spans="1:77" s="6" customFormat="1" ht="13.5" customHeight="1" x14ac:dyDescent="0.15">
      <c r="A145" s="48" t="s">
        <v>67</v>
      </c>
      <c r="B145" s="22">
        <f t="shared" si="49"/>
        <v>0</v>
      </c>
      <c r="C145" s="27">
        <f>+Enero!C145+Febrero!C145+'Marzo '!C145+'Abril '!C145+'Mayo '!C145+Junio!C145+Julio!C145+Agosto!C145+Septiembre!C145+'Octubre '!C145+Noviembre!C145+'Diciembre '!C145</f>
        <v>0</v>
      </c>
      <c r="D145" s="30">
        <f>+Enero!D145+Febrero!D145+'Marzo '!D145+'Abril '!D145+'Mayo '!D145+Junio!D145+Julio!D145+Agosto!D145+Septiembre!D145+'Octubre '!D145+Noviembre!D145+'Diciembre '!D145</f>
        <v>0</v>
      </c>
      <c r="E145" s="30">
        <f>+Enero!E145+Febrero!E145+'Marzo '!E145+'Abril '!E145+'Mayo '!E145+Junio!E145+Julio!E145+Agosto!E145+Septiembre!E145+'Octubre '!E145+Noviembre!E145+'Diciembre '!E145</f>
        <v>0</v>
      </c>
      <c r="F145" s="30">
        <f>+Enero!F145+Febrero!F145+'Marzo '!F145+'Abril '!F145+'Mayo '!F145+Junio!F145+Julio!F145+Agosto!F145+Septiembre!F145+'Octubre '!F145+Noviembre!F145+'Diciembre '!F145</f>
        <v>0</v>
      </c>
      <c r="G145" s="30">
        <f>+Enero!G145+Febrero!G145+'Marzo '!G145+'Abril '!G145+'Mayo '!G145+Junio!G145+Julio!G145+Agosto!G145+Septiembre!G145+'Octubre '!G145+Noviembre!G145+'Diciembre '!G145</f>
        <v>0</v>
      </c>
      <c r="H145" s="30">
        <f>+Enero!H145+Febrero!H145+'Marzo '!H145+'Abril '!H145+'Mayo '!H145+Junio!H145+Julio!H145+Agosto!H145+Septiembre!H145+'Octubre '!H145+Noviembre!H145+'Diciembre '!H145</f>
        <v>0</v>
      </c>
      <c r="I145" s="30">
        <f>+Enero!I145+Febrero!I145+'Marzo '!I145+'Abril '!I145+'Mayo '!I145+Junio!I145+Julio!I145+Agosto!I145+Septiembre!I145+'Octubre '!I145+Noviembre!I145+'Diciembre '!I145</f>
        <v>0</v>
      </c>
      <c r="J145" s="30">
        <f>+Enero!J145+Febrero!J145+'Marzo '!J145+'Abril '!J145+'Mayo '!J145+Junio!J145+Julio!J145+Agosto!J145+Septiembre!J145+'Octubre '!J145+Noviembre!J145+'Diciembre '!J145</f>
        <v>0</v>
      </c>
      <c r="K145" s="30">
        <f>+Enero!K145+Febrero!K145+'Marzo '!K145+'Abril '!K145+'Mayo '!K145+Junio!K145+Julio!K145+Agosto!K145+Septiembre!K145+'Octubre '!K145+Noviembre!K145+'Diciembre '!K145</f>
        <v>0</v>
      </c>
      <c r="L145" s="30">
        <f>+Enero!L145+Febrero!L145+'Marzo '!L145+'Abril '!L145+'Mayo '!L145+Junio!L145+Julio!L145+Agosto!L145+Septiembre!L145+'Octubre '!L145+Noviembre!L145+'Diciembre '!L145</f>
        <v>0</v>
      </c>
      <c r="M145" s="30">
        <f>+Enero!M145+Febrero!M145+'Marzo '!M145+'Abril '!M145+'Mayo '!M145+Junio!M145+Julio!M145+Agosto!M145+Septiembre!M145+'Octubre '!M145+Noviembre!M145+'Diciembre '!M145</f>
        <v>0</v>
      </c>
      <c r="N145" s="30">
        <f>+Enero!N145+Febrero!N145+'Marzo '!N145+'Abril '!N145+'Mayo '!N145+Junio!N145+Julio!N145+Agosto!N145+Septiembre!N145+'Octubre '!N145+Noviembre!N145+'Diciembre '!N145</f>
        <v>0</v>
      </c>
      <c r="O145" s="30">
        <f>+Enero!O145+Febrero!O145+'Marzo '!O145+'Abril '!O145+'Mayo '!O145+Junio!O145+Julio!O145+Agosto!O145+Septiembre!O145+'Octubre '!O145+Noviembre!O145+'Diciembre '!O145</f>
        <v>0</v>
      </c>
      <c r="P145" s="30">
        <f>+Enero!P145+Febrero!P145+'Marzo '!P145+'Abril '!P145+'Mayo '!P145+Junio!P145+Julio!P145+Agosto!P145+Septiembre!P145+'Octubre '!P145+Noviembre!P145+'Diciembre '!P145</f>
        <v>0</v>
      </c>
      <c r="Q145" s="30">
        <f>+Enero!Q145+Febrero!Q145+'Marzo '!Q145+'Abril '!Q145+'Mayo '!Q145+Junio!Q145+Julio!Q145+Agosto!Q145+Septiembre!Q145+'Octubre '!Q145+Noviembre!Q145+'Diciembre '!Q145</f>
        <v>0</v>
      </c>
      <c r="R145" s="30">
        <f>+Enero!R145+Febrero!R145+'Marzo '!R145+'Abril '!R145+'Mayo '!R145+Junio!R145+Julio!R145+Agosto!R145+Septiembre!R145+'Octubre '!R145+Noviembre!R145+'Diciembre '!R145</f>
        <v>0</v>
      </c>
      <c r="S145" s="28">
        <f>+Enero!S145+Febrero!S145+'Marzo '!S145+'Abril '!S145+'Mayo '!S145+Junio!S145+Julio!S145+Agosto!S145+Septiembre!S145+'Octubre '!S145+Noviembre!S145+'Diciembre '!S145</f>
        <v>0</v>
      </c>
      <c r="T145" s="33">
        <f>+Enero!T145+Febrero!T145+'Marzo '!T145+'Abril '!T145+'Mayo '!T145+Junio!T145+Julio!T145+Agosto!T145+Septiembre!T145+'Octubre '!T145+Noviembre!T145+'Diciembre '!T145</f>
        <v>0</v>
      </c>
      <c r="U145" s="178">
        <f>+Enero!U145+Febrero!U145+'Marzo '!U145+'Abril '!U145+'Mayo '!U145+Junio!U145+Julio!U145+Agosto!U145+Septiembre!U145+'Octubre '!U145+Noviembre!U145+'Diciembre '!U145</f>
        <v>0</v>
      </c>
      <c r="V145" s="33">
        <f>+Enero!V145+Febrero!V145+'Marzo '!V145+'Abril '!V145+'Mayo '!V145+Junio!V145+Julio!V145+Agosto!V145+Septiembre!V145+'Octubre '!V145+Noviembre!V145+'Diciembre '!V145</f>
        <v>0</v>
      </c>
      <c r="W145" s="178">
        <f>+Enero!W145+Febrero!W145+'Marzo '!W145+'Abril '!W145+'Mayo '!W145+Junio!W145+Julio!W145+Agosto!W145+Septiembre!W145+'Octubre '!W145+Noviembre!W145+'Diciembre '!W145</f>
        <v>0</v>
      </c>
      <c r="X145" s="132" t="str">
        <f t="shared" si="50"/>
        <v/>
      </c>
      <c r="AR145" s="107"/>
      <c r="AS145" s="107"/>
      <c r="AU145" s="107"/>
      <c r="BA145" s="107"/>
      <c r="BQ145" s="42" t="str">
        <f t="shared" si="51"/>
        <v/>
      </c>
      <c r="BY145" s="116">
        <f t="shared" si="52"/>
        <v>0</v>
      </c>
    </row>
    <row r="146" spans="1:77" s="6" customFormat="1" ht="13.5" customHeight="1" x14ac:dyDescent="0.15">
      <c r="A146" s="48" t="s">
        <v>68</v>
      </c>
      <c r="B146" s="22">
        <f t="shared" si="49"/>
        <v>0</v>
      </c>
      <c r="C146" s="27">
        <f>+Enero!C146+Febrero!C146+'Marzo '!C146+'Abril '!C146+'Mayo '!C146+Junio!C146+Julio!C146+Agosto!C146+Septiembre!C146+'Octubre '!C146+Noviembre!C146+'Diciembre '!C146</f>
        <v>0</v>
      </c>
      <c r="D146" s="30">
        <f>+Enero!D146+Febrero!D146+'Marzo '!D146+'Abril '!D146+'Mayo '!D146+Junio!D146+Julio!D146+Agosto!D146+Septiembre!D146+'Octubre '!D146+Noviembre!D146+'Diciembre '!D146</f>
        <v>0</v>
      </c>
      <c r="E146" s="30">
        <f>+Enero!E146+Febrero!E146+'Marzo '!E146+'Abril '!E146+'Mayo '!E146+Junio!E146+Julio!E146+Agosto!E146+Septiembre!E146+'Octubre '!E146+Noviembre!E146+'Diciembre '!E146</f>
        <v>0</v>
      </c>
      <c r="F146" s="30">
        <f>+Enero!F146+Febrero!F146+'Marzo '!F146+'Abril '!F146+'Mayo '!F146+Junio!F146+Julio!F146+Agosto!F146+Septiembre!F146+'Octubre '!F146+Noviembre!F146+'Diciembre '!F146</f>
        <v>0</v>
      </c>
      <c r="G146" s="30">
        <f>+Enero!G146+Febrero!G146+'Marzo '!G146+'Abril '!G146+'Mayo '!G146+Junio!G146+Julio!G146+Agosto!G146+Septiembre!G146+'Octubre '!G146+Noviembre!G146+'Diciembre '!G146</f>
        <v>0</v>
      </c>
      <c r="H146" s="30">
        <f>+Enero!H146+Febrero!H146+'Marzo '!H146+'Abril '!H146+'Mayo '!H146+Junio!H146+Julio!H146+Agosto!H146+Septiembre!H146+'Octubre '!H146+Noviembre!H146+'Diciembre '!H146</f>
        <v>0</v>
      </c>
      <c r="I146" s="30">
        <f>+Enero!I146+Febrero!I146+'Marzo '!I146+'Abril '!I146+'Mayo '!I146+Junio!I146+Julio!I146+Agosto!I146+Septiembre!I146+'Octubre '!I146+Noviembre!I146+'Diciembre '!I146</f>
        <v>0</v>
      </c>
      <c r="J146" s="30">
        <f>+Enero!J146+Febrero!J146+'Marzo '!J146+'Abril '!J146+'Mayo '!J146+Junio!J146+Julio!J146+Agosto!J146+Septiembre!J146+'Octubre '!J146+Noviembre!J146+'Diciembre '!J146</f>
        <v>0</v>
      </c>
      <c r="K146" s="30">
        <f>+Enero!K146+Febrero!K146+'Marzo '!K146+'Abril '!K146+'Mayo '!K146+Junio!K146+Julio!K146+Agosto!K146+Septiembre!K146+'Octubre '!K146+Noviembre!K146+'Diciembre '!K146</f>
        <v>0</v>
      </c>
      <c r="L146" s="30">
        <f>+Enero!L146+Febrero!L146+'Marzo '!L146+'Abril '!L146+'Mayo '!L146+Junio!L146+Julio!L146+Agosto!L146+Septiembre!L146+'Octubre '!L146+Noviembre!L146+'Diciembre '!L146</f>
        <v>0</v>
      </c>
      <c r="M146" s="30">
        <f>+Enero!M146+Febrero!M146+'Marzo '!M146+'Abril '!M146+'Mayo '!M146+Junio!M146+Julio!M146+Agosto!M146+Septiembre!M146+'Octubre '!M146+Noviembre!M146+'Diciembre '!M146</f>
        <v>0</v>
      </c>
      <c r="N146" s="30">
        <f>+Enero!N146+Febrero!N146+'Marzo '!N146+'Abril '!N146+'Mayo '!N146+Junio!N146+Julio!N146+Agosto!N146+Septiembre!N146+'Octubre '!N146+Noviembre!N146+'Diciembre '!N146</f>
        <v>0</v>
      </c>
      <c r="O146" s="30">
        <f>+Enero!O146+Febrero!O146+'Marzo '!O146+'Abril '!O146+'Mayo '!O146+Junio!O146+Julio!O146+Agosto!O146+Septiembre!O146+'Octubre '!O146+Noviembre!O146+'Diciembre '!O146</f>
        <v>0</v>
      </c>
      <c r="P146" s="30">
        <f>+Enero!P146+Febrero!P146+'Marzo '!P146+'Abril '!P146+'Mayo '!P146+Junio!P146+Julio!P146+Agosto!P146+Septiembre!P146+'Octubre '!P146+Noviembre!P146+'Diciembre '!P146</f>
        <v>0</v>
      </c>
      <c r="Q146" s="30">
        <f>+Enero!Q146+Febrero!Q146+'Marzo '!Q146+'Abril '!Q146+'Mayo '!Q146+Junio!Q146+Julio!Q146+Agosto!Q146+Septiembre!Q146+'Octubre '!Q146+Noviembre!Q146+'Diciembre '!Q146</f>
        <v>0</v>
      </c>
      <c r="R146" s="30">
        <f>+Enero!R146+Febrero!R146+'Marzo '!R146+'Abril '!R146+'Mayo '!R146+Junio!R146+Julio!R146+Agosto!R146+Septiembre!R146+'Octubre '!R146+Noviembre!R146+'Diciembre '!R146</f>
        <v>0</v>
      </c>
      <c r="S146" s="28">
        <f>+Enero!S146+Febrero!S146+'Marzo '!S146+'Abril '!S146+'Mayo '!S146+Junio!S146+Julio!S146+Agosto!S146+Septiembre!S146+'Octubre '!S146+Noviembre!S146+'Diciembre '!S146</f>
        <v>0</v>
      </c>
      <c r="T146" s="33">
        <f>+Enero!T146+Febrero!T146+'Marzo '!T146+'Abril '!T146+'Mayo '!T146+Junio!T146+Julio!T146+Agosto!T146+Septiembre!T146+'Octubre '!T146+Noviembre!T146+'Diciembre '!T146</f>
        <v>0</v>
      </c>
      <c r="U146" s="178">
        <f>+Enero!U146+Febrero!U146+'Marzo '!U146+'Abril '!U146+'Mayo '!U146+Junio!U146+Julio!U146+Agosto!U146+Septiembre!U146+'Octubre '!U146+Noviembre!U146+'Diciembre '!U146</f>
        <v>0</v>
      </c>
      <c r="V146" s="33">
        <f>+Enero!V146+Febrero!V146+'Marzo '!V146+'Abril '!V146+'Mayo '!V146+Junio!V146+Julio!V146+Agosto!V146+Septiembre!V146+'Octubre '!V146+Noviembre!V146+'Diciembre '!V146</f>
        <v>0</v>
      </c>
      <c r="W146" s="178">
        <f>+Enero!W146+Febrero!W146+'Marzo '!W146+'Abril '!W146+'Mayo '!W146+Junio!W146+Julio!W146+Agosto!W146+Septiembre!W146+'Octubre '!W146+Noviembre!W146+'Diciembre '!W146</f>
        <v>0</v>
      </c>
      <c r="X146" s="132" t="str">
        <f t="shared" si="50"/>
        <v/>
      </c>
      <c r="AR146" s="107"/>
      <c r="AS146" s="107"/>
      <c r="AU146" s="107"/>
      <c r="BA146" s="107"/>
      <c r="BQ146" s="42" t="str">
        <f t="shared" si="51"/>
        <v/>
      </c>
      <c r="BY146" s="116">
        <f t="shared" si="52"/>
        <v>0</v>
      </c>
    </row>
    <row r="147" spans="1:77" s="6" customFormat="1" ht="13.5" customHeight="1" x14ac:dyDescent="0.15">
      <c r="A147" s="48" t="s">
        <v>69</v>
      </c>
      <c r="B147" s="22">
        <f t="shared" si="49"/>
        <v>0</v>
      </c>
      <c r="C147" s="27">
        <f>+Enero!C147+Febrero!C147+'Marzo '!C147+'Abril '!C147+'Mayo '!C147+Junio!C147+Julio!C147+Agosto!C147+Septiembre!C147+'Octubre '!C147+Noviembre!C147+'Diciembre '!C147</f>
        <v>0</v>
      </c>
      <c r="D147" s="30">
        <f>+Enero!D147+Febrero!D147+'Marzo '!D147+'Abril '!D147+'Mayo '!D147+Junio!D147+Julio!D147+Agosto!D147+Septiembre!D147+'Octubre '!D147+Noviembre!D147+'Diciembre '!D147</f>
        <v>0</v>
      </c>
      <c r="E147" s="30">
        <f>+Enero!E147+Febrero!E147+'Marzo '!E147+'Abril '!E147+'Mayo '!E147+Junio!E147+Julio!E147+Agosto!E147+Septiembre!E147+'Octubre '!E147+Noviembre!E147+'Diciembre '!E147</f>
        <v>0</v>
      </c>
      <c r="F147" s="30">
        <f>+Enero!F147+Febrero!F147+'Marzo '!F147+'Abril '!F147+'Mayo '!F147+Junio!F147+Julio!F147+Agosto!F147+Septiembre!F147+'Octubre '!F147+Noviembre!F147+'Diciembre '!F147</f>
        <v>0</v>
      </c>
      <c r="G147" s="30">
        <f>+Enero!G147+Febrero!G147+'Marzo '!G147+'Abril '!G147+'Mayo '!G147+Junio!G147+Julio!G147+Agosto!G147+Septiembre!G147+'Octubre '!G147+Noviembre!G147+'Diciembre '!G147</f>
        <v>0</v>
      </c>
      <c r="H147" s="30">
        <f>+Enero!H147+Febrero!H147+'Marzo '!H147+'Abril '!H147+'Mayo '!H147+Junio!H147+Julio!H147+Agosto!H147+Septiembre!H147+'Octubre '!H147+Noviembre!H147+'Diciembre '!H147</f>
        <v>0</v>
      </c>
      <c r="I147" s="30">
        <f>+Enero!I147+Febrero!I147+'Marzo '!I147+'Abril '!I147+'Mayo '!I147+Junio!I147+Julio!I147+Agosto!I147+Septiembre!I147+'Octubre '!I147+Noviembre!I147+'Diciembre '!I147</f>
        <v>0</v>
      </c>
      <c r="J147" s="30">
        <f>+Enero!J147+Febrero!J147+'Marzo '!J147+'Abril '!J147+'Mayo '!J147+Junio!J147+Julio!J147+Agosto!J147+Septiembre!J147+'Octubre '!J147+Noviembre!J147+'Diciembre '!J147</f>
        <v>0</v>
      </c>
      <c r="K147" s="30">
        <f>+Enero!K147+Febrero!K147+'Marzo '!K147+'Abril '!K147+'Mayo '!K147+Junio!K147+Julio!K147+Agosto!K147+Septiembre!K147+'Octubre '!K147+Noviembre!K147+'Diciembre '!K147</f>
        <v>0</v>
      </c>
      <c r="L147" s="30">
        <f>+Enero!L147+Febrero!L147+'Marzo '!L147+'Abril '!L147+'Mayo '!L147+Junio!L147+Julio!L147+Agosto!L147+Septiembre!L147+'Octubre '!L147+Noviembre!L147+'Diciembre '!L147</f>
        <v>0</v>
      </c>
      <c r="M147" s="30">
        <f>+Enero!M147+Febrero!M147+'Marzo '!M147+'Abril '!M147+'Mayo '!M147+Junio!M147+Julio!M147+Agosto!M147+Septiembre!M147+'Octubre '!M147+Noviembre!M147+'Diciembre '!M147</f>
        <v>0</v>
      </c>
      <c r="N147" s="30">
        <f>+Enero!N147+Febrero!N147+'Marzo '!N147+'Abril '!N147+'Mayo '!N147+Junio!N147+Julio!N147+Agosto!N147+Septiembre!N147+'Octubre '!N147+Noviembre!N147+'Diciembre '!N147</f>
        <v>0</v>
      </c>
      <c r="O147" s="30">
        <f>+Enero!O147+Febrero!O147+'Marzo '!O147+'Abril '!O147+'Mayo '!O147+Junio!O147+Julio!O147+Agosto!O147+Septiembre!O147+'Octubre '!O147+Noviembre!O147+'Diciembre '!O147</f>
        <v>0</v>
      </c>
      <c r="P147" s="30">
        <f>+Enero!P147+Febrero!P147+'Marzo '!P147+'Abril '!P147+'Mayo '!P147+Junio!P147+Julio!P147+Agosto!P147+Septiembre!P147+'Octubre '!P147+Noviembre!P147+'Diciembre '!P147</f>
        <v>0</v>
      </c>
      <c r="Q147" s="30">
        <f>+Enero!Q147+Febrero!Q147+'Marzo '!Q147+'Abril '!Q147+'Mayo '!Q147+Junio!Q147+Julio!Q147+Agosto!Q147+Septiembre!Q147+'Octubre '!Q147+Noviembre!Q147+'Diciembre '!Q147</f>
        <v>0</v>
      </c>
      <c r="R147" s="30">
        <f>+Enero!R147+Febrero!R147+'Marzo '!R147+'Abril '!R147+'Mayo '!R147+Junio!R147+Julio!R147+Agosto!R147+Septiembre!R147+'Octubre '!R147+Noviembre!R147+'Diciembre '!R147</f>
        <v>0</v>
      </c>
      <c r="S147" s="28">
        <f>+Enero!S147+Febrero!S147+'Marzo '!S147+'Abril '!S147+'Mayo '!S147+Junio!S147+Julio!S147+Agosto!S147+Septiembre!S147+'Octubre '!S147+Noviembre!S147+'Diciembre '!S147</f>
        <v>0</v>
      </c>
      <c r="T147" s="33">
        <f>+Enero!T147+Febrero!T147+'Marzo '!T147+'Abril '!T147+'Mayo '!T147+Junio!T147+Julio!T147+Agosto!T147+Septiembre!T147+'Octubre '!T147+Noviembre!T147+'Diciembre '!T147</f>
        <v>0</v>
      </c>
      <c r="U147" s="178">
        <f>+Enero!U147+Febrero!U147+'Marzo '!U147+'Abril '!U147+'Mayo '!U147+Junio!U147+Julio!U147+Agosto!U147+Septiembre!U147+'Octubre '!U147+Noviembre!U147+'Diciembre '!U147</f>
        <v>0</v>
      </c>
      <c r="V147" s="33">
        <f>+Enero!V147+Febrero!V147+'Marzo '!V147+'Abril '!V147+'Mayo '!V147+Junio!V147+Julio!V147+Agosto!V147+Septiembre!V147+'Octubre '!V147+Noviembre!V147+'Diciembre '!V147</f>
        <v>0</v>
      </c>
      <c r="W147" s="178">
        <f>+Enero!W147+Febrero!W147+'Marzo '!W147+'Abril '!W147+'Mayo '!W147+Junio!W147+Julio!W147+Agosto!W147+Septiembre!W147+'Octubre '!W147+Noviembre!W147+'Diciembre '!W147</f>
        <v>0</v>
      </c>
      <c r="X147" s="132" t="str">
        <f t="shared" si="50"/>
        <v/>
      </c>
      <c r="AR147" s="107"/>
      <c r="AS147" s="107"/>
      <c r="AU147" s="107"/>
      <c r="BA147" s="107"/>
      <c r="BQ147" s="42" t="str">
        <f t="shared" si="51"/>
        <v/>
      </c>
      <c r="BY147" s="116">
        <f t="shared" si="52"/>
        <v>0</v>
      </c>
    </row>
    <row r="148" spans="1:77" s="6" customFormat="1" ht="13.5" customHeight="1" x14ac:dyDescent="0.15">
      <c r="A148" s="48" t="s">
        <v>70</v>
      </c>
      <c r="B148" s="22">
        <f t="shared" si="49"/>
        <v>0</v>
      </c>
      <c r="C148" s="27">
        <f>+Enero!C148+Febrero!C148+'Marzo '!C148+'Abril '!C148+'Mayo '!C148+Junio!C148+Julio!C148+Agosto!C148+Septiembre!C148+'Octubre '!C148+Noviembre!C148+'Diciembre '!C148</f>
        <v>0</v>
      </c>
      <c r="D148" s="30">
        <f>+Enero!D148+Febrero!D148+'Marzo '!D148+'Abril '!D148+'Mayo '!D148+Junio!D148+Julio!D148+Agosto!D148+Septiembre!D148+'Octubre '!D148+Noviembre!D148+'Diciembre '!D148</f>
        <v>0</v>
      </c>
      <c r="E148" s="30">
        <f>+Enero!E148+Febrero!E148+'Marzo '!E148+'Abril '!E148+'Mayo '!E148+Junio!E148+Julio!E148+Agosto!E148+Septiembre!E148+'Octubre '!E148+Noviembre!E148+'Diciembre '!E148</f>
        <v>0</v>
      </c>
      <c r="F148" s="30">
        <f>+Enero!F148+Febrero!F148+'Marzo '!F148+'Abril '!F148+'Mayo '!F148+Junio!F148+Julio!F148+Agosto!F148+Septiembre!F148+'Octubre '!F148+Noviembre!F148+'Diciembre '!F148</f>
        <v>0</v>
      </c>
      <c r="G148" s="30">
        <f>+Enero!G148+Febrero!G148+'Marzo '!G148+'Abril '!G148+'Mayo '!G148+Junio!G148+Julio!G148+Agosto!G148+Septiembre!G148+'Octubre '!G148+Noviembre!G148+'Diciembre '!G148</f>
        <v>0</v>
      </c>
      <c r="H148" s="30">
        <f>+Enero!H148+Febrero!H148+'Marzo '!H148+'Abril '!H148+'Mayo '!H148+Junio!H148+Julio!H148+Agosto!H148+Septiembre!H148+'Octubre '!H148+Noviembre!H148+'Diciembre '!H148</f>
        <v>0</v>
      </c>
      <c r="I148" s="30">
        <f>+Enero!I148+Febrero!I148+'Marzo '!I148+'Abril '!I148+'Mayo '!I148+Junio!I148+Julio!I148+Agosto!I148+Septiembre!I148+'Octubre '!I148+Noviembre!I148+'Diciembre '!I148</f>
        <v>0</v>
      </c>
      <c r="J148" s="30">
        <f>+Enero!J148+Febrero!J148+'Marzo '!J148+'Abril '!J148+'Mayo '!J148+Junio!J148+Julio!J148+Agosto!J148+Septiembre!J148+'Octubre '!J148+Noviembre!J148+'Diciembre '!J148</f>
        <v>0</v>
      </c>
      <c r="K148" s="30">
        <f>+Enero!K148+Febrero!K148+'Marzo '!K148+'Abril '!K148+'Mayo '!K148+Junio!K148+Julio!K148+Agosto!K148+Septiembre!K148+'Octubre '!K148+Noviembre!K148+'Diciembre '!K148</f>
        <v>0</v>
      </c>
      <c r="L148" s="30">
        <f>+Enero!L148+Febrero!L148+'Marzo '!L148+'Abril '!L148+'Mayo '!L148+Junio!L148+Julio!L148+Agosto!L148+Septiembre!L148+'Octubre '!L148+Noviembre!L148+'Diciembre '!L148</f>
        <v>0</v>
      </c>
      <c r="M148" s="30">
        <f>+Enero!M148+Febrero!M148+'Marzo '!M148+'Abril '!M148+'Mayo '!M148+Junio!M148+Julio!M148+Agosto!M148+Septiembre!M148+'Octubre '!M148+Noviembre!M148+'Diciembre '!M148</f>
        <v>0</v>
      </c>
      <c r="N148" s="30">
        <f>+Enero!N148+Febrero!N148+'Marzo '!N148+'Abril '!N148+'Mayo '!N148+Junio!N148+Julio!N148+Agosto!N148+Septiembre!N148+'Octubre '!N148+Noviembre!N148+'Diciembre '!N148</f>
        <v>0</v>
      </c>
      <c r="O148" s="30">
        <f>+Enero!O148+Febrero!O148+'Marzo '!O148+'Abril '!O148+'Mayo '!O148+Junio!O148+Julio!O148+Agosto!O148+Septiembre!O148+'Octubre '!O148+Noviembre!O148+'Diciembre '!O148</f>
        <v>0</v>
      </c>
      <c r="P148" s="30">
        <f>+Enero!P148+Febrero!P148+'Marzo '!P148+'Abril '!P148+'Mayo '!P148+Junio!P148+Julio!P148+Agosto!P148+Septiembre!P148+'Octubre '!P148+Noviembre!P148+'Diciembre '!P148</f>
        <v>0</v>
      </c>
      <c r="Q148" s="30">
        <f>+Enero!Q148+Febrero!Q148+'Marzo '!Q148+'Abril '!Q148+'Mayo '!Q148+Junio!Q148+Julio!Q148+Agosto!Q148+Septiembre!Q148+'Octubre '!Q148+Noviembre!Q148+'Diciembre '!Q148</f>
        <v>0</v>
      </c>
      <c r="R148" s="30">
        <f>+Enero!R148+Febrero!R148+'Marzo '!R148+'Abril '!R148+'Mayo '!R148+Junio!R148+Julio!R148+Agosto!R148+Septiembre!R148+'Octubre '!R148+Noviembre!R148+'Diciembre '!R148</f>
        <v>0</v>
      </c>
      <c r="S148" s="28">
        <f>+Enero!S148+Febrero!S148+'Marzo '!S148+'Abril '!S148+'Mayo '!S148+Junio!S148+Julio!S148+Agosto!S148+Septiembre!S148+'Octubre '!S148+Noviembre!S148+'Diciembre '!S148</f>
        <v>0</v>
      </c>
      <c r="T148" s="33">
        <f>+Enero!T148+Febrero!T148+'Marzo '!T148+'Abril '!T148+'Mayo '!T148+Junio!T148+Julio!T148+Agosto!T148+Septiembre!T148+'Octubre '!T148+Noviembre!T148+'Diciembre '!T148</f>
        <v>0</v>
      </c>
      <c r="U148" s="178">
        <f>+Enero!U148+Febrero!U148+'Marzo '!U148+'Abril '!U148+'Mayo '!U148+Junio!U148+Julio!U148+Agosto!U148+Septiembre!U148+'Octubre '!U148+Noviembre!U148+'Diciembre '!U148</f>
        <v>0</v>
      </c>
      <c r="V148" s="33">
        <f>+Enero!V148+Febrero!V148+'Marzo '!V148+'Abril '!V148+'Mayo '!V148+Junio!V148+Julio!V148+Agosto!V148+Septiembre!V148+'Octubre '!V148+Noviembre!V148+'Diciembre '!V148</f>
        <v>0</v>
      </c>
      <c r="W148" s="178">
        <f>+Enero!W148+Febrero!W148+'Marzo '!W148+'Abril '!W148+'Mayo '!W148+Junio!W148+Julio!W148+Agosto!W148+Septiembre!W148+'Octubre '!W148+Noviembre!W148+'Diciembre '!W148</f>
        <v>0</v>
      </c>
      <c r="X148" s="132" t="str">
        <f t="shared" si="50"/>
        <v/>
      </c>
      <c r="AR148" s="107"/>
      <c r="AS148" s="107"/>
      <c r="AU148" s="107"/>
      <c r="BA148" s="107"/>
      <c r="BQ148" s="42" t="str">
        <f t="shared" si="51"/>
        <v/>
      </c>
      <c r="BY148" s="116">
        <f t="shared" si="52"/>
        <v>0</v>
      </c>
    </row>
    <row r="149" spans="1:77" s="6" customFormat="1" ht="21" x14ac:dyDescent="0.15">
      <c r="A149" s="67" t="s">
        <v>71</v>
      </c>
      <c r="B149" s="22">
        <f t="shared" si="49"/>
        <v>0</v>
      </c>
      <c r="C149" s="27">
        <f>+Enero!C149+Febrero!C149+'Marzo '!C149+'Abril '!C149+'Mayo '!C149+Junio!C149+Julio!C149+Agosto!C149+Septiembre!C149+'Octubre '!C149+Noviembre!C149+'Diciembre '!C149</f>
        <v>0</v>
      </c>
      <c r="D149" s="30">
        <f>+Enero!D149+Febrero!D149+'Marzo '!D149+'Abril '!D149+'Mayo '!D149+Junio!D149+Julio!D149+Agosto!D149+Septiembre!D149+'Octubre '!D149+Noviembre!D149+'Diciembre '!D149</f>
        <v>0</v>
      </c>
      <c r="E149" s="30">
        <f>+Enero!E149+Febrero!E149+'Marzo '!E149+'Abril '!E149+'Mayo '!E149+Junio!E149+Julio!E149+Agosto!E149+Septiembre!E149+'Octubre '!E149+Noviembre!E149+'Diciembre '!E149</f>
        <v>0</v>
      </c>
      <c r="F149" s="30">
        <f>+Enero!F149+Febrero!F149+'Marzo '!F149+'Abril '!F149+'Mayo '!F149+Junio!F149+Julio!F149+Agosto!F149+Septiembre!F149+'Octubre '!F149+Noviembre!F149+'Diciembre '!F149</f>
        <v>0</v>
      </c>
      <c r="G149" s="30">
        <f>+Enero!G149+Febrero!G149+'Marzo '!G149+'Abril '!G149+'Mayo '!G149+Junio!G149+Julio!G149+Agosto!G149+Septiembre!G149+'Octubre '!G149+Noviembre!G149+'Diciembre '!G149</f>
        <v>0</v>
      </c>
      <c r="H149" s="30">
        <f>+Enero!H149+Febrero!H149+'Marzo '!H149+'Abril '!H149+'Mayo '!H149+Junio!H149+Julio!H149+Agosto!H149+Septiembre!H149+'Octubre '!H149+Noviembre!H149+'Diciembre '!H149</f>
        <v>0</v>
      </c>
      <c r="I149" s="30">
        <f>+Enero!I149+Febrero!I149+'Marzo '!I149+'Abril '!I149+'Mayo '!I149+Junio!I149+Julio!I149+Agosto!I149+Septiembre!I149+'Octubre '!I149+Noviembre!I149+'Diciembre '!I149</f>
        <v>0</v>
      </c>
      <c r="J149" s="30">
        <f>+Enero!J149+Febrero!J149+'Marzo '!J149+'Abril '!J149+'Mayo '!J149+Junio!J149+Julio!J149+Agosto!J149+Septiembre!J149+'Octubre '!J149+Noviembre!J149+'Diciembre '!J149</f>
        <v>0</v>
      </c>
      <c r="K149" s="30">
        <f>+Enero!K149+Febrero!K149+'Marzo '!K149+'Abril '!K149+'Mayo '!K149+Junio!K149+Julio!K149+Agosto!K149+Septiembre!K149+'Octubre '!K149+Noviembre!K149+'Diciembre '!K149</f>
        <v>0</v>
      </c>
      <c r="L149" s="30">
        <f>+Enero!L149+Febrero!L149+'Marzo '!L149+'Abril '!L149+'Mayo '!L149+Junio!L149+Julio!L149+Agosto!L149+Septiembre!L149+'Octubre '!L149+Noviembre!L149+'Diciembre '!L149</f>
        <v>0</v>
      </c>
      <c r="M149" s="30">
        <f>+Enero!M149+Febrero!M149+'Marzo '!M149+'Abril '!M149+'Mayo '!M149+Junio!M149+Julio!M149+Agosto!M149+Septiembre!M149+'Octubre '!M149+Noviembre!M149+'Diciembre '!M149</f>
        <v>0</v>
      </c>
      <c r="N149" s="30">
        <f>+Enero!N149+Febrero!N149+'Marzo '!N149+'Abril '!N149+'Mayo '!N149+Junio!N149+Julio!N149+Agosto!N149+Septiembre!N149+'Octubre '!N149+Noviembre!N149+'Diciembre '!N149</f>
        <v>0</v>
      </c>
      <c r="O149" s="30">
        <f>+Enero!O149+Febrero!O149+'Marzo '!O149+'Abril '!O149+'Mayo '!O149+Junio!O149+Julio!O149+Agosto!O149+Septiembre!O149+'Octubre '!O149+Noviembre!O149+'Diciembre '!O149</f>
        <v>0</v>
      </c>
      <c r="P149" s="30">
        <f>+Enero!P149+Febrero!P149+'Marzo '!P149+'Abril '!P149+'Mayo '!P149+Junio!P149+Julio!P149+Agosto!P149+Septiembre!P149+'Octubre '!P149+Noviembre!P149+'Diciembre '!P149</f>
        <v>0</v>
      </c>
      <c r="Q149" s="30">
        <f>+Enero!Q149+Febrero!Q149+'Marzo '!Q149+'Abril '!Q149+'Mayo '!Q149+Junio!Q149+Julio!Q149+Agosto!Q149+Septiembre!Q149+'Octubre '!Q149+Noviembre!Q149+'Diciembre '!Q149</f>
        <v>0</v>
      </c>
      <c r="R149" s="30">
        <f>+Enero!R149+Febrero!R149+'Marzo '!R149+'Abril '!R149+'Mayo '!R149+Junio!R149+Julio!R149+Agosto!R149+Septiembre!R149+'Octubre '!R149+Noviembre!R149+'Diciembre '!R149</f>
        <v>0</v>
      </c>
      <c r="S149" s="28">
        <f>+Enero!S149+Febrero!S149+'Marzo '!S149+'Abril '!S149+'Mayo '!S149+Junio!S149+Julio!S149+Agosto!S149+Septiembre!S149+'Octubre '!S149+Noviembre!S149+'Diciembre '!S149</f>
        <v>0</v>
      </c>
      <c r="T149" s="33">
        <f>+Enero!T149+Febrero!T149+'Marzo '!T149+'Abril '!T149+'Mayo '!T149+Junio!T149+Julio!T149+Agosto!T149+Septiembre!T149+'Octubre '!T149+Noviembre!T149+'Diciembre '!T149</f>
        <v>0</v>
      </c>
      <c r="U149" s="178">
        <f>+Enero!U149+Febrero!U149+'Marzo '!U149+'Abril '!U149+'Mayo '!U149+Junio!U149+Julio!U149+Agosto!U149+Septiembre!U149+'Octubre '!U149+Noviembre!U149+'Diciembre '!U149</f>
        <v>0</v>
      </c>
      <c r="V149" s="33">
        <f>+Enero!V149+Febrero!V149+'Marzo '!V149+'Abril '!V149+'Mayo '!V149+Junio!V149+Julio!V149+Agosto!V149+Septiembre!V149+'Octubre '!V149+Noviembre!V149+'Diciembre '!V149</f>
        <v>0</v>
      </c>
      <c r="W149" s="178">
        <f>+Enero!W149+Febrero!W149+'Marzo '!W149+'Abril '!W149+'Mayo '!W149+Junio!W149+Julio!W149+Agosto!W149+Septiembre!W149+'Octubre '!W149+Noviembre!W149+'Diciembre '!W149</f>
        <v>0</v>
      </c>
      <c r="X149" s="132" t="str">
        <f t="shared" si="50"/>
        <v/>
      </c>
      <c r="AR149" s="107"/>
      <c r="AS149" s="107"/>
      <c r="AU149" s="107"/>
      <c r="BA149" s="107"/>
      <c r="BQ149" s="42" t="str">
        <f t="shared" si="51"/>
        <v/>
      </c>
      <c r="BY149" s="116">
        <f t="shared" si="52"/>
        <v>0</v>
      </c>
    </row>
    <row r="150" spans="1:77" s="6" customFormat="1" ht="16.5" customHeight="1" x14ac:dyDescent="0.15">
      <c r="A150" s="48" t="s">
        <v>72</v>
      </c>
      <c r="B150" s="22">
        <f t="shared" si="49"/>
        <v>0</v>
      </c>
      <c r="C150" s="27">
        <f>+Enero!C150+Febrero!C150+'Marzo '!C150+'Abril '!C150+'Mayo '!C150+Junio!C150+Julio!C150+Agosto!C150+Septiembre!C150+'Octubre '!C150+Noviembre!C150+'Diciembre '!C150</f>
        <v>0</v>
      </c>
      <c r="D150" s="30">
        <f>+Enero!D150+Febrero!D150+'Marzo '!D150+'Abril '!D150+'Mayo '!D150+Junio!D150+Julio!D150+Agosto!D150+Septiembre!D150+'Octubre '!D150+Noviembre!D150+'Diciembre '!D150</f>
        <v>0</v>
      </c>
      <c r="E150" s="30">
        <f>+Enero!E150+Febrero!E150+'Marzo '!E150+'Abril '!E150+'Mayo '!E150+Junio!E150+Julio!E150+Agosto!E150+Septiembre!E150+'Octubre '!E150+Noviembre!E150+'Diciembre '!E150</f>
        <v>0</v>
      </c>
      <c r="F150" s="30">
        <f>+Enero!F150+Febrero!F150+'Marzo '!F150+'Abril '!F150+'Mayo '!F150+Junio!F150+Julio!F150+Agosto!F150+Septiembre!F150+'Octubre '!F150+Noviembre!F150+'Diciembre '!F150</f>
        <v>0</v>
      </c>
      <c r="G150" s="30">
        <f>+Enero!G150+Febrero!G150+'Marzo '!G150+'Abril '!G150+'Mayo '!G150+Junio!G150+Julio!G150+Agosto!G150+Septiembre!G150+'Octubre '!G150+Noviembre!G150+'Diciembre '!G150</f>
        <v>0</v>
      </c>
      <c r="H150" s="30">
        <f>+Enero!H150+Febrero!H150+'Marzo '!H150+'Abril '!H150+'Mayo '!H150+Junio!H150+Julio!H150+Agosto!H150+Septiembre!H150+'Octubre '!H150+Noviembre!H150+'Diciembre '!H150</f>
        <v>0</v>
      </c>
      <c r="I150" s="30">
        <f>+Enero!I150+Febrero!I150+'Marzo '!I150+'Abril '!I150+'Mayo '!I150+Junio!I150+Julio!I150+Agosto!I150+Septiembre!I150+'Octubre '!I150+Noviembre!I150+'Diciembre '!I150</f>
        <v>0</v>
      </c>
      <c r="J150" s="30">
        <f>+Enero!J150+Febrero!J150+'Marzo '!J150+'Abril '!J150+'Mayo '!J150+Junio!J150+Julio!J150+Agosto!J150+Septiembre!J150+'Octubre '!J150+Noviembre!J150+'Diciembre '!J150</f>
        <v>0</v>
      </c>
      <c r="K150" s="30">
        <f>+Enero!K150+Febrero!K150+'Marzo '!K150+'Abril '!K150+'Mayo '!K150+Junio!K150+Julio!K150+Agosto!K150+Septiembre!K150+'Octubre '!K150+Noviembre!K150+'Diciembre '!K150</f>
        <v>0</v>
      </c>
      <c r="L150" s="30">
        <f>+Enero!L150+Febrero!L150+'Marzo '!L150+'Abril '!L150+'Mayo '!L150+Junio!L150+Julio!L150+Agosto!L150+Septiembre!L150+'Octubre '!L150+Noviembre!L150+'Diciembre '!L150</f>
        <v>0</v>
      </c>
      <c r="M150" s="30">
        <f>+Enero!M150+Febrero!M150+'Marzo '!M150+'Abril '!M150+'Mayo '!M150+Junio!M150+Julio!M150+Agosto!M150+Septiembre!M150+'Octubre '!M150+Noviembre!M150+'Diciembre '!M150</f>
        <v>0</v>
      </c>
      <c r="N150" s="30">
        <f>+Enero!N150+Febrero!N150+'Marzo '!N150+'Abril '!N150+'Mayo '!N150+Junio!N150+Julio!N150+Agosto!N150+Septiembre!N150+'Octubre '!N150+Noviembre!N150+'Diciembre '!N150</f>
        <v>0</v>
      </c>
      <c r="O150" s="30">
        <f>+Enero!O150+Febrero!O150+'Marzo '!O150+'Abril '!O150+'Mayo '!O150+Junio!O150+Julio!O150+Agosto!O150+Septiembre!O150+'Octubre '!O150+Noviembre!O150+'Diciembre '!O150</f>
        <v>0</v>
      </c>
      <c r="P150" s="30">
        <f>+Enero!P150+Febrero!P150+'Marzo '!P150+'Abril '!P150+'Mayo '!P150+Junio!P150+Julio!P150+Agosto!P150+Septiembre!P150+'Octubre '!P150+Noviembre!P150+'Diciembre '!P150</f>
        <v>0</v>
      </c>
      <c r="Q150" s="30">
        <f>+Enero!Q150+Febrero!Q150+'Marzo '!Q150+'Abril '!Q150+'Mayo '!Q150+Junio!Q150+Julio!Q150+Agosto!Q150+Septiembre!Q150+'Octubre '!Q150+Noviembre!Q150+'Diciembre '!Q150</f>
        <v>0</v>
      </c>
      <c r="R150" s="30">
        <f>+Enero!R150+Febrero!R150+'Marzo '!R150+'Abril '!R150+'Mayo '!R150+Junio!R150+Julio!R150+Agosto!R150+Septiembre!R150+'Octubre '!R150+Noviembre!R150+'Diciembre '!R150</f>
        <v>0</v>
      </c>
      <c r="S150" s="28">
        <f>+Enero!S150+Febrero!S150+'Marzo '!S150+'Abril '!S150+'Mayo '!S150+Junio!S150+Julio!S150+Agosto!S150+Septiembre!S150+'Octubre '!S150+Noviembre!S150+'Diciembre '!S150</f>
        <v>0</v>
      </c>
      <c r="T150" s="33">
        <f>+Enero!T150+Febrero!T150+'Marzo '!T150+'Abril '!T150+'Mayo '!T150+Junio!T150+Julio!T150+Agosto!T150+Septiembre!T150+'Octubre '!T150+Noviembre!T150+'Diciembre '!T150</f>
        <v>0</v>
      </c>
      <c r="U150" s="178">
        <f>+Enero!U150+Febrero!U150+'Marzo '!U150+'Abril '!U150+'Mayo '!U150+Junio!U150+Julio!U150+Agosto!U150+Septiembre!U150+'Octubre '!U150+Noviembre!U150+'Diciembre '!U150</f>
        <v>0</v>
      </c>
      <c r="V150" s="33">
        <f>+Enero!V150+Febrero!V150+'Marzo '!V150+'Abril '!V150+'Mayo '!V150+Junio!V150+Julio!V150+Agosto!V150+Septiembre!V150+'Octubre '!V150+Noviembre!V150+'Diciembre '!V150</f>
        <v>0</v>
      </c>
      <c r="W150" s="178">
        <f>+Enero!W150+Febrero!W150+'Marzo '!W150+'Abril '!W150+'Mayo '!W150+Junio!W150+Julio!W150+Agosto!W150+Septiembre!W150+'Octubre '!W150+Noviembre!W150+'Diciembre '!W150</f>
        <v>0</v>
      </c>
      <c r="X150" s="132" t="str">
        <f t="shared" si="50"/>
        <v/>
      </c>
      <c r="AR150" s="107"/>
      <c r="AS150" s="107"/>
      <c r="AU150" s="107"/>
      <c r="BA150" s="107"/>
      <c r="BQ150" s="42" t="str">
        <f t="shared" si="51"/>
        <v/>
      </c>
      <c r="BY150" s="116">
        <f t="shared" si="52"/>
        <v>0</v>
      </c>
    </row>
    <row r="151" spans="1:77" s="6" customFormat="1" ht="14.25" customHeight="1" x14ac:dyDescent="0.15">
      <c r="A151" s="48" t="s">
        <v>73</v>
      </c>
      <c r="B151" s="22">
        <f t="shared" si="49"/>
        <v>0</v>
      </c>
      <c r="C151" s="62">
        <f>+Enero!C151+Febrero!C151+'Marzo '!C151+'Abril '!C151+'Mayo '!C151+Junio!C151+Julio!C151+Agosto!C151+Septiembre!C151+'Octubre '!C151+Noviembre!C151+'Diciembre '!C151</f>
        <v>0</v>
      </c>
      <c r="D151" s="59">
        <f>+Enero!D151+Febrero!D151+'Marzo '!D151+'Abril '!D151+'Mayo '!D151+Junio!D151+Julio!D151+Agosto!D151+Septiembre!D151+'Octubre '!D151+Noviembre!D151+'Diciembre '!D151</f>
        <v>0</v>
      </c>
      <c r="E151" s="59">
        <f>+Enero!E151+Febrero!E151+'Marzo '!E151+'Abril '!E151+'Mayo '!E151+Junio!E151+Julio!E151+Agosto!E151+Septiembre!E151+'Octubre '!E151+Noviembre!E151+'Diciembre '!E151</f>
        <v>0</v>
      </c>
      <c r="F151" s="59">
        <f>+Enero!F151+Febrero!F151+'Marzo '!F151+'Abril '!F151+'Mayo '!F151+Junio!F151+Julio!F151+Agosto!F151+Septiembre!F151+'Octubre '!F151+Noviembre!F151+'Diciembre '!F151</f>
        <v>0</v>
      </c>
      <c r="G151" s="59">
        <f>+Enero!G151+Febrero!G151+'Marzo '!G151+'Abril '!G151+'Mayo '!G151+Junio!G151+Julio!G151+Agosto!G151+Septiembre!G151+'Octubre '!G151+Noviembre!G151+'Diciembre '!G151</f>
        <v>0</v>
      </c>
      <c r="H151" s="59">
        <f>+Enero!H151+Febrero!H151+'Marzo '!H151+'Abril '!H151+'Mayo '!H151+Junio!H151+Julio!H151+Agosto!H151+Septiembre!H151+'Octubre '!H151+Noviembre!H151+'Diciembre '!H151</f>
        <v>0</v>
      </c>
      <c r="I151" s="59">
        <f>+Enero!I151+Febrero!I151+'Marzo '!I151+'Abril '!I151+'Mayo '!I151+Junio!I151+Julio!I151+Agosto!I151+Septiembre!I151+'Octubre '!I151+Noviembre!I151+'Diciembre '!I151</f>
        <v>0</v>
      </c>
      <c r="J151" s="59">
        <f>+Enero!J151+Febrero!J151+'Marzo '!J151+'Abril '!J151+'Mayo '!J151+Junio!J151+Julio!J151+Agosto!J151+Septiembre!J151+'Octubre '!J151+Noviembre!J151+'Diciembre '!J151</f>
        <v>0</v>
      </c>
      <c r="K151" s="59">
        <f>+Enero!K151+Febrero!K151+'Marzo '!K151+'Abril '!K151+'Mayo '!K151+Junio!K151+Julio!K151+Agosto!K151+Septiembre!K151+'Octubre '!K151+Noviembre!K151+'Diciembre '!K151</f>
        <v>0</v>
      </c>
      <c r="L151" s="59">
        <f>+Enero!L151+Febrero!L151+'Marzo '!L151+'Abril '!L151+'Mayo '!L151+Junio!L151+Julio!L151+Agosto!L151+Septiembre!L151+'Octubre '!L151+Noviembre!L151+'Diciembre '!L151</f>
        <v>0</v>
      </c>
      <c r="M151" s="59">
        <f>+Enero!M151+Febrero!M151+'Marzo '!M151+'Abril '!M151+'Mayo '!M151+Junio!M151+Julio!M151+Agosto!M151+Septiembre!M151+'Octubre '!M151+Noviembre!M151+'Diciembre '!M151</f>
        <v>0</v>
      </c>
      <c r="N151" s="59">
        <f>+Enero!N151+Febrero!N151+'Marzo '!N151+'Abril '!N151+'Mayo '!N151+Junio!N151+Julio!N151+Agosto!N151+Septiembre!N151+'Octubre '!N151+Noviembre!N151+'Diciembre '!N151</f>
        <v>0</v>
      </c>
      <c r="O151" s="30">
        <f>+Enero!O151+Febrero!O151+'Marzo '!O151+'Abril '!O151+'Mayo '!O151+Junio!O151+Julio!O151+Agosto!O151+Septiembre!O151+'Octubre '!O151+Noviembre!O151+'Diciembre '!O151</f>
        <v>0</v>
      </c>
      <c r="P151" s="30">
        <f>+Enero!P151+Febrero!P151+'Marzo '!P151+'Abril '!P151+'Mayo '!P151+Junio!P151+Julio!P151+Agosto!P151+Septiembre!P151+'Octubre '!P151+Noviembre!P151+'Diciembre '!P151</f>
        <v>0</v>
      </c>
      <c r="Q151" s="30">
        <f>+Enero!Q151+Febrero!Q151+'Marzo '!Q151+'Abril '!Q151+'Mayo '!Q151+Junio!Q151+Julio!Q151+Agosto!Q151+Septiembre!Q151+'Octubre '!Q151+Noviembre!Q151+'Diciembre '!Q151</f>
        <v>0</v>
      </c>
      <c r="R151" s="30">
        <f>+Enero!R151+Febrero!R151+'Marzo '!R151+'Abril '!R151+'Mayo '!R151+Junio!R151+Julio!R151+Agosto!R151+Septiembre!R151+'Octubre '!R151+Noviembre!R151+'Diciembre '!R151</f>
        <v>0</v>
      </c>
      <c r="S151" s="28">
        <f>+Enero!S151+Febrero!S151+'Marzo '!S151+'Abril '!S151+'Mayo '!S151+Junio!S151+Julio!S151+Agosto!S151+Septiembre!S151+'Octubre '!S151+Noviembre!S151+'Diciembre '!S151</f>
        <v>0</v>
      </c>
      <c r="T151" s="33">
        <f>+Enero!T151+Febrero!T151+'Marzo '!T151+'Abril '!T151+'Mayo '!T151+Junio!T151+Julio!T151+Agosto!T151+Septiembre!T151+'Octubre '!T151+Noviembre!T151+'Diciembre '!T151</f>
        <v>0</v>
      </c>
      <c r="U151" s="178">
        <f>+Enero!U151+Febrero!U151+'Marzo '!U151+'Abril '!U151+'Mayo '!U151+Junio!U151+Julio!U151+Agosto!U151+Septiembre!U151+'Octubre '!U151+Noviembre!U151+'Diciembre '!U151</f>
        <v>0</v>
      </c>
      <c r="V151" s="69">
        <f>+Enero!V151+Febrero!V151+'Marzo '!V151+'Abril '!V151+'Mayo '!V151+Junio!V151+Julio!V151+Agosto!V151+Septiembre!V151+'Octubre '!V151+Noviembre!V151+'Diciembre '!V151</f>
        <v>0</v>
      </c>
      <c r="W151" s="178">
        <f>+Enero!W151+Febrero!W151+'Marzo '!W151+'Abril '!W151+'Mayo '!W151+Junio!W151+Julio!W151+Agosto!W151+Septiembre!W151+'Octubre '!W151+Noviembre!W151+'Diciembre '!W151</f>
        <v>0</v>
      </c>
      <c r="X151" s="132" t="str">
        <f t="shared" si="50"/>
        <v/>
      </c>
      <c r="AR151" s="107"/>
      <c r="AS151" s="107"/>
      <c r="AU151" s="107"/>
      <c r="BA151" s="107"/>
      <c r="BQ151" s="42" t="str">
        <f t="shared" si="51"/>
        <v/>
      </c>
      <c r="BY151" s="116">
        <f t="shared" si="52"/>
        <v>0</v>
      </c>
    </row>
    <row r="152" spans="1:77" s="6" customFormat="1" ht="16.5" customHeight="1" x14ac:dyDescent="0.15">
      <c r="A152" s="179" t="s">
        <v>74</v>
      </c>
      <c r="B152" s="22">
        <f t="shared" si="49"/>
        <v>0</v>
      </c>
      <c r="C152" s="27">
        <f>+Enero!C152+Febrero!C152+'Marzo '!C152+'Abril '!C152+'Mayo '!C152+Junio!C152+Julio!C152+Agosto!C152+Septiembre!C152+'Octubre '!C152+Noviembre!C152+'Diciembre '!C152</f>
        <v>0</v>
      </c>
      <c r="D152" s="30">
        <f>+Enero!D152+Febrero!D152+'Marzo '!D152+'Abril '!D152+'Mayo '!D152+Junio!D152+Julio!D152+Agosto!D152+Septiembre!D152+'Octubre '!D152+Noviembre!D152+'Diciembre '!D152</f>
        <v>0</v>
      </c>
      <c r="E152" s="30">
        <f>+Enero!E152+Febrero!E152+'Marzo '!E152+'Abril '!E152+'Mayo '!E152+Junio!E152+Julio!E152+Agosto!E152+Septiembre!E152+'Octubre '!E152+Noviembre!E152+'Diciembre '!E152</f>
        <v>0</v>
      </c>
      <c r="F152" s="30">
        <f>+Enero!F152+Febrero!F152+'Marzo '!F152+'Abril '!F152+'Mayo '!F152+Junio!F152+Julio!F152+Agosto!F152+Septiembre!F152+'Octubre '!F152+Noviembre!F152+'Diciembre '!F152</f>
        <v>0</v>
      </c>
      <c r="G152" s="30">
        <f>+Enero!G152+Febrero!G152+'Marzo '!G152+'Abril '!G152+'Mayo '!G152+Junio!G152+Julio!G152+Agosto!G152+Septiembre!G152+'Octubre '!G152+Noviembre!G152+'Diciembre '!G152</f>
        <v>0</v>
      </c>
      <c r="H152" s="30">
        <f>+Enero!H152+Febrero!H152+'Marzo '!H152+'Abril '!H152+'Mayo '!H152+Junio!H152+Julio!H152+Agosto!H152+Septiembre!H152+'Octubre '!H152+Noviembre!H152+'Diciembre '!H152</f>
        <v>0</v>
      </c>
      <c r="I152" s="30">
        <f>+Enero!I152+Febrero!I152+'Marzo '!I152+'Abril '!I152+'Mayo '!I152+Junio!I152+Julio!I152+Agosto!I152+Septiembre!I152+'Octubre '!I152+Noviembre!I152+'Diciembre '!I152</f>
        <v>0</v>
      </c>
      <c r="J152" s="30">
        <f>+Enero!J152+Febrero!J152+'Marzo '!J152+'Abril '!J152+'Mayo '!J152+Junio!J152+Julio!J152+Agosto!J152+Septiembre!J152+'Octubre '!J152+Noviembre!J152+'Diciembre '!J152</f>
        <v>0</v>
      </c>
      <c r="K152" s="30">
        <f>+Enero!K152+Febrero!K152+'Marzo '!K152+'Abril '!K152+'Mayo '!K152+Junio!K152+Julio!K152+Agosto!K152+Septiembre!K152+'Octubre '!K152+Noviembre!K152+'Diciembre '!K152</f>
        <v>0</v>
      </c>
      <c r="L152" s="30">
        <f>+Enero!L152+Febrero!L152+'Marzo '!L152+'Abril '!L152+'Mayo '!L152+Junio!L152+Julio!L152+Agosto!L152+Septiembre!L152+'Octubre '!L152+Noviembre!L152+'Diciembre '!L152</f>
        <v>0</v>
      </c>
      <c r="M152" s="30">
        <f>+Enero!M152+Febrero!M152+'Marzo '!M152+'Abril '!M152+'Mayo '!M152+Junio!M152+Julio!M152+Agosto!M152+Septiembre!M152+'Octubre '!M152+Noviembre!M152+'Diciembre '!M152</f>
        <v>0</v>
      </c>
      <c r="N152" s="30">
        <f>+Enero!N152+Febrero!N152+'Marzo '!N152+'Abril '!N152+'Mayo '!N152+Junio!N152+Julio!N152+Agosto!N152+Septiembre!N152+'Octubre '!N152+Noviembre!N152+'Diciembre '!N152</f>
        <v>0</v>
      </c>
      <c r="O152" s="30">
        <f>+Enero!O152+Febrero!O152+'Marzo '!O152+'Abril '!O152+'Mayo '!O152+Junio!O152+Julio!O152+Agosto!O152+Septiembre!O152+'Octubre '!O152+Noviembre!O152+'Diciembre '!O152</f>
        <v>0</v>
      </c>
      <c r="P152" s="30">
        <f>+Enero!P152+Febrero!P152+'Marzo '!P152+'Abril '!P152+'Mayo '!P152+Junio!P152+Julio!P152+Agosto!P152+Septiembre!P152+'Octubre '!P152+Noviembre!P152+'Diciembre '!P152</f>
        <v>0</v>
      </c>
      <c r="Q152" s="30">
        <f>+Enero!Q152+Febrero!Q152+'Marzo '!Q152+'Abril '!Q152+'Mayo '!Q152+Junio!Q152+Julio!Q152+Agosto!Q152+Septiembre!Q152+'Octubre '!Q152+Noviembre!Q152+'Diciembre '!Q152</f>
        <v>0</v>
      </c>
      <c r="R152" s="30">
        <f>+Enero!R152+Febrero!R152+'Marzo '!R152+'Abril '!R152+'Mayo '!R152+Junio!R152+Julio!R152+Agosto!R152+Septiembre!R152+'Octubre '!R152+Noviembre!R152+'Diciembre '!R152</f>
        <v>0</v>
      </c>
      <c r="S152" s="28">
        <f>+Enero!S152+Febrero!S152+'Marzo '!S152+'Abril '!S152+'Mayo '!S152+Junio!S152+Julio!S152+Agosto!S152+Septiembre!S152+'Octubre '!S152+Noviembre!S152+'Diciembre '!S152</f>
        <v>0</v>
      </c>
      <c r="T152" s="33">
        <f>+Enero!T152+Febrero!T152+'Marzo '!T152+'Abril '!T152+'Mayo '!T152+Junio!T152+Julio!T152+Agosto!T152+Septiembre!T152+'Octubre '!T152+Noviembre!T152+'Diciembre '!T152</f>
        <v>0</v>
      </c>
      <c r="U152" s="178">
        <f>+Enero!U152+Febrero!U152+'Marzo '!U152+'Abril '!U152+'Mayo '!U152+Junio!U152+Julio!U152+Agosto!U152+Septiembre!U152+'Octubre '!U152+Noviembre!U152+'Diciembre '!U152</f>
        <v>0</v>
      </c>
      <c r="V152" s="33">
        <f>+Enero!V152+Febrero!V152+'Marzo '!V152+'Abril '!V152+'Mayo '!V152+Junio!V152+Julio!V152+Agosto!V152+Septiembre!V152+'Octubre '!V152+Noviembre!V152+'Diciembre '!V152</f>
        <v>0</v>
      </c>
      <c r="W152" s="178">
        <f>+Enero!W152+Febrero!W152+'Marzo '!W152+'Abril '!W152+'Mayo '!W152+Junio!W152+Julio!W152+Agosto!W152+Septiembre!W152+'Octubre '!W152+Noviembre!W152+'Diciembre '!W152</f>
        <v>0</v>
      </c>
      <c r="X152" s="132" t="str">
        <f t="shared" si="50"/>
        <v/>
      </c>
      <c r="AR152" s="107"/>
      <c r="AS152" s="107"/>
      <c r="AU152" s="107"/>
      <c r="BA152" s="107"/>
      <c r="BQ152" s="42" t="str">
        <f t="shared" si="51"/>
        <v/>
      </c>
      <c r="BY152" s="116">
        <f t="shared" si="52"/>
        <v>0</v>
      </c>
    </row>
    <row r="153" spans="1:77" s="6" customFormat="1" ht="12" customHeight="1" x14ac:dyDescent="0.15">
      <c r="A153" s="48" t="s">
        <v>75</v>
      </c>
      <c r="B153" s="22">
        <f t="shared" si="49"/>
        <v>0</v>
      </c>
      <c r="C153" s="27">
        <f>+Enero!C153+Febrero!C153+'Marzo '!C153+'Abril '!C153+'Mayo '!C153+Junio!C153+Julio!C153+Agosto!C153+Septiembre!C153+'Octubre '!C153+Noviembre!C153+'Diciembre '!C153</f>
        <v>0</v>
      </c>
      <c r="D153" s="30">
        <f>+Enero!D153+Febrero!D153+'Marzo '!D153+'Abril '!D153+'Mayo '!D153+Junio!D153+Julio!D153+Agosto!D153+Septiembre!D153+'Octubre '!D153+Noviembre!D153+'Diciembre '!D153</f>
        <v>0</v>
      </c>
      <c r="E153" s="30">
        <f>+Enero!E153+Febrero!E153+'Marzo '!E153+'Abril '!E153+'Mayo '!E153+Junio!E153+Julio!E153+Agosto!E153+Septiembre!E153+'Octubre '!E153+Noviembre!E153+'Diciembre '!E153</f>
        <v>0</v>
      </c>
      <c r="F153" s="30">
        <f>+Enero!F153+Febrero!F153+'Marzo '!F153+'Abril '!F153+'Mayo '!F153+Junio!F153+Julio!F153+Agosto!F153+Septiembre!F153+'Octubre '!F153+Noviembre!F153+'Diciembre '!F153</f>
        <v>0</v>
      </c>
      <c r="G153" s="30">
        <f>+Enero!G153+Febrero!G153+'Marzo '!G153+'Abril '!G153+'Mayo '!G153+Junio!G153+Julio!G153+Agosto!G153+Septiembre!G153+'Octubre '!G153+Noviembre!G153+'Diciembre '!G153</f>
        <v>0</v>
      </c>
      <c r="H153" s="30">
        <f>+Enero!H153+Febrero!H153+'Marzo '!H153+'Abril '!H153+'Mayo '!H153+Junio!H153+Julio!H153+Agosto!H153+Septiembre!H153+'Octubre '!H153+Noviembre!H153+'Diciembre '!H153</f>
        <v>0</v>
      </c>
      <c r="I153" s="30">
        <f>+Enero!I153+Febrero!I153+'Marzo '!I153+'Abril '!I153+'Mayo '!I153+Junio!I153+Julio!I153+Agosto!I153+Septiembre!I153+'Octubre '!I153+Noviembre!I153+'Diciembre '!I153</f>
        <v>0</v>
      </c>
      <c r="J153" s="30">
        <f>+Enero!J153+Febrero!J153+'Marzo '!J153+'Abril '!J153+'Mayo '!J153+Junio!J153+Julio!J153+Agosto!J153+Septiembre!J153+'Octubre '!J153+Noviembre!J153+'Diciembre '!J153</f>
        <v>0</v>
      </c>
      <c r="K153" s="30">
        <f>+Enero!K153+Febrero!K153+'Marzo '!K153+'Abril '!K153+'Mayo '!K153+Junio!K153+Julio!K153+Agosto!K153+Septiembre!K153+'Octubre '!K153+Noviembre!K153+'Diciembre '!K153</f>
        <v>0</v>
      </c>
      <c r="L153" s="30">
        <f>+Enero!L153+Febrero!L153+'Marzo '!L153+'Abril '!L153+'Mayo '!L153+Junio!L153+Julio!L153+Agosto!L153+Septiembre!L153+'Octubre '!L153+Noviembre!L153+'Diciembre '!L153</f>
        <v>0</v>
      </c>
      <c r="M153" s="30">
        <f>+Enero!M153+Febrero!M153+'Marzo '!M153+'Abril '!M153+'Mayo '!M153+Junio!M153+Julio!M153+Agosto!M153+Septiembre!M153+'Octubre '!M153+Noviembre!M153+'Diciembre '!M153</f>
        <v>0</v>
      </c>
      <c r="N153" s="30">
        <f>+Enero!N153+Febrero!N153+'Marzo '!N153+'Abril '!N153+'Mayo '!N153+Junio!N153+Julio!N153+Agosto!N153+Septiembre!N153+'Octubre '!N153+Noviembre!N153+'Diciembre '!N153</f>
        <v>0</v>
      </c>
      <c r="O153" s="30">
        <f>+Enero!O153+Febrero!O153+'Marzo '!O153+'Abril '!O153+'Mayo '!O153+Junio!O153+Julio!O153+Agosto!O153+Septiembre!O153+'Octubre '!O153+Noviembre!O153+'Diciembre '!O153</f>
        <v>0</v>
      </c>
      <c r="P153" s="30">
        <f>+Enero!P153+Febrero!P153+'Marzo '!P153+'Abril '!P153+'Mayo '!P153+Junio!P153+Julio!P153+Agosto!P153+Septiembre!P153+'Octubre '!P153+Noviembre!P153+'Diciembre '!P153</f>
        <v>0</v>
      </c>
      <c r="Q153" s="30">
        <f>+Enero!Q153+Febrero!Q153+'Marzo '!Q153+'Abril '!Q153+'Mayo '!Q153+Junio!Q153+Julio!Q153+Agosto!Q153+Septiembre!Q153+'Octubre '!Q153+Noviembre!Q153+'Diciembre '!Q153</f>
        <v>0</v>
      </c>
      <c r="R153" s="30">
        <f>+Enero!R153+Febrero!R153+'Marzo '!R153+'Abril '!R153+'Mayo '!R153+Junio!R153+Julio!R153+Agosto!R153+Septiembre!R153+'Octubre '!R153+Noviembre!R153+'Diciembre '!R153</f>
        <v>0</v>
      </c>
      <c r="S153" s="28">
        <f>+Enero!S153+Febrero!S153+'Marzo '!S153+'Abril '!S153+'Mayo '!S153+Junio!S153+Julio!S153+Agosto!S153+Septiembre!S153+'Octubre '!S153+Noviembre!S153+'Diciembre '!S153</f>
        <v>0</v>
      </c>
      <c r="T153" s="33">
        <f>+Enero!T153+Febrero!T153+'Marzo '!T153+'Abril '!T153+'Mayo '!T153+Junio!T153+Julio!T153+Agosto!T153+Septiembre!T153+'Octubre '!T153+Noviembre!T153+'Diciembre '!T153</f>
        <v>0</v>
      </c>
      <c r="U153" s="178">
        <f>+Enero!U153+Febrero!U153+'Marzo '!U153+'Abril '!U153+'Mayo '!U153+Junio!U153+Julio!U153+Agosto!U153+Septiembre!U153+'Octubre '!U153+Noviembre!U153+'Diciembre '!U153</f>
        <v>0</v>
      </c>
      <c r="V153" s="33">
        <f>+Enero!V153+Febrero!V153+'Marzo '!V153+'Abril '!V153+'Mayo '!V153+Junio!V153+Julio!V153+Agosto!V153+Septiembre!V153+'Octubre '!V153+Noviembre!V153+'Diciembre '!V153</f>
        <v>0</v>
      </c>
      <c r="W153" s="178">
        <f>+Enero!W153+Febrero!W153+'Marzo '!W153+'Abril '!W153+'Mayo '!W153+Junio!W153+Julio!W153+Agosto!W153+Septiembre!W153+'Octubre '!W153+Noviembre!W153+'Diciembre '!W153</f>
        <v>0</v>
      </c>
      <c r="X153" s="132" t="str">
        <f t="shared" si="50"/>
        <v/>
      </c>
      <c r="AR153" s="107"/>
      <c r="AS153" s="107"/>
      <c r="AU153" s="107"/>
      <c r="BA153" s="107"/>
      <c r="BQ153" s="42" t="str">
        <f t="shared" si="51"/>
        <v/>
      </c>
      <c r="BY153" s="116">
        <f t="shared" si="52"/>
        <v>0</v>
      </c>
    </row>
    <row r="154" spans="1:77" s="6" customFormat="1" ht="12" customHeight="1" x14ac:dyDescent="0.15">
      <c r="A154" s="48" t="s">
        <v>76</v>
      </c>
      <c r="B154" s="22">
        <f t="shared" si="49"/>
        <v>0</v>
      </c>
      <c r="C154" s="27">
        <f>+Enero!C154+Febrero!C154+'Marzo '!C154+'Abril '!C154+'Mayo '!C154+Junio!C154+Julio!C154+Agosto!C154+Septiembre!C154+'Octubre '!C154+Noviembre!C154+'Diciembre '!C154</f>
        <v>0</v>
      </c>
      <c r="D154" s="30">
        <f>+Enero!D154+Febrero!D154+'Marzo '!D154+'Abril '!D154+'Mayo '!D154+Junio!D154+Julio!D154+Agosto!D154+Septiembre!D154+'Octubre '!D154+Noviembre!D154+'Diciembre '!D154</f>
        <v>0</v>
      </c>
      <c r="E154" s="30">
        <f>+Enero!E154+Febrero!E154+'Marzo '!E154+'Abril '!E154+'Mayo '!E154+Junio!E154+Julio!E154+Agosto!E154+Septiembre!E154+'Octubre '!E154+Noviembre!E154+'Diciembre '!E154</f>
        <v>0</v>
      </c>
      <c r="F154" s="30">
        <f>+Enero!F154+Febrero!F154+'Marzo '!F154+'Abril '!F154+'Mayo '!F154+Junio!F154+Julio!F154+Agosto!F154+Septiembre!F154+'Octubre '!F154+Noviembre!F154+'Diciembre '!F154</f>
        <v>0</v>
      </c>
      <c r="G154" s="30">
        <f>+Enero!G154+Febrero!G154+'Marzo '!G154+'Abril '!G154+'Mayo '!G154+Junio!G154+Julio!G154+Agosto!G154+Septiembre!G154+'Octubre '!G154+Noviembre!G154+'Diciembre '!G154</f>
        <v>0</v>
      </c>
      <c r="H154" s="30">
        <f>+Enero!H154+Febrero!H154+'Marzo '!H154+'Abril '!H154+'Mayo '!H154+Junio!H154+Julio!H154+Agosto!H154+Septiembre!H154+'Octubre '!H154+Noviembre!H154+'Diciembre '!H154</f>
        <v>0</v>
      </c>
      <c r="I154" s="30">
        <f>+Enero!I154+Febrero!I154+'Marzo '!I154+'Abril '!I154+'Mayo '!I154+Junio!I154+Julio!I154+Agosto!I154+Septiembre!I154+'Octubre '!I154+Noviembre!I154+'Diciembre '!I154</f>
        <v>0</v>
      </c>
      <c r="J154" s="30">
        <f>+Enero!J154+Febrero!J154+'Marzo '!J154+'Abril '!J154+'Mayo '!J154+Junio!J154+Julio!J154+Agosto!J154+Septiembre!J154+'Octubre '!J154+Noviembre!J154+'Diciembre '!J154</f>
        <v>0</v>
      </c>
      <c r="K154" s="30">
        <f>+Enero!K154+Febrero!K154+'Marzo '!K154+'Abril '!K154+'Mayo '!K154+Junio!K154+Julio!K154+Agosto!K154+Septiembre!K154+'Octubre '!K154+Noviembre!K154+'Diciembre '!K154</f>
        <v>0</v>
      </c>
      <c r="L154" s="30">
        <f>+Enero!L154+Febrero!L154+'Marzo '!L154+'Abril '!L154+'Mayo '!L154+Junio!L154+Julio!L154+Agosto!L154+Septiembre!L154+'Octubre '!L154+Noviembre!L154+'Diciembre '!L154</f>
        <v>0</v>
      </c>
      <c r="M154" s="30">
        <f>+Enero!M154+Febrero!M154+'Marzo '!M154+'Abril '!M154+'Mayo '!M154+Junio!M154+Julio!M154+Agosto!M154+Septiembre!M154+'Octubre '!M154+Noviembre!M154+'Diciembre '!M154</f>
        <v>0</v>
      </c>
      <c r="N154" s="30">
        <f>+Enero!N154+Febrero!N154+'Marzo '!N154+'Abril '!N154+'Mayo '!N154+Junio!N154+Julio!N154+Agosto!N154+Septiembre!N154+'Octubre '!N154+Noviembre!N154+'Diciembre '!N154</f>
        <v>0</v>
      </c>
      <c r="O154" s="30">
        <f>+Enero!O154+Febrero!O154+'Marzo '!O154+'Abril '!O154+'Mayo '!O154+Junio!O154+Julio!O154+Agosto!O154+Septiembre!O154+'Octubre '!O154+Noviembre!O154+'Diciembre '!O154</f>
        <v>0</v>
      </c>
      <c r="P154" s="30">
        <f>+Enero!P154+Febrero!P154+'Marzo '!P154+'Abril '!P154+'Mayo '!P154+Junio!P154+Julio!P154+Agosto!P154+Septiembre!P154+'Octubre '!P154+Noviembre!P154+'Diciembre '!P154</f>
        <v>0</v>
      </c>
      <c r="Q154" s="30">
        <f>+Enero!Q154+Febrero!Q154+'Marzo '!Q154+'Abril '!Q154+'Mayo '!Q154+Junio!Q154+Julio!Q154+Agosto!Q154+Septiembre!Q154+'Octubre '!Q154+Noviembre!Q154+'Diciembre '!Q154</f>
        <v>0</v>
      </c>
      <c r="R154" s="30">
        <f>+Enero!R154+Febrero!R154+'Marzo '!R154+'Abril '!R154+'Mayo '!R154+Junio!R154+Julio!R154+Agosto!R154+Septiembre!R154+'Octubre '!R154+Noviembre!R154+'Diciembre '!R154</f>
        <v>0</v>
      </c>
      <c r="S154" s="28">
        <f>+Enero!S154+Febrero!S154+'Marzo '!S154+'Abril '!S154+'Mayo '!S154+Junio!S154+Julio!S154+Agosto!S154+Septiembre!S154+'Octubre '!S154+Noviembre!S154+'Diciembre '!S154</f>
        <v>0</v>
      </c>
      <c r="T154" s="33">
        <f>+Enero!T154+Febrero!T154+'Marzo '!T154+'Abril '!T154+'Mayo '!T154+Junio!T154+Julio!T154+Agosto!T154+Septiembre!T154+'Octubre '!T154+Noviembre!T154+'Diciembre '!T154</f>
        <v>0</v>
      </c>
      <c r="U154" s="178">
        <f>+Enero!U154+Febrero!U154+'Marzo '!U154+'Abril '!U154+'Mayo '!U154+Junio!U154+Julio!U154+Agosto!U154+Septiembre!U154+'Octubre '!U154+Noviembre!U154+'Diciembre '!U154</f>
        <v>0</v>
      </c>
      <c r="V154" s="33">
        <f>+Enero!V154+Febrero!V154+'Marzo '!V154+'Abril '!V154+'Mayo '!V154+Junio!V154+Julio!V154+Agosto!V154+Septiembre!V154+'Octubre '!V154+Noviembre!V154+'Diciembre '!V154</f>
        <v>0</v>
      </c>
      <c r="W154" s="178">
        <f>+Enero!W154+Febrero!W154+'Marzo '!W154+'Abril '!W154+'Mayo '!W154+Junio!W154+Julio!W154+Agosto!W154+Septiembre!W154+'Octubre '!W154+Noviembre!W154+'Diciembre '!W154</f>
        <v>0</v>
      </c>
      <c r="X154" s="132" t="str">
        <f t="shared" si="50"/>
        <v/>
      </c>
      <c r="AR154" s="107"/>
      <c r="AS154" s="107"/>
      <c r="AU154" s="107"/>
      <c r="BA154" s="107"/>
      <c r="BQ154" s="42" t="str">
        <f t="shared" si="51"/>
        <v/>
      </c>
      <c r="BY154" s="116">
        <f t="shared" si="52"/>
        <v>0</v>
      </c>
    </row>
    <row r="155" spans="1:77" s="6" customFormat="1" ht="12" customHeight="1" x14ac:dyDescent="0.15">
      <c r="A155" s="48" t="s">
        <v>77</v>
      </c>
      <c r="B155" s="22">
        <f t="shared" si="49"/>
        <v>0</v>
      </c>
      <c r="C155" s="27">
        <f>+Enero!C155+Febrero!C155+'Marzo '!C155+'Abril '!C155+'Mayo '!C155+Junio!C155+Julio!C155+Agosto!C155+Septiembre!C155+'Octubre '!C155+Noviembre!C155+'Diciembre '!C155</f>
        <v>0</v>
      </c>
      <c r="D155" s="30">
        <f>+Enero!D155+Febrero!D155+'Marzo '!D155+'Abril '!D155+'Mayo '!D155+Junio!D155+Julio!D155+Agosto!D155+Septiembre!D155+'Octubre '!D155+Noviembre!D155+'Diciembre '!D155</f>
        <v>0</v>
      </c>
      <c r="E155" s="30">
        <f>+Enero!E155+Febrero!E155+'Marzo '!E155+'Abril '!E155+'Mayo '!E155+Junio!E155+Julio!E155+Agosto!E155+Septiembre!E155+'Octubre '!E155+Noviembre!E155+'Diciembre '!E155</f>
        <v>0</v>
      </c>
      <c r="F155" s="30">
        <f>+Enero!F155+Febrero!F155+'Marzo '!F155+'Abril '!F155+'Mayo '!F155+Junio!F155+Julio!F155+Agosto!F155+Septiembre!F155+'Octubre '!F155+Noviembre!F155+'Diciembre '!F155</f>
        <v>0</v>
      </c>
      <c r="G155" s="30">
        <f>+Enero!G155+Febrero!G155+'Marzo '!G155+'Abril '!G155+'Mayo '!G155+Junio!G155+Julio!G155+Agosto!G155+Septiembre!G155+'Octubre '!G155+Noviembre!G155+'Diciembre '!G155</f>
        <v>0</v>
      </c>
      <c r="H155" s="30">
        <f>+Enero!H155+Febrero!H155+'Marzo '!H155+'Abril '!H155+'Mayo '!H155+Junio!H155+Julio!H155+Agosto!H155+Septiembre!H155+'Octubre '!H155+Noviembre!H155+'Diciembre '!H155</f>
        <v>0</v>
      </c>
      <c r="I155" s="30">
        <f>+Enero!I155+Febrero!I155+'Marzo '!I155+'Abril '!I155+'Mayo '!I155+Junio!I155+Julio!I155+Agosto!I155+Septiembre!I155+'Octubre '!I155+Noviembre!I155+'Diciembre '!I155</f>
        <v>0</v>
      </c>
      <c r="J155" s="30">
        <f>+Enero!J155+Febrero!J155+'Marzo '!J155+'Abril '!J155+'Mayo '!J155+Junio!J155+Julio!J155+Agosto!J155+Septiembre!J155+'Octubre '!J155+Noviembre!J155+'Diciembre '!J155</f>
        <v>0</v>
      </c>
      <c r="K155" s="30">
        <f>+Enero!K155+Febrero!K155+'Marzo '!K155+'Abril '!K155+'Mayo '!K155+Junio!K155+Julio!K155+Agosto!K155+Septiembre!K155+'Octubre '!K155+Noviembre!K155+'Diciembre '!K155</f>
        <v>0</v>
      </c>
      <c r="L155" s="30">
        <f>+Enero!L155+Febrero!L155+'Marzo '!L155+'Abril '!L155+'Mayo '!L155+Junio!L155+Julio!L155+Agosto!L155+Septiembre!L155+'Octubre '!L155+Noviembre!L155+'Diciembre '!L155</f>
        <v>0</v>
      </c>
      <c r="M155" s="30">
        <f>+Enero!M155+Febrero!M155+'Marzo '!M155+'Abril '!M155+'Mayo '!M155+Junio!M155+Julio!M155+Agosto!M155+Septiembre!M155+'Octubre '!M155+Noviembre!M155+'Diciembre '!M155</f>
        <v>0</v>
      </c>
      <c r="N155" s="30">
        <f>+Enero!N155+Febrero!N155+'Marzo '!N155+'Abril '!N155+'Mayo '!N155+Junio!N155+Julio!N155+Agosto!N155+Septiembre!N155+'Octubre '!N155+Noviembre!N155+'Diciembre '!N155</f>
        <v>0</v>
      </c>
      <c r="O155" s="30">
        <f>+Enero!O155+Febrero!O155+'Marzo '!O155+'Abril '!O155+'Mayo '!O155+Junio!O155+Julio!O155+Agosto!O155+Septiembre!O155+'Octubre '!O155+Noviembre!O155+'Diciembre '!O155</f>
        <v>0</v>
      </c>
      <c r="P155" s="30">
        <f>+Enero!P155+Febrero!P155+'Marzo '!P155+'Abril '!P155+'Mayo '!P155+Junio!P155+Julio!P155+Agosto!P155+Septiembre!P155+'Octubre '!P155+Noviembre!P155+'Diciembre '!P155</f>
        <v>0</v>
      </c>
      <c r="Q155" s="30">
        <f>+Enero!Q155+Febrero!Q155+'Marzo '!Q155+'Abril '!Q155+'Mayo '!Q155+Junio!Q155+Julio!Q155+Agosto!Q155+Septiembre!Q155+'Octubre '!Q155+Noviembre!Q155+'Diciembre '!Q155</f>
        <v>0</v>
      </c>
      <c r="R155" s="30">
        <f>+Enero!R155+Febrero!R155+'Marzo '!R155+'Abril '!R155+'Mayo '!R155+Junio!R155+Julio!R155+Agosto!R155+Septiembre!R155+'Octubre '!R155+Noviembre!R155+'Diciembre '!R155</f>
        <v>0</v>
      </c>
      <c r="S155" s="28">
        <f>+Enero!S155+Febrero!S155+'Marzo '!S155+'Abril '!S155+'Mayo '!S155+Junio!S155+Julio!S155+Agosto!S155+Septiembre!S155+'Octubre '!S155+Noviembre!S155+'Diciembre '!S155</f>
        <v>0</v>
      </c>
      <c r="T155" s="33">
        <f>+Enero!T155+Febrero!T155+'Marzo '!T155+'Abril '!T155+'Mayo '!T155+Junio!T155+Julio!T155+Agosto!T155+Septiembre!T155+'Octubre '!T155+Noviembre!T155+'Diciembre '!T155</f>
        <v>0</v>
      </c>
      <c r="U155" s="178">
        <f>+Enero!U155+Febrero!U155+'Marzo '!U155+'Abril '!U155+'Mayo '!U155+Junio!U155+Julio!U155+Agosto!U155+Septiembre!U155+'Octubre '!U155+Noviembre!U155+'Diciembre '!U155</f>
        <v>0</v>
      </c>
      <c r="V155" s="33">
        <f>+Enero!V155+Febrero!V155+'Marzo '!V155+'Abril '!V155+'Mayo '!V155+Junio!V155+Julio!V155+Agosto!V155+Septiembre!V155+'Octubre '!V155+Noviembre!V155+'Diciembre '!V155</f>
        <v>0</v>
      </c>
      <c r="W155" s="178">
        <f>+Enero!W155+Febrero!W155+'Marzo '!W155+'Abril '!W155+'Mayo '!W155+Junio!W155+Julio!W155+Agosto!W155+Septiembre!W155+'Octubre '!W155+Noviembre!W155+'Diciembre '!W155</f>
        <v>0</v>
      </c>
      <c r="X155" s="132" t="str">
        <f t="shared" si="50"/>
        <v/>
      </c>
      <c r="AR155" s="107"/>
      <c r="AS155" s="107"/>
      <c r="AU155" s="107"/>
      <c r="BA155" s="107"/>
      <c r="BQ155" s="42" t="str">
        <f t="shared" si="51"/>
        <v/>
      </c>
      <c r="BY155" s="116">
        <f t="shared" si="52"/>
        <v>0</v>
      </c>
    </row>
    <row r="156" spans="1:77" s="6" customFormat="1" ht="12" customHeight="1" x14ac:dyDescent="0.15">
      <c r="A156" s="48" t="s">
        <v>78</v>
      </c>
      <c r="B156" s="22">
        <f t="shared" si="49"/>
        <v>0</v>
      </c>
      <c r="C156" s="27">
        <f>+Enero!C156+Febrero!C156+'Marzo '!C156+'Abril '!C156+'Mayo '!C156+Junio!C156+Julio!C156+Agosto!C156+Septiembre!C156+'Octubre '!C156+Noviembre!C156+'Diciembre '!C156</f>
        <v>0</v>
      </c>
      <c r="D156" s="30">
        <f>+Enero!D156+Febrero!D156+'Marzo '!D156+'Abril '!D156+'Mayo '!D156+Junio!D156+Julio!D156+Agosto!D156+Septiembre!D156+'Octubre '!D156+Noviembre!D156+'Diciembre '!D156</f>
        <v>0</v>
      </c>
      <c r="E156" s="30">
        <f>+Enero!E156+Febrero!E156+'Marzo '!E156+'Abril '!E156+'Mayo '!E156+Junio!E156+Julio!E156+Agosto!E156+Septiembre!E156+'Octubre '!E156+Noviembre!E156+'Diciembre '!E156</f>
        <v>0</v>
      </c>
      <c r="F156" s="30">
        <f>+Enero!F156+Febrero!F156+'Marzo '!F156+'Abril '!F156+'Mayo '!F156+Junio!F156+Julio!F156+Agosto!F156+Septiembre!F156+'Octubre '!F156+Noviembre!F156+'Diciembre '!F156</f>
        <v>0</v>
      </c>
      <c r="G156" s="30">
        <f>+Enero!G156+Febrero!G156+'Marzo '!G156+'Abril '!G156+'Mayo '!G156+Junio!G156+Julio!G156+Agosto!G156+Septiembre!G156+'Octubre '!G156+Noviembre!G156+'Diciembre '!G156</f>
        <v>0</v>
      </c>
      <c r="H156" s="30">
        <f>+Enero!H156+Febrero!H156+'Marzo '!H156+'Abril '!H156+'Mayo '!H156+Junio!H156+Julio!H156+Agosto!H156+Septiembre!H156+'Octubre '!H156+Noviembre!H156+'Diciembre '!H156</f>
        <v>0</v>
      </c>
      <c r="I156" s="30">
        <f>+Enero!I156+Febrero!I156+'Marzo '!I156+'Abril '!I156+'Mayo '!I156+Junio!I156+Julio!I156+Agosto!I156+Septiembre!I156+'Octubre '!I156+Noviembre!I156+'Diciembre '!I156</f>
        <v>0</v>
      </c>
      <c r="J156" s="30">
        <f>+Enero!J156+Febrero!J156+'Marzo '!J156+'Abril '!J156+'Mayo '!J156+Junio!J156+Julio!J156+Agosto!J156+Septiembre!J156+'Octubre '!J156+Noviembre!J156+'Diciembre '!J156</f>
        <v>0</v>
      </c>
      <c r="K156" s="30">
        <f>+Enero!K156+Febrero!K156+'Marzo '!K156+'Abril '!K156+'Mayo '!K156+Junio!K156+Julio!K156+Agosto!K156+Septiembre!K156+'Octubre '!K156+Noviembre!K156+'Diciembre '!K156</f>
        <v>0</v>
      </c>
      <c r="L156" s="30">
        <f>+Enero!L156+Febrero!L156+'Marzo '!L156+'Abril '!L156+'Mayo '!L156+Junio!L156+Julio!L156+Agosto!L156+Septiembre!L156+'Octubre '!L156+Noviembre!L156+'Diciembre '!L156</f>
        <v>0</v>
      </c>
      <c r="M156" s="30">
        <f>+Enero!M156+Febrero!M156+'Marzo '!M156+'Abril '!M156+'Mayo '!M156+Junio!M156+Julio!M156+Agosto!M156+Septiembre!M156+'Octubre '!M156+Noviembre!M156+'Diciembre '!M156</f>
        <v>0</v>
      </c>
      <c r="N156" s="30">
        <f>+Enero!N156+Febrero!N156+'Marzo '!N156+'Abril '!N156+'Mayo '!N156+Junio!N156+Julio!N156+Agosto!N156+Septiembre!N156+'Octubre '!N156+Noviembre!N156+'Diciembre '!N156</f>
        <v>0</v>
      </c>
      <c r="O156" s="30">
        <f>+Enero!O156+Febrero!O156+'Marzo '!O156+'Abril '!O156+'Mayo '!O156+Junio!O156+Julio!O156+Agosto!O156+Septiembre!O156+'Octubre '!O156+Noviembre!O156+'Diciembre '!O156</f>
        <v>0</v>
      </c>
      <c r="P156" s="30">
        <f>+Enero!P156+Febrero!P156+'Marzo '!P156+'Abril '!P156+'Mayo '!P156+Junio!P156+Julio!P156+Agosto!P156+Septiembre!P156+'Octubre '!P156+Noviembre!P156+'Diciembre '!P156</f>
        <v>0</v>
      </c>
      <c r="Q156" s="30">
        <f>+Enero!Q156+Febrero!Q156+'Marzo '!Q156+'Abril '!Q156+'Mayo '!Q156+Junio!Q156+Julio!Q156+Agosto!Q156+Septiembre!Q156+'Octubre '!Q156+Noviembre!Q156+'Diciembre '!Q156</f>
        <v>0</v>
      </c>
      <c r="R156" s="30">
        <f>+Enero!R156+Febrero!R156+'Marzo '!R156+'Abril '!R156+'Mayo '!R156+Junio!R156+Julio!R156+Agosto!R156+Septiembre!R156+'Octubre '!R156+Noviembre!R156+'Diciembre '!R156</f>
        <v>0</v>
      </c>
      <c r="S156" s="28">
        <f>+Enero!S156+Febrero!S156+'Marzo '!S156+'Abril '!S156+'Mayo '!S156+Junio!S156+Julio!S156+Agosto!S156+Septiembre!S156+'Octubre '!S156+Noviembre!S156+'Diciembre '!S156</f>
        <v>0</v>
      </c>
      <c r="T156" s="33">
        <f>+Enero!T156+Febrero!T156+'Marzo '!T156+'Abril '!T156+'Mayo '!T156+Junio!T156+Julio!T156+Agosto!T156+Septiembre!T156+'Octubre '!T156+Noviembre!T156+'Diciembre '!T156</f>
        <v>0</v>
      </c>
      <c r="U156" s="178">
        <f>+Enero!U156+Febrero!U156+'Marzo '!U156+'Abril '!U156+'Mayo '!U156+Junio!U156+Julio!U156+Agosto!U156+Septiembre!U156+'Octubre '!U156+Noviembre!U156+'Diciembre '!U156</f>
        <v>0</v>
      </c>
      <c r="V156" s="33">
        <f>+Enero!V156+Febrero!V156+'Marzo '!V156+'Abril '!V156+'Mayo '!V156+Junio!V156+Julio!V156+Agosto!V156+Septiembre!V156+'Octubre '!V156+Noviembre!V156+'Diciembre '!V156</f>
        <v>0</v>
      </c>
      <c r="W156" s="178">
        <f>+Enero!W156+Febrero!W156+'Marzo '!W156+'Abril '!W156+'Mayo '!W156+Junio!W156+Julio!W156+Agosto!W156+Septiembre!W156+'Octubre '!W156+Noviembre!W156+'Diciembre '!W156</f>
        <v>0</v>
      </c>
      <c r="X156" s="132" t="str">
        <f t="shared" si="50"/>
        <v/>
      </c>
      <c r="AR156" s="107"/>
      <c r="AS156" s="107"/>
      <c r="AU156" s="107"/>
      <c r="BA156" s="107"/>
      <c r="BQ156" s="42" t="str">
        <f t="shared" si="51"/>
        <v/>
      </c>
      <c r="BY156" s="116">
        <f t="shared" si="52"/>
        <v>0</v>
      </c>
    </row>
    <row r="157" spans="1:77" s="6" customFormat="1" ht="12" customHeight="1" x14ac:dyDescent="0.15">
      <c r="A157" s="48" t="s">
        <v>79</v>
      </c>
      <c r="B157" s="22">
        <f t="shared" si="49"/>
        <v>0</v>
      </c>
      <c r="C157" s="27">
        <f>+Enero!C157+Febrero!C157+'Marzo '!C157+'Abril '!C157+'Mayo '!C157+Junio!C157+Julio!C157+Agosto!C157+Septiembre!C157+'Octubre '!C157+Noviembre!C157+'Diciembre '!C157</f>
        <v>0</v>
      </c>
      <c r="D157" s="30">
        <f>+Enero!D157+Febrero!D157+'Marzo '!D157+'Abril '!D157+'Mayo '!D157+Junio!D157+Julio!D157+Agosto!D157+Septiembre!D157+'Octubre '!D157+Noviembre!D157+'Diciembre '!D157</f>
        <v>0</v>
      </c>
      <c r="E157" s="30">
        <f>+Enero!E157+Febrero!E157+'Marzo '!E157+'Abril '!E157+'Mayo '!E157+Junio!E157+Julio!E157+Agosto!E157+Septiembre!E157+'Octubre '!E157+Noviembre!E157+'Diciembre '!E157</f>
        <v>0</v>
      </c>
      <c r="F157" s="59">
        <f>+Enero!F157+Febrero!F157+'Marzo '!F157+'Abril '!F157+'Mayo '!F157+Junio!F157+Julio!F157+Agosto!F157+Septiembre!F157+'Octubre '!F157+Noviembre!F157+'Diciembre '!F157</f>
        <v>0</v>
      </c>
      <c r="G157" s="59">
        <f>+Enero!G157+Febrero!G157+'Marzo '!G157+'Abril '!G157+'Mayo '!G157+Junio!G157+Julio!G157+Agosto!G157+Septiembre!G157+'Octubre '!G157+Noviembre!G157+'Diciembre '!G157</f>
        <v>0</v>
      </c>
      <c r="H157" s="59">
        <f>+Enero!H157+Febrero!H157+'Marzo '!H157+'Abril '!H157+'Mayo '!H157+Junio!H157+Julio!H157+Agosto!H157+Septiembre!H157+'Octubre '!H157+Noviembre!H157+'Diciembre '!H157</f>
        <v>0</v>
      </c>
      <c r="I157" s="59">
        <f>+Enero!I157+Febrero!I157+'Marzo '!I157+'Abril '!I157+'Mayo '!I157+Junio!I157+Julio!I157+Agosto!I157+Septiembre!I157+'Octubre '!I157+Noviembre!I157+'Diciembre '!I157</f>
        <v>0</v>
      </c>
      <c r="J157" s="59">
        <f>+Enero!J157+Febrero!J157+'Marzo '!J157+'Abril '!J157+'Mayo '!J157+Junio!J157+Julio!J157+Agosto!J157+Septiembre!J157+'Octubre '!J157+Noviembre!J157+'Diciembre '!J157</f>
        <v>0</v>
      </c>
      <c r="K157" s="59">
        <f>+Enero!K157+Febrero!K157+'Marzo '!K157+'Abril '!K157+'Mayo '!K157+Junio!K157+Julio!K157+Agosto!K157+Septiembre!K157+'Octubre '!K157+Noviembre!K157+'Diciembre '!K157</f>
        <v>0</v>
      </c>
      <c r="L157" s="59">
        <f>+Enero!L157+Febrero!L157+'Marzo '!L157+'Abril '!L157+'Mayo '!L157+Junio!L157+Julio!L157+Agosto!L157+Septiembre!L157+'Octubre '!L157+Noviembre!L157+'Diciembre '!L157</f>
        <v>0</v>
      </c>
      <c r="M157" s="59">
        <f>+Enero!M157+Febrero!M157+'Marzo '!M157+'Abril '!M157+'Mayo '!M157+Junio!M157+Julio!M157+Agosto!M157+Septiembre!M157+'Octubre '!M157+Noviembre!M157+'Diciembre '!M157</f>
        <v>0</v>
      </c>
      <c r="N157" s="59">
        <f>+Enero!N157+Febrero!N157+'Marzo '!N157+'Abril '!N157+'Mayo '!N157+Junio!N157+Julio!N157+Agosto!N157+Septiembre!N157+'Octubre '!N157+Noviembre!N157+'Diciembre '!N157</f>
        <v>0</v>
      </c>
      <c r="O157" s="59">
        <f>+Enero!O157+Febrero!O157+'Marzo '!O157+'Abril '!O157+'Mayo '!O157+Junio!O157+Julio!O157+Agosto!O157+Septiembre!O157+'Octubre '!O157+Noviembre!O157+'Diciembre '!O157</f>
        <v>0</v>
      </c>
      <c r="P157" s="59">
        <f>+Enero!P157+Febrero!P157+'Marzo '!P157+'Abril '!P157+'Mayo '!P157+Junio!P157+Julio!P157+Agosto!P157+Septiembre!P157+'Octubre '!P157+Noviembre!P157+'Diciembre '!P157</f>
        <v>0</v>
      </c>
      <c r="Q157" s="59">
        <f>+Enero!Q157+Febrero!Q157+'Marzo '!Q157+'Abril '!Q157+'Mayo '!Q157+Junio!Q157+Julio!Q157+Agosto!Q157+Septiembre!Q157+'Octubre '!Q157+Noviembre!Q157+'Diciembre '!Q157</f>
        <v>0</v>
      </c>
      <c r="R157" s="59">
        <f>+Enero!R157+Febrero!R157+'Marzo '!R157+'Abril '!R157+'Mayo '!R157+Junio!R157+Julio!R157+Agosto!R157+Septiembre!R157+'Octubre '!R157+Noviembre!R157+'Diciembre '!R157</f>
        <v>0</v>
      </c>
      <c r="S157" s="61">
        <f>+Enero!S157+Febrero!S157+'Marzo '!S157+'Abril '!S157+'Mayo '!S157+Junio!S157+Julio!S157+Agosto!S157+Septiembre!S157+'Octubre '!S157+Noviembre!S157+'Diciembre '!S157</f>
        <v>0</v>
      </c>
      <c r="T157" s="33">
        <f>+Enero!T157+Febrero!T157+'Marzo '!T157+'Abril '!T157+'Mayo '!T157+Junio!T157+Julio!T157+Agosto!T157+Septiembre!T157+'Octubre '!T157+Noviembre!T157+'Diciembre '!T157</f>
        <v>0</v>
      </c>
      <c r="U157" s="178">
        <f>+Enero!U157+Febrero!U157+'Marzo '!U157+'Abril '!U157+'Mayo '!U157+Junio!U157+Julio!U157+Agosto!U157+Septiembre!U157+'Octubre '!U157+Noviembre!U157+'Diciembre '!U157</f>
        <v>0</v>
      </c>
      <c r="V157" s="33">
        <f>+Enero!V157+Febrero!V157+'Marzo '!V157+'Abril '!V157+'Mayo '!V157+Junio!V157+Julio!V157+Agosto!V157+Septiembre!V157+'Octubre '!V157+Noviembre!V157+'Diciembre '!V157</f>
        <v>0</v>
      </c>
      <c r="W157" s="178">
        <f>+Enero!W157+Febrero!W157+'Marzo '!W157+'Abril '!W157+'Mayo '!W157+Junio!W157+Julio!W157+Agosto!W157+Septiembre!W157+'Octubre '!W157+Noviembre!W157+'Diciembre '!W157</f>
        <v>0</v>
      </c>
      <c r="X157" s="132" t="str">
        <f t="shared" si="50"/>
        <v/>
      </c>
      <c r="AR157" s="107"/>
      <c r="AS157" s="107"/>
      <c r="AU157" s="107"/>
      <c r="BA157" s="107"/>
      <c r="BQ157" s="42" t="str">
        <f t="shared" si="51"/>
        <v/>
      </c>
      <c r="BY157" s="116">
        <f t="shared" si="52"/>
        <v>0</v>
      </c>
    </row>
    <row r="158" spans="1:77" s="6" customFormat="1" ht="12" customHeight="1" x14ac:dyDescent="0.15">
      <c r="A158" s="48" t="s">
        <v>80</v>
      </c>
      <c r="B158" s="22">
        <f t="shared" si="49"/>
        <v>0</v>
      </c>
      <c r="C158" s="62">
        <f>+Enero!C158+Febrero!C158+'Marzo '!C158+'Abril '!C158+'Mayo '!C158+Junio!C158+Julio!C158+Agosto!C158+Septiembre!C158+'Octubre '!C158+Noviembre!C158+'Diciembre '!C158</f>
        <v>0</v>
      </c>
      <c r="D158" s="59">
        <f>+Enero!D158+Febrero!D158+'Marzo '!D158+'Abril '!D158+'Mayo '!D158+Junio!D158+Julio!D158+Agosto!D158+Septiembre!D158+'Octubre '!D158+Noviembre!D158+'Diciembre '!D158</f>
        <v>0</v>
      </c>
      <c r="E158" s="59">
        <f>+Enero!E158+Febrero!E158+'Marzo '!E158+'Abril '!E158+'Mayo '!E158+Junio!E158+Julio!E158+Agosto!E158+Septiembre!E158+'Octubre '!E158+Noviembre!E158+'Diciembre '!E158</f>
        <v>0</v>
      </c>
      <c r="F158" s="30">
        <f>+Enero!F158+Febrero!F158+'Marzo '!F158+'Abril '!F158+'Mayo '!F158+Junio!F158+Julio!F158+Agosto!F158+Septiembre!F158+'Octubre '!F158+Noviembre!F158+'Diciembre '!F158</f>
        <v>0</v>
      </c>
      <c r="G158" s="30">
        <f>+Enero!G158+Febrero!G158+'Marzo '!G158+'Abril '!G158+'Mayo '!G158+Junio!G158+Julio!G158+Agosto!G158+Septiembre!G158+'Octubre '!G158+Noviembre!G158+'Diciembre '!G158</f>
        <v>0</v>
      </c>
      <c r="H158" s="30">
        <f>+Enero!H158+Febrero!H158+'Marzo '!H158+'Abril '!H158+'Mayo '!H158+Junio!H158+Julio!H158+Agosto!H158+Septiembre!H158+'Octubre '!H158+Noviembre!H158+'Diciembre '!H158</f>
        <v>0</v>
      </c>
      <c r="I158" s="30">
        <f>+Enero!I158+Febrero!I158+'Marzo '!I158+'Abril '!I158+'Mayo '!I158+Junio!I158+Julio!I158+Agosto!I158+Septiembre!I158+'Octubre '!I158+Noviembre!I158+'Diciembre '!I158</f>
        <v>0</v>
      </c>
      <c r="J158" s="30">
        <f>+Enero!J158+Febrero!J158+'Marzo '!J158+'Abril '!J158+'Mayo '!J158+Junio!J158+Julio!J158+Agosto!J158+Septiembre!J158+'Octubre '!J158+Noviembre!J158+'Diciembre '!J158</f>
        <v>0</v>
      </c>
      <c r="K158" s="30">
        <f>+Enero!K158+Febrero!K158+'Marzo '!K158+'Abril '!K158+'Mayo '!K158+Junio!K158+Julio!K158+Agosto!K158+Septiembre!K158+'Octubre '!K158+Noviembre!K158+'Diciembre '!K158</f>
        <v>0</v>
      </c>
      <c r="L158" s="30">
        <f>+Enero!L158+Febrero!L158+'Marzo '!L158+'Abril '!L158+'Mayo '!L158+Junio!L158+Julio!L158+Agosto!L158+Septiembre!L158+'Octubre '!L158+Noviembre!L158+'Diciembre '!L158</f>
        <v>0</v>
      </c>
      <c r="M158" s="30">
        <f>+Enero!M158+Febrero!M158+'Marzo '!M158+'Abril '!M158+'Mayo '!M158+Junio!M158+Julio!M158+Agosto!M158+Septiembre!M158+'Octubre '!M158+Noviembre!M158+'Diciembre '!M158</f>
        <v>0</v>
      </c>
      <c r="N158" s="30">
        <f>+Enero!N158+Febrero!N158+'Marzo '!N158+'Abril '!N158+'Mayo '!N158+Junio!N158+Julio!N158+Agosto!N158+Septiembre!N158+'Octubre '!N158+Noviembre!N158+'Diciembre '!N158</f>
        <v>0</v>
      </c>
      <c r="O158" s="30">
        <f>+Enero!O158+Febrero!O158+'Marzo '!O158+'Abril '!O158+'Mayo '!O158+Junio!O158+Julio!O158+Agosto!O158+Septiembre!O158+'Octubre '!O158+Noviembre!O158+'Diciembre '!O158</f>
        <v>0</v>
      </c>
      <c r="P158" s="30">
        <f>+Enero!P158+Febrero!P158+'Marzo '!P158+'Abril '!P158+'Mayo '!P158+Junio!P158+Julio!P158+Agosto!P158+Septiembre!P158+'Octubre '!P158+Noviembre!P158+'Diciembre '!P158</f>
        <v>0</v>
      </c>
      <c r="Q158" s="30">
        <f>+Enero!Q158+Febrero!Q158+'Marzo '!Q158+'Abril '!Q158+'Mayo '!Q158+Junio!Q158+Julio!Q158+Agosto!Q158+Septiembre!Q158+'Octubre '!Q158+Noviembre!Q158+'Diciembre '!Q158</f>
        <v>0</v>
      </c>
      <c r="R158" s="30">
        <f>+Enero!R158+Febrero!R158+'Marzo '!R158+'Abril '!R158+'Mayo '!R158+Junio!R158+Julio!R158+Agosto!R158+Septiembre!R158+'Octubre '!R158+Noviembre!R158+'Diciembre '!R158</f>
        <v>0</v>
      </c>
      <c r="S158" s="28">
        <f>+Enero!S158+Febrero!S158+'Marzo '!S158+'Abril '!S158+'Mayo '!S158+Junio!S158+Julio!S158+Agosto!S158+Septiembre!S158+'Octubre '!S158+Noviembre!S158+'Diciembre '!S158</f>
        <v>0</v>
      </c>
      <c r="T158" s="33">
        <f>+Enero!T158+Febrero!T158+'Marzo '!T158+'Abril '!T158+'Mayo '!T158+Junio!T158+Julio!T158+Agosto!T158+Septiembre!T158+'Octubre '!T158+Noviembre!T158+'Diciembre '!T158</f>
        <v>0</v>
      </c>
      <c r="U158" s="178">
        <f>+Enero!U158+Febrero!U158+'Marzo '!U158+'Abril '!U158+'Mayo '!U158+Junio!U158+Julio!U158+Agosto!U158+Septiembre!U158+'Octubre '!U158+Noviembre!U158+'Diciembre '!U158</f>
        <v>0</v>
      </c>
      <c r="V158" s="33">
        <f>+Enero!V158+Febrero!V158+'Marzo '!V158+'Abril '!V158+'Mayo '!V158+Junio!V158+Julio!V158+Agosto!V158+Septiembre!V158+'Octubre '!V158+Noviembre!V158+'Diciembre '!V158</f>
        <v>0</v>
      </c>
      <c r="W158" s="178">
        <f>+Enero!W158+Febrero!W158+'Marzo '!W158+'Abril '!W158+'Mayo '!W158+Junio!W158+Julio!W158+Agosto!W158+Septiembre!W158+'Octubre '!W158+Noviembre!W158+'Diciembre '!W158</f>
        <v>0</v>
      </c>
      <c r="X158" s="132" t="str">
        <f t="shared" si="50"/>
        <v/>
      </c>
      <c r="AR158" s="107"/>
      <c r="AS158" s="107"/>
      <c r="AU158" s="107"/>
      <c r="BA158" s="107"/>
      <c r="BQ158" s="42" t="str">
        <f t="shared" si="51"/>
        <v/>
      </c>
      <c r="BY158" s="116">
        <f t="shared" si="52"/>
        <v>0</v>
      </c>
    </row>
    <row r="159" spans="1:77" s="6" customFormat="1" ht="12.75" customHeight="1" x14ac:dyDescent="0.15">
      <c r="A159" s="48" t="s">
        <v>81</v>
      </c>
      <c r="B159" s="22">
        <f t="shared" si="49"/>
        <v>0</v>
      </c>
      <c r="C159" s="27">
        <f>+Enero!C159+Febrero!C159+'Marzo '!C159+'Abril '!C159+'Mayo '!C159+Junio!C159+Julio!C159+Agosto!C159+Septiembre!C159+'Octubre '!C159+Noviembre!C159+'Diciembre '!C159</f>
        <v>0</v>
      </c>
      <c r="D159" s="30">
        <f>+Enero!D159+Febrero!D159+'Marzo '!D159+'Abril '!D159+'Mayo '!D159+Junio!D159+Julio!D159+Agosto!D159+Septiembre!D159+'Octubre '!D159+Noviembre!D159+'Diciembre '!D159</f>
        <v>0</v>
      </c>
      <c r="E159" s="30">
        <f>+Enero!E159+Febrero!E159+'Marzo '!E159+'Abril '!E159+'Mayo '!E159+Junio!E159+Julio!E159+Agosto!E159+Septiembre!E159+'Octubre '!E159+Noviembre!E159+'Diciembre '!E159</f>
        <v>0</v>
      </c>
      <c r="F159" s="30">
        <f>+Enero!F159+Febrero!F159+'Marzo '!F159+'Abril '!F159+'Mayo '!F159+Junio!F159+Julio!F159+Agosto!F159+Septiembre!F159+'Octubre '!F159+Noviembre!F159+'Diciembre '!F159</f>
        <v>0</v>
      </c>
      <c r="G159" s="30">
        <f>+Enero!G159+Febrero!G159+'Marzo '!G159+'Abril '!G159+'Mayo '!G159+Junio!G159+Julio!G159+Agosto!G159+Septiembre!G159+'Octubre '!G159+Noviembre!G159+'Diciembre '!G159</f>
        <v>0</v>
      </c>
      <c r="H159" s="30">
        <f>+Enero!H159+Febrero!H159+'Marzo '!H159+'Abril '!H159+'Mayo '!H159+Junio!H159+Julio!H159+Agosto!H159+Septiembre!H159+'Octubre '!H159+Noviembre!H159+'Diciembre '!H159</f>
        <v>0</v>
      </c>
      <c r="I159" s="30">
        <f>+Enero!I159+Febrero!I159+'Marzo '!I159+'Abril '!I159+'Mayo '!I159+Junio!I159+Julio!I159+Agosto!I159+Septiembre!I159+'Octubre '!I159+Noviembre!I159+'Diciembre '!I159</f>
        <v>0</v>
      </c>
      <c r="J159" s="30">
        <f>+Enero!J159+Febrero!J159+'Marzo '!J159+'Abril '!J159+'Mayo '!J159+Junio!J159+Julio!J159+Agosto!J159+Septiembre!J159+'Octubre '!J159+Noviembre!J159+'Diciembre '!J159</f>
        <v>0</v>
      </c>
      <c r="K159" s="30">
        <f>+Enero!K159+Febrero!K159+'Marzo '!K159+'Abril '!K159+'Mayo '!K159+Junio!K159+Julio!K159+Agosto!K159+Septiembre!K159+'Octubre '!K159+Noviembre!K159+'Diciembre '!K159</f>
        <v>0</v>
      </c>
      <c r="L159" s="30">
        <f>+Enero!L159+Febrero!L159+'Marzo '!L159+'Abril '!L159+'Mayo '!L159+Junio!L159+Julio!L159+Agosto!L159+Septiembre!L159+'Octubre '!L159+Noviembre!L159+'Diciembre '!L159</f>
        <v>0</v>
      </c>
      <c r="M159" s="30">
        <f>+Enero!M159+Febrero!M159+'Marzo '!M159+'Abril '!M159+'Mayo '!M159+Junio!M159+Julio!M159+Agosto!M159+Septiembre!M159+'Octubre '!M159+Noviembre!M159+'Diciembre '!M159</f>
        <v>0</v>
      </c>
      <c r="N159" s="30">
        <f>+Enero!N159+Febrero!N159+'Marzo '!N159+'Abril '!N159+'Mayo '!N159+Junio!N159+Julio!N159+Agosto!N159+Septiembre!N159+'Octubre '!N159+Noviembre!N159+'Diciembre '!N159</f>
        <v>0</v>
      </c>
      <c r="O159" s="30">
        <f>+Enero!O159+Febrero!O159+'Marzo '!O159+'Abril '!O159+'Mayo '!O159+Junio!O159+Julio!O159+Agosto!O159+Septiembre!O159+'Octubre '!O159+Noviembre!O159+'Diciembre '!O159</f>
        <v>0</v>
      </c>
      <c r="P159" s="30">
        <f>+Enero!P159+Febrero!P159+'Marzo '!P159+'Abril '!P159+'Mayo '!P159+Junio!P159+Julio!P159+Agosto!P159+Septiembre!P159+'Octubre '!P159+Noviembre!P159+'Diciembre '!P159</f>
        <v>0</v>
      </c>
      <c r="Q159" s="30">
        <f>+Enero!Q159+Febrero!Q159+'Marzo '!Q159+'Abril '!Q159+'Mayo '!Q159+Junio!Q159+Julio!Q159+Agosto!Q159+Septiembre!Q159+'Octubre '!Q159+Noviembre!Q159+'Diciembre '!Q159</f>
        <v>0</v>
      </c>
      <c r="R159" s="30">
        <f>+Enero!R159+Febrero!R159+'Marzo '!R159+'Abril '!R159+'Mayo '!R159+Junio!R159+Julio!R159+Agosto!R159+Septiembre!R159+'Octubre '!R159+Noviembre!R159+'Diciembre '!R159</f>
        <v>0</v>
      </c>
      <c r="S159" s="28">
        <f>+Enero!S159+Febrero!S159+'Marzo '!S159+'Abril '!S159+'Mayo '!S159+Junio!S159+Julio!S159+Agosto!S159+Septiembre!S159+'Octubre '!S159+Noviembre!S159+'Diciembre '!S159</f>
        <v>0</v>
      </c>
      <c r="T159" s="33">
        <f>+Enero!T159+Febrero!T159+'Marzo '!T159+'Abril '!T159+'Mayo '!T159+Junio!T159+Julio!T159+Agosto!T159+Septiembre!T159+'Octubre '!T159+Noviembre!T159+'Diciembre '!T159</f>
        <v>0</v>
      </c>
      <c r="U159" s="178">
        <f>+Enero!U159+Febrero!U159+'Marzo '!U159+'Abril '!U159+'Mayo '!U159+Junio!U159+Julio!U159+Agosto!U159+Septiembre!U159+'Octubre '!U159+Noviembre!U159+'Diciembre '!U159</f>
        <v>0</v>
      </c>
      <c r="V159" s="33">
        <f>+Enero!V159+Febrero!V159+'Marzo '!V159+'Abril '!V159+'Mayo '!V159+Junio!V159+Julio!V159+Agosto!V159+Septiembre!V159+'Octubre '!V159+Noviembre!V159+'Diciembre '!V159</f>
        <v>0</v>
      </c>
      <c r="W159" s="178">
        <f>+Enero!W159+Febrero!W159+'Marzo '!W159+'Abril '!W159+'Mayo '!W159+Junio!W159+Julio!W159+Agosto!W159+Septiembre!W159+'Octubre '!W159+Noviembre!W159+'Diciembre '!W159</f>
        <v>0</v>
      </c>
      <c r="X159" s="132" t="str">
        <f t="shared" si="50"/>
        <v/>
      </c>
      <c r="AR159" s="107"/>
      <c r="AS159" s="107"/>
      <c r="AU159" s="107"/>
      <c r="BA159" s="107"/>
      <c r="BQ159" s="42" t="str">
        <f t="shared" si="51"/>
        <v/>
      </c>
      <c r="BY159" s="116">
        <f t="shared" si="52"/>
        <v>0</v>
      </c>
    </row>
    <row r="160" spans="1:77" s="6" customFormat="1" ht="21" x14ac:dyDescent="0.15">
      <c r="A160" s="179" t="s">
        <v>82</v>
      </c>
      <c r="B160" s="22">
        <f t="shared" si="49"/>
        <v>0</v>
      </c>
      <c r="C160" s="62">
        <f>+Enero!C160+Febrero!C160+'Marzo '!C160+'Abril '!C160+'Mayo '!C160+Junio!C160+Julio!C160+Agosto!C160+Septiembre!C160+'Octubre '!C160+Noviembre!C160+'Diciembre '!C160</f>
        <v>0</v>
      </c>
      <c r="D160" s="59">
        <f>+Enero!D160+Febrero!D160+'Marzo '!D160+'Abril '!D160+'Mayo '!D160+Junio!D160+Julio!D160+Agosto!D160+Septiembre!D160+'Octubre '!D160+Noviembre!D160+'Diciembre '!D160</f>
        <v>0</v>
      </c>
      <c r="E160" s="59">
        <f>+Enero!E160+Febrero!E160+'Marzo '!E160+'Abril '!E160+'Mayo '!E160+Junio!E160+Julio!E160+Agosto!E160+Septiembre!E160+'Octubre '!E160+Noviembre!E160+'Diciembre '!E160</f>
        <v>0</v>
      </c>
      <c r="F160" s="30">
        <f>+Enero!F160+Febrero!F160+'Marzo '!F160+'Abril '!F160+'Mayo '!F160+Junio!F160+Julio!F160+Agosto!F160+Septiembre!F160+'Octubre '!F160+Noviembre!F160+'Diciembre '!F160</f>
        <v>0</v>
      </c>
      <c r="G160" s="30">
        <f>+Enero!G160+Febrero!G160+'Marzo '!G160+'Abril '!G160+'Mayo '!G160+Junio!G160+Julio!G160+Agosto!G160+Septiembre!G160+'Octubre '!G160+Noviembre!G160+'Diciembre '!G160</f>
        <v>0</v>
      </c>
      <c r="H160" s="30">
        <f>+Enero!H160+Febrero!H160+'Marzo '!H160+'Abril '!H160+'Mayo '!H160+Junio!H160+Julio!H160+Agosto!H160+Septiembre!H160+'Octubre '!H160+Noviembre!H160+'Diciembre '!H160</f>
        <v>0</v>
      </c>
      <c r="I160" s="30">
        <f>+Enero!I160+Febrero!I160+'Marzo '!I160+'Abril '!I160+'Mayo '!I160+Junio!I160+Julio!I160+Agosto!I160+Septiembre!I160+'Octubre '!I160+Noviembre!I160+'Diciembre '!I160</f>
        <v>0</v>
      </c>
      <c r="J160" s="30">
        <f>+Enero!J160+Febrero!J160+'Marzo '!J160+'Abril '!J160+'Mayo '!J160+Junio!J160+Julio!J160+Agosto!J160+Septiembre!J160+'Octubre '!J160+Noviembre!J160+'Diciembre '!J160</f>
        <v>0</v>
      </c>
      <c r="K160" s="30">
        <f>+Enero!K160+Febrero!K160+'Marzo '!K160+'Abril '!K160+'Mayo '!K160+Junio!K160+Julio!K160+Agosto!K160+Septiembre!K160+'Octubre '!K160+Noviembre!K160+'Diciembre '!K160</f>
        <v>0</v>
      </c>
      <c r="L160" s="30">
        <f>+Enero!L160+Febrero!L160+'Marzo '!L160+'Abril '!L160+'Mayo '!L160+Junio!L160+Julio!L160+Agosto!L160+Septiembre!L160+'Octubre '!L160+Noviembre!L160+'Diciembre '!L160</f>
        <v>0</v>
      </c>
      <c r="M160" s="30">
        <f>+Enero!M160+Febrero!M160+'Marzo '!M160+'Abril '!M160+'Mayo '!M160+Junio!M160+Julio!M160+Agosto!M160+Septiembre!M160+'Octubre '!M160+Noviembre!M160+'Diciembre '!M160</f>
        <v>0</v>
      </c>
      <c r="N160" s="30">
        <f>+Enero!N160+Febrero!N160+'Marzo '!N160+'Abril '!N160+'Mayo '!N160+Junio!N160+Julio!N160+Agosto!N160+Septiembre!N160+'Octubre '!N160+Noviembre!N160+'Diciembre '!N160</f>
        <v>0</v>
      </c>
      <c r="O160" s="30">
        <f>+Enero!O160+Febrero!O160+'Marzo '!O160+'Abril '!O160+'Mayo '!O160+Junio!O160+Julio!O160+Agosto!O160+Septiembre!O160+'Octubre '!O160+Noviembre!O160+'Diciembre '!O160</f>
        <v>0</v>
      </c>
      <c r="P160" s="30">
        <f>+Enero!P160+Febrero!P160+'Marzo '!P160+'Abril '!P160+'Mayo '!P160+Junio!P160+Julio!P160+Agosto!P160+Septiembre!P160+'Octubre '!P160+Noviembre!P160+'Diciembre '!P160</f>
        <v>0</v>
      </c>
      <c r="Q160" s="30">
        <f>+Enero!Q160+Febrero!Q160+'Marzo '!Q160+'Abril '!Q160+'Mayo '!Q160+Junio!Q160+Julio!Q160+Agosto!Q160+Septiembre!Q160+'Octubre '!Q160+Noviembre!Q160+'Diciembre '!Q160</f>
        <v>0</v>
      </c>
      <c r="R160" s="30">
        <f>+Enero!R160+Febrero!R160+'Marzo '!R160+'Abril '!R160+'Mayo '!R160+Junio!R160+Julio!R160+Agosto!R160+Septiembre!R160+'Octubre '!R160+Noviembre!R160+'Diciembre '!R160</f>
        <v>0</v>
      </c>
      <c r="S160" s="28">
        <f>+Enero!S160+Febrero!S160+'Marzo '!S160+'Abril '!S160+'Mayo '!S160+Junio!S160+Julio!S160+Agosto!S160+Septiembre!S160+'Octubre '!S160+Noviembre!S160+'Diciembre '!S160</f>
        <v>0</v>
      </c>
      <c r="T160" s="33">
        <f>+Enero!T160+Febrero!T160+'Marzo '!T160+'Abril '!T160+'Mayo '!T160+Junio!T160+Julio!T160+Agosto!T160+Septiembre!T160+'Octubre '!T160+Noviembre!T160+'Diciembre '!T160</f>
        <v>0</v>
      </c>
      <c r="U160" s="178">
        <f>+Enero!U160+Febrero!U160+'Marzo '!U160+'Abril '!U160+'Mayo '!U160+Junio!U160+Julio!U160+Agosto!U160+Septiembre!U160+'Octubre '!U160+Noviembre!U160+'Diciembre '!U160</f>
        <v>0</v>
      </c>
      <c r="V160" s="69">
        <f>+Enero!V160+Febrero!V160+'Marzo '!V160+'Abril '!V160+'Mayo '!V160+Junio!V160+Julio!V160+Agosto!V160+Septiembre!V160+'Octubre '!V160+Noviembre!V160+'Diciembre '!V160</f>
        <v>0</v>
      </c>
      <c r="W160" s="178">
        <f>+Enero!W160+Febrero!W160+'Marzo '!W160+'Abril '!W160+'Mayo '!W160+Junio!W160+Julio!W160+Agosto!W160+Septiembre!W160+'Octubre '!W160+Noviembre!W160+'Diciembre '!W160</f>
        <v>0</v>
      </c>
      <c r="X160" s="132" t="str">
        <f t="shared" si="50"/>
        <v/>
      </c>
      <c r="AR160" s="107"/>
      <c r="AS160" s="107"/>
      <c r="AU160" s="107"/>
      <c r="BA160" s="107"/>
      <c r="BQ160" s="42" t="str">
        <f t="shared" si="51"/>
        <v/>
      </c>
      <c r="BY160" s="116">
        <f t="shared" si="52"/>
        <v>0</v>
      </c>
    </row>
    <row r="161" spans="1:77" s="6" customFormat="1" ht="21" x14ac:dyDescent="0.15">
      <c r="A161" s="179" t="s">
        <v>83</v>
      </c>
      <c r="B161" s="22">
        <f t="shared" si="49"/>
        <v>0</v>
      </c>
      <c r="C161" s="62">
        <f>+Enero!C161+Febrero!C161+'Marzo '!C161+'Abril '!C161+'Mayo '!C161+Junio!C161+Julio!C161+Agosto!C161+Septiembre!C161+'Octubre '!C161+Noviembre!C161+'Diciembre '!C161</f>
        <v>0</v>
      </c>
      <c r="D161" s="59">
        <f>+Enero!D161+Febrero!D161+'Marzo '!D161+'Abril '!D161+'Mayo '!D161+Junio!D161+Julio!D161+Agosto!D161+Septiembre!D161+'Octubre '!D161+Noviembre!D161+'Diciembre '!D161</f>
        <v>0</v>
      </c>
      <c r="E161" s="59">
        <f>+Enero!E161+Febrero!E161+'Marzo '!E161+'Abril '!E161+'Mayo '!E161+Junio!E161+Julio!E161+Agosto!E161+Septiembre!E161+'Octubre '!E161+Noviembre!E161+'Diciembre '!E161</f>
        <v>0</v>
      </c>
      <c r="F161" s="30">
        <f>+Enero!F161+Febrero!F161+'Marzo '!F161+'Abril '!F161+'Mayo '!F161+Junio!F161+Julio!F161+Agosto!F161+Septiembre!F161+'Octubre '!F161+Noviembre!F161+'Diciembre '!F161</f>
        <v>0</v>
      </c>
      <c r="G161" s="30">
        <f>+Enero!G161+Febrero!G161+'Marzo '!G161+'Abril '!G161+'Mayo '!G161+Junio!G161+Julio!G161+Agosto!G161+Septiembre!G161+'Octubre '!G161+Noviembre!G161+'Diciembre '!G161</f>
        <v>0</v>
      </c>
      <c r="H161" s="30">
        <f>+Enero!H161+Febrero!H161+'Marzo '!H161+'Abril '!H161+'Mayo '!H161+Junio!H161+Julio!H161+Agosto!H161+Septiembre!H161+'Octubre '!H161+Noviembre!H161+'Diciembre '!H161</f>
        <v>0</v>
      </c>
      <c r="I161" s="30">
        <f>+Enero!I161+Febrero!I161+'Marzo '!I161+'Abril '!I161+'Mayo '!I161+Junio!I161+Julio!I161+Agosto!I161+Septiembre!I161+'Octubre '!I161+Noviembre!I161+'Diciembre '!I161</f>
        <v>0</v>
      </c>
      <c r="J161" s="30">
        <f>+Enero!J161+Febrero!J161+'Marzo '!J161+'Abril '!J161+'Mayo '!J161+Junio!J161+Julio!J161+Agosto!J161+Septiembre!J161+'Octubre '!J161+Noviembre!J161+'Diciembre '!J161</f>
        <v>0</v>
      </c>
      <c r="K161" s="30">
        <f>+Enero!K161+Febrero!K161+'Marzo '!K161+'Abril '!K161+'Mayo '!K161+Junio!K161+Julio!K161+Agosto!K161+Septiembre!K161+'Octubre '!K161+Noviembre!K161+'Diciembre '!K161</f>
        <v>0</v>
      </c>
      <c r="L161" s="30">
        <f>+Enero!L161+Febrero!L161+'Marzo '!L161+'Abril '!L161+'Mayo '!L161+Junio!L161+Julio!L161+Agosto!L161+Septiembre!L161+'Octubre '!L161+Noviembre!L161+'Diciembre '!L161</f>
        <v>0</v>
      </c>
      <c r="M161" s="30">
        <f>+Enero!M161+Febrero!M161+'Marzo '!M161+'Abril '!M161+'Mayo '!M161+Junio!M161+Julio!M161+Agosto!M161+Septiembre!M161+'Octubre '!M161+Noviembre!M161+'Diciembre '!M161</f>
        <v>0</v>
      </c>
      <c r="N161" s="30">
        <f>+Enero!N161+Febrero!N161+'Marzo '!N161+'Abril '!N161+'Mayo '!N161+Junio!N161+Julio!N161+Agosto!N161+Septiembre!N161+'Octubre '!N161+Noviembre!N161+'Diciembre '!N161</f>
        <v>0</v>
      </c>
      <c r="O161" s="30">
        <f>+Enero!O161+Febrero!O161+'Marzo '!O161+'Abril '!O161+'Mayo '!O161+Junio!O161+Julio!O161+Agosto!O161+Septiembre!O161+'Octubre '!O161+Noviembre!O161+'Diciembre '!O161</f>
        <v>0</v>
      </c>
      <c r="P161" s="30">
        <f>+Enero!P161+Febrero!P161+'Marzo '!P161+'Abril '!P161+'Mayo '!P161+Junio!P161+Julio!P161+Agosto!P161+Septiembre!P161+'Octubre '!P161+Noviembre!P161+'Diciembre '!P161</f>
        <v>0</v>
      </c>
      <c r="Q161" s="30">
        <f>+Enero!Q161+Febrero!Q161+'Marzo '!Q161+'Abril '!Q161+'Mayo '!Q161+Junio!Q161+Julio!Q161+Agosto!Q161+Septiembre!Q161+'Octubre '!Q161+Noviembre!Q161+'Diciembre '!Q161</f>
        <v>0</v>
      </c>
      <c r="R161" s="30">
        <f>+Enero!R161+Febrero!R161+'Marzo '!R161+'Abril '!R161+'Mayo '!R161+Junio!R161+Julio!R161+Agosto!R161+Septiembre!R161+'Octubre '!R161+Noviembre!R161+'Diciembre '!R161</f>
        <v>0</v>
      </c>
      <c r="S161" s="28">
        <f>+Enero!S161+Febrero!S161+'Marzo '!S161+'Abril '!S161+'Mayo '!S161+Junio!S161+Julio!S161+Agosto!S161+Septiembre!S161+'Octubre '!S161+Noviembre!S161+'Diciembre '!S161</f>
        <v>0</v>
      </c>
      <c r="T161" s="33">
        <f>+Enero!T161+Febrero!T161+'Marzo '!T161+'Abril '!T161+'Mayo '!T161+Junio!T161+Julio!T161+Agosto!T161+Septiembre!T161+'Octubre '!T161+Noviembre!T161+'Diciembre '!T161</f>
        <v>0</v>
      </c>
      <c r="U161" s="178">
        <f>+Enero!U161+Febrero!U161+'Marzo '!U161+'Abril '!U161+'Mayo '!U161+Junio!U161+Julio!U161+Agosto!U161+Septiembre!U161+'Octubre '!U161+Noviembre!U161+'Diciembre '!U161</f>
        <v>0</v>
      </c>
      <c r="V161" s="69">
        <f>+Enero!V161+Febrero!V161+'Marzo '!V161+'Abril '!V161+'Mayo '!V161+Junio!V161+Julio!V161+Agosto!V161+Septiembre!V161+'Octubre '!V161+Noviembre!V161+'Diciembre '!V161</f>
        <v>0</v>
      </c>
      <c r="W161" s="178">
        <f>+Enero!W161+Febrero!W161+'Marzo '!W161+'Abril '!W161+'Mayo '!W161+Junio!W161+Julio!W161+Agosto!W161+Septiembre!W161+'Octubre '!W161+Noviembre!W161+'Diciembre '!W161</f>
        <v>0</v>
      </c>
      <c r="X161" s="132" t="str">
        <f t="shared" si="50"/>
        <v/>
      </c>
      <c r="AR161" s="107"/>
      <c r="AS161" s="107"/>
      <c r="AU161" s="107"/>
      <c r="BA161" s="107"/>
      <c r="BQ161" s="42" t="str">
        <f t="shared" si="51"/>
        <v/>
      </c>
      <c r="BY161" s="116">
        <f t="shared" si="52"/>
        <v>0</v>
      </c>
    </row>
    <row r="162" spans="1:77" s="6" customFormat="1" ht="15" customHeight="1" x14ac:dyDescent="0.15">
      <c r="A162" s="48" t="s">
        <v>84</v>
      </c>
      <c r="B162" s="22">
        <f t="shared" si="49"/>
        <v>0</v>
      </c>
      <c r="C162" s="27">
        <f>+Enero!C162+Febrero!C162+'Marzo '!C162+'Abril '!C162+'Mayo '!C162+Junio!C162+Julio!C162+Agosto!C162+Septiembre!C162+'Octubre '!C162+Noviembre!C162+'Diciembre '!C162</f>
        <v>0</v>
      </c>
      <c r="D162" s="30">
        <f>+Enero!D162+Febrero!D162+'Marzo '!D162+'Abril '!D162+'Mayo '!D162+Junio!D162+Julio!D162+Agosto!D162+Septiembre!D162+'Octubre '!D162+Noviembre!D162+'Diciembre '!D162</f>
        <v>0</v>
      </c>
      <c r="E162" s="30">
        <f>+Enero!E162+Febrero!E162+'Marzo '!E162+'Abril '!E162+'Mayo '!E162+Junio!E162+Julio!E162+Agosto!E162+Septiembre!E162+'Octubre '!E162+Noviembre!E162+'Diciembre '!E162</f>
        <v>0</v>
      </c>
      <c r="F162" s="30">
        <f>+Enero!F162+Febrero!F162+'Marzo '!F162+'Abril '!F162+'Mayo '!F162+Junio!F162+Julio!F162+Agosto!F162+Septiembre!F162+'Octubre '!F162+Noviembre!F162+'Diciembre '!F162</f>
        <v>0</v>
      </c>
      <c r="G162" s="30">
        <f>+Enero!G162+Febrero!G162+'Marzo '!G162+'Abril '!G162+'Mayo '!G162+Junio!G162+Julio!G162+Agosto!G162+Septiembre!G162+'Octubre '!G162+Noviembre!G162+'Diciembre '!G162</f>
        <v>0</v>
      </c>
      <c r="H162" s="30">
        <f>+Enero!H162+Febrero!H162+'Marzo '!H162+'Abril '!H162+'Mayo '!H162+Junio!H162+Julio!H162+Agosto!H162+Septiembre!H162+'Octubre '!H162+Noviembre!H162+'Diciembre '!H162</f>
        <v>0</v>
      </c>
      <c r="I162" s="30">
        <f>+Enero!I162+Febrero!I162+'Marzo '!I162+'Abril '!I162+'Mayo '!I162+Junio!I162+Julio!I162+Agosto!I162+Septiembre!I162+'Octubre '!I162+Noviembre!I162+'Diciembre '!I162</f>
        <v>0</v>
      </c>
      <c r="J162" s="30">
        <f>+Enero!J162+Febrero!J162+'Marzo '!J162+'Abril '!J162+'Mayo '!J162+Junio!J162+Julio!J162+Agosto!J162+Septiembre!J162+'Octubre '!J162+Noviembre!J162+'Diciembre '!J162</f>
        <v>0</v>
      </c>
      <c r="K162" s="30">
        <f>+Enero!K162+Febrero!K162+'Marzo '!K162+'Abril '!K162+'Mayo '!K162+Junio!K162+Julio!K162+Agosto!K162+Septiembre!K162+'Octubre '!K162+Noviembre!K162+'Diciembre '!K162</f>
        <v>0</v>
      </c>
      <c r="L162" s="30">
        <f>+Enero!L162+Febrero!L162+'Marzo '!L162+'Abril '!L162+'Mayo '!L162+Junio!L162+Julio!L162+Agosto!L162+Septiembre!L162+'Octubre '!L162+Noviembre!L162+'Diciembre '!L162</f>
        <v>0</v>
      </c>
      <c r="M162" s="30">
        <f>+Enero!M162+Febrero!M162+'Marzo '!M162+'Abril '!M162+'Mayo '!M162+Junio!M162+Julio!M162+Agosto!M162+Septiembre!M162+'Octubre '!M162+Noviembre!M162+'Diciembre '!M162</f>
        <v>0</v>
      </c>
      <c r="N162" s="30">
        <f>+Enero!N162+Febrero!N162+'Marzo '!N162+'Abril '!N162+'Mayo '!N162+Junio!N162+Julio!N162+Agosto!N162+Septiembre!N162+'Octubre '!N162+Noviembre!N162+'Diciembre '!N162</f>
        <v>0</v>
      </c>
      <c r="O162" s="30">
        <f>+Enero!O162+Febrero!O162+'Marzo '!O162+'Abril '!O162+'Mayo '!O162+Junio!O162+Julio!O162+Agosto!O162+Septiembre!O162+'Octubre '!O162+Noviembre!O162+'Diciembre '!O162</f>
        <v>0</v>
      </c>
      <c r="P162" s="30">
        <f>+Enero!P162+Febrero!P162+'Marzo '!P162+'Abril '!P162+'Mayo '!P162+Junio!P162+Julio!P162+Agosto!P162+Septiembre!P162+'Octubre '!P162+Noviembre!P162+'Diciembre '!P162</f>
        <v>0</v>
      </c>
      <c r="Q162" s="30">
        <f>+Enero!Q162+Febrero!Q162+'Marzo '!Q162+'Abril '!Q162+'Mayo '!Q162+Junio!Q162+Julio!Q162+Agosto!Q162+Septiembre!Q162+'Octubre '!Q162+Noviembre!Q162+'Diciembre '!Q162</f>
        <v>0</v>
      </c>
      <c r="R162" s="30">
        <f>+Enero!R162+Febrero!R162+'Marzo '!R162+'Abril '!R162+'Mayo '!R162+Junio!R162+Julio!R162+Agosto!R162+Septiembre!R162+'Octubre '!R162+Noviembre!R162+'Diciembre '!R162</f>
        <v>0</v>
      </c>
      <c r="S162" s="28">
        <f>+Enero!S162+Febrero!S162+'Marzo '!S162+'Abril '!S162+'Mayo '!S162+Junio!S162+Julio!S162+Agosto!S162+Septiembre!S162+'Octubre '!S162+Noviembre!S162+'Diciembre '!S162</f>
        <v>0</v>
      </c>
      <c r="T162" s="33">
        <f>+Enero!T162+Febrero!T162+'Marzo '!T162+'Abril '!T162+'Mayo '!T162+Junio!T162+Julio!T162+Agosto!T162+Septiembre!T162+'Octubre '!T162+Noviembre!T162+'Diciembre '!T162</f>
        <v>0</v>
      </c>
      <c r="U162" s="178">
        <f>+Enero!U162+Febrero!U162+'Marzo '!U162+'Abril '!U162+'Mayo '!U162+Junio!U162+Julio!U162+Agosto!U162+Septiembre!U162+'Octubre '!U162+Noviembre!U162+'Diciembre '!U162</f>
        <v>0</v>
      </c>
      <c r="V162" s="33">
        <f>+Enero!V162+Febrero!V162+'Marzo '!V162+'Abril '!V162+'Mayo '!V162+Junio!V162+Julio!V162+Agosto!V162+Septiembre!V162+'Octubre '!V162+Noviembre!V162+'Diciembre '!V162</f>
        <v>0</v>
      </c>
      <c r="W162" s="178">
        <f>+Enero!W162+Febrero!W162+'Marzo '!W162+'Abril '!W162+'Mayo '!W162+Junio!W162+Julio!W162+Agosto!W162+Septiembre!W162+'Octubre '!W162+Noviembre!W162+'Diciembre '!W162</f>
        <v>0</v>
      </c>
      <c r="X162" s="132" t="str">
        <f t="shared" si="50"/>
        <v/>
      </c>
      <c r="AR162" s="107"/>
      <c r="AS162" s="107"/>
      <c r="AU162" s="107"/>
      <c r="BA162" s="107"/>
      <c r="BQ162" s="42" t="str">
        <f t="shared" si="51"/>
        <v/>
      </c>
      <c r="BY162" s="116">
        <f t="shared" si="52"/>
        <v>0</v>
      </c>
    </row>
    <row r="163" spans="1:77" s="6" customFormat="1" ht="15" customHeight="1" x14ac:dyDescent="0.15">
      <c r="A163" s="48" t="s">
        <v>85</v>
      </c>
      <c r="B163" s="22">
        <f t="shared" si="49"/>
        <v>0</v>
      </c>
      <c r="C163" s="27">
        <f>+Enero!C163+Febrero!C163+'Marzo '!C163+'Abril '!C163+'Mayo '!C163+Junio!C163+Julio!C163+Agosto!C163+Septiembre!C163+'Octubre '!C163+Noviembre!C163+'Diciembre '!C163</f>
        <v>0</v>
      </c>
      <c r="D163" s="30">
        <f>+Enero!D163+Febrero!D163+'Marzo '!D163+'Abril '!D163+'Mayo '!D163+Junio!D163+Julio!D163+Agosto!D163+Septiembre!D163+'Octubre '!D163+Noviembre!D163+'Diciembre '!D163</f>
        <v>0</v>
      </c>
      <c r="E163" s="30">
        <f>+Enero!E163+Febrero!E163+'Marzo '!E163+'Abril '!E163+'Mayo '!E163+Junio!E163+Julio!E163+Agosto!E163+Septiembre!E163+'Octubre '!E163+Noviembre!E163+'Diciembre '!E163</f>
        <v>0</v>
      </c>
      <c r="F163" s="30">
        <f>+Enero!F163+Febrero!F163+'Marzo '!F163+'Abril '!F163+'Mayo '!F163+Junio!F163+Julio!F163+Agosto!F163+Septiembre!F163+'Octubre '!F163+Noviembre!F163+'Diciembre '!F163</f>
        <v>0</v>
      </c>
      <c r="G163" s="30">
        <f>+Enero!G163+Febrero!G163+'Marzo '!G163+'Abril '!G163+'Mayo '!G163+Junio!G163+Julio!G163+Agosto!G163+Septiembre!G163+'Octubre '!G163+Noviembre!G163+'Diciembre '!G163</f>
        <v>0</v>
      </c>
      <c r="H163" s="30">
        <f>+Enero!H163+Febrero!H163+'Marzo '!H163+'Abril '!H163+'Mayo '!H163+Junio!H163+Julio!H163+Agosto!H163+Septiembre!H163+'Octubre '!H163+Noviembre!H163+'Diciembre '!H163</f>
        <v>0</v>
      </c>
      <c r="I163" s="30">
        <f>+Enero!I163+Febrero!I163+'Marzo '!I163+'Abril '!I163+'Mayo '!I163+Junio!I163+Julio!I163+Agosto!I163+Septiembre!I163+'Octubre '!I163+Noviembre!I163+'Diciembre '!I163</f>
        <v>0</v>
      </c>
      <c r="J163" s="30">
        <f>+Enero!J163+Febrero!J163+'Marzo '!J163+'Abril '!J163+'Mayo '!J163+Junio!J163+Julio!J163+Agosto!J163+Septiembre!J163+'Octubre '!J163+Noviembre!J163+'Diciembre '!J163</f>
        <v>0</v>
      </c>
      <c r="K163" s="30">
        <f>+Enero!K163+Febrero!K163+'Marzo '!K163+'Abril '!K163+'Mayo '!K163+Junio!K163+Julio!K163+Agosto!K163+Septiembre!K163+'Octubre '!K163+Noviembre!K163+'Diciembre '!K163</f>
        <v>0</v>
      </c>
      <c r="L163" s="30">
        <f>+Enero!L163+Febrero!L163+'Marzo '!L163+'Abril '!L163+'Mayo '!L163+Junio!L163+Julio!L163+Agosto!L163+Septiembre!L163+'Octubre '!L163+Noviembre!L163+'Diciembre '!L163</f>
        <v>0</v>
      </c>
      <c r="M163" s="30">
        <f>+Enero!M163+Febrero!M163+'Marzo '!M163+'Abril '!M163+'Mayo '!M163+Junio!M163+Julio!M163+Agosto!M163+Septiembre!M163+'Octubre '!M163+Noviembre!M163+'Diciembre '!M163</f>
        <v>0</v>
      </c>
      <c r="N163" s="30">
        <f>+Enero!N163+Febrero!N163+'Marzo '!N163+'Abril '!N163+'Mayo '!N163+Junio!N163+Julio!N163+Agosto!N163+Septiembre!N163+'Octubre '!N163+Noviembre!N163+'Diciembre '!N163</f>
        <v>0</v>
      </c>
      <c r="O163" s="30">
        <f>+Enero!O163+Febrero!O163+'Marzo '!O163+'Abril '!O163+'Mayo '!O163+Junio!O163+Julio!O163+Agosto!O163+Septiembre!O163+'Octubre '!O163+Noviembre!O163+'Diciembre '!O163</f>
        <v>0</v>
      </c>
      <c r="P163" s="30">
        <f>+Enero!P163+Febrero!P163+'Marzo '!P163+'Abril '!P163+'Mayo '!P163+Junio!P163+Julio!P163+Agosto!P163+Septiembre!P163+'Octubre '!P163+Noviembre!P163+'Diciembre '!P163</f>
        <v>0</v>
      </c>
      <c r="Q163" s="30">
        <f>+Enero!Q163+Febrero!Q163+'Marzo '!Q163+'Abril '!Q163+'Mayo '!Q163+Junio!Q163+Julio!Q163+Agosto!Q163+Septiembre!Q163+'Octubre '!Q163+Noviembre!Q163+'Diciembre '!Q163</f>
        <v>0</v>
      </c>
      <c r="R163" s="30">
        <f>+Enero!R163+Febrero!R163+'Marzo '!R163+'Abril '!R163+'Mayo '!R163+Junio!R163+Julio!R163+Agosto!R163+Septiembre!R163+'Octubre '!R163+Noviembre!R163+'Diciembre '!R163</f>
        <v>0</v>
      </c>
      <c r="S163" s="28">
        <f>+Enero!S163+Febrero!S163+'Marzo '!S163+'Abril '!S163+'Mayo '!S163+Junio!S163+Julio!S163+Agosto!S163+Septiembre!S163+'Octubre '!S163+Noviembre!S163+'Diciembre '!S163</f>
        <v>0</v>
      </c>
      <c r="T163" s="33">
        <f>+Enero!T163+Febrero!T163+'Marzo '!T163+'Abril '!T163+'Mayo '!T163+Junio!T163+Julio!T163+Agosto!T163+Septiembre!T163+'Octubre '!T163+Noviembre!T163+'Diciembre '!T163</f>
        <v>0</v>
      </c>
      <c r="U163" s="178">
        <f>+Enero!U163+Febrero!U163+'Marzo '!U163+'Abril '!U163+'Mayo '!U163+Junio!U163+Julio!U163+Agosto!U163+Septiembre!U163+'Octubre '!U163+Noviembre!U163+'Diciembre '!U163</f>
        <v>0</v>
      </c>
      <c r="V163" s="33">
        <f>+Enero!V163+Febrero!V163+'Marzo '!V163+'Abril '!V163+'Mayo '!V163+Junio!V163+Julio!V163+Agosto!V163+Septiembre!V163+'Octubre '!V163+Noviembre!V163+'Diciembre '!V163</f>
        <v>0</v>
      </c>
      <c r="W163" s="178">
        <f>+Enero!W163+Febrero!W163+'Marzo '!W163+'Abril '!W163+'Mayo '!W163+Junio!W163+Julio!W163+Agosto!W163+Septiembre!W163+'Octubre '!W163+Noviembre!W163+'Diciembre '!W163</f>
        <v>0</v>
      </c>
      <c r="X163" s="132" t="str">
        <f t="shared" si="50"/>
        <v/>
      </c>
      <c r="AR163" s="107"/>
      <c r="AS163" s="107"/>
      <c r="AU163" s="107"/>
      <c r="BA163" s="107"/>
      <c r="BQ163" s="42" t="str">
        <f t="shared" si="51"/>
        <v/>
      </c>
      <c r="BY163" s="116">
        <f t="shared" si="52"/>
        <v>0</v>
      </c>
    </row>
    <row r="164" spans="1:77" s="6" customFormat="1" ht="15" customHeight="1" x14ac:dyDescent="0.15">
      <c r="A164" s="48" t="s">
        <v>86</v>
      </c>
      <c r="B164" s="22">
        <f t="shared" si="49"/>
        <v>0</v>
      </c>
      <c r="C164" s="62">
        <f>+Enero!C164+Febrero!C164+'Marzo '!C164+'Abril '!C164+'Mayo '!C164+Junio!C164+Julio!C164+Agosto!C164+Septiembre!C164+'Octubre '!C164+Noviembre!C164+'Diciembre '!C164</f>
        <v>0</v>
      </c>
      <c r="D164" s="59">
        <f>+Enero!D164+Febrero!D164+'Marzo '!D164+'Abril '!D164+'Mayo '!D164+Junio!D164+Julio!D164+Agosto!D164+Septiembre!D164+'Octubre '!D164+Noviembre!D164+'Diciembre '!D164</f>
        <v>0</v>
      </c>
      <c r="E164" s="59">
        <f>+Enero!E164+Febrero!E164+'Marzo '!E164+'Abril '!E164+'Mayo '!E164+Junio!E164+Julio!E164+Agosto!E164+Septiembre!E164+'Octubre '!E164+Noviembre!E164+'Diciembre '!E164</f>
        <v>0</v>
      </c>
      <c r="F164" s="30">
        <f>+Enero!F164+Febrero!F164+'Marzo '!F164+'Abril '!F164+'Mayo '!F164+Junio!F164+Julio!F164+Agosto!F164+Septiembre!F164+'Octubre '!F164+Noviembre!F164+'Diciembre '!F164</f>
        <v>0</v>
      </c>
      <c r="G164" s="30">
        <f>+Enero!G164+Febrero!G164+'Marzo '!G164+'Abril '!G164+'Mayo '!G164+Junio!G164+Julio!G164+Agosto!G164+Septiembre!G164+'Octubre '!G164+Noviembre!G164+'Diciembre '!G164</f>
        <v>0</v>
      </c>
      <c r="H164" s="30">
        <f>+Enero!H164+Febrero!H164+'Marzo '!H164+'Abril '!H164+'Mayo '!H164+Junio!H164+Julio!H164+Agosto!H164+Septiembre!H164+'Octubre '!H164+Noviembre!H164+'Diciembre '!H164</f>
        <v>0</v>
      </c>
      <c r="I164" s="30">
        <f>+Enero!I164+Febrero!I164+'Marzo '!I164+'Abril '!I164+'Mayo '!I164+Junio!I164+Julio!I164+Agosto!I164+Septiembre!I164+'Octubre '!I164+Noviembre!I164+'Diciembre '!I164</f>
        <v>0</v>
      </c>
      <c r="J164" s="30">
        <f>+Enero!J164+Febrero!J164+'Marzo '!J164+'Abril '!J164+'Mayo '!J164+Junio!J164+Julio!J164+Agosto!J164+Septiembre!J164+'Octubre '!J164+Noviembre!J164+'Diciembre '!J164</f>
        <v>0</v>
      </c>
      <c r="K164" s="30">
        <f>+Enero!K164+Febrero!K164+'Marzo '!K164+'Abril '!K164+'Mayo '!K164+Junio!K164+Julio!K164+Agosto!K164+Septiembre!K164+'Octubre '!K164+Noviembre!K164+'Diciembre '!K164</f>
        <v>0</v>
      </c>
      <c r="L164" s="30">
        <f>+Enero!L164+Febrero!L164+'Marzo '!L164+'Abril '!L164+'Mayo '!L164+Junio!L164+Julio!L164+Agosto!L164+Septiembre!L164+'Octubre '!L164+Noviembre!L164+'Diciembre '!L164</f>
        <v>0</v>
      </c>
      <c r="M164" s="30">
        <f>+Enero!M164+Febrero!M164+'Marzo '!M164+'Abril '!M164+'Mayo '!M164+Junio!M164+Julio!M164+Agosto!M164+Septiembre!M164+'Octubre '!M164+Noviembre!M164+'Diciembre '!M164</f>
        <v>0</v>
      </c>
      <c r="N164" s="30">
        <f>+Enero!N164+Febrero!N164+'Marzo '!N164+'Abril '!N164+'Mayo '!N164+Junio!N164+Julio!N164+Agosto!N164+Septiembre!N164+'Octubre '!N164+Noviembre!N164+'Diciembre '!N164</f>
        <v>0</v>
      </c>
      <c r="O164" s="30">
        <f>+Enero!O164+Febrero!O164+'Marzo '!O164+'Abril '!O164+'Mayo '!O164+Junio!O164+Julio!O164+Agosto!O164+Septiembre!O164+'Octubre '!O164+Noviembre!O164+'Diciembre '!O164</f>
        <v>0</v>
      </c>
      <c r="P164" s="30">
        <f>+Enero!P164+Febrero!P164+'Marzo '!P164+'Abril '!P164+'Mayo '!P164+Junio!P164+Julio!P164+Agosto!P164+Septiembre!P164+'Octubre '!P164+Noviembre!P164+'Diciembre '!P164</f>
        <v>0</v>
      </c>
      <c r="Q164" s="30">
        <f>+Enero!Q164+Febrero!Q164+'Marzo '!Q164+'Abril '!Q164+'Mayo '!Q164+Junio!Q164+Julio!Q164+Agosto!Q164+Septiembre!Q164+'Octubre '!Q164+Noviembre!Q164+'Diciembre '!Q164</f>
        <v>0</v>
      </c>
      <c r="R164" s="30">
        <f>+Enero!R164+Febrero!R164+'Marzo '!R164+'Abril '!R164+'Mayo '!R164+Junio!R164+Julio!R164+Agosto!R164+Septiembre!R164+'Octubre '!R164+Noviembre!R164+'Diciembre '!R164</f>
        <v>0</v>
      </c>
      <c r="S164" s="28">
        <f>+Enero!S164+Febrero!S164+'Marzo '!S164+'Abril '!S164+'Mayo '!S164+Junio!S164+Julio!S164+Agosto!S164+Septiembre!S164+'Octubre '!S164+Noviembre!S164+'Diciembre '!S164</f>
        <v>0</v>
      </c>
      <c r="T164" s="33">
        <f>+Enero!T164+Febrero!T164+'Marzo '!T164+'Abril '!T164+'Mayo '!T164+Junio!T164+Julio!T164+Agosto!T164+Septiembre!T164+'Octubre '!T164+Noviembre!T164+'Diciembre '!T164</f>
        <v>0</v>
      </c>
      <c r="U164" s="178">
        <f>+Enero!U164+Febrero!U164+'Marzo '!U164+'Abril '!U164+'Mayo '!U164+Junio!U164+Julio!U164+Agosto!U164+Septiembre!U164+'Octubre '!U164+Noviembre!U164+'Diciembre '!U164</f>
        <v>0</v>
      </c>
      <c r="V164" s="69">
        <f>+Enero!V164+Febrero!V164+'Marzo '!V164+'Abril '!V164+'Mayo '!V164+Junio!V164+Julio!V164+Agosto!V164+Septiembre!V164+'Octubre '!V164+Noviembre!V164+'Diciembre '!V164</f>
        <v>0</v>
      </c>
      <c r="W164" s="178">
        <f>+Enero!W164+Febrero!W164+'Marzo '!W164+'Abril '!W164+'Mayo '!W164+Junio!W164+Julio!W164+Agosto!W164+Septiembre!W164+'Octubre '!W164+Noviembre!W164+'Diciembre '!W164</f>
        <v>0</v>
      </c>
      <c r="X164" s="132" t="str">
        <f t="shared" si="50"/>
        <v/>
      </c>
      <c r="AR164" s="107"/>
      <c r="AS164" s="107"/>
      <c r="AU164" s="107"/>
      <c r="BA164" s="107"/>
      <c r="BQ164" s="42" t="str">
        <f t="shared" si="51"/>
        <v/>
      </c>
      <c r="BY164" s="116">
        <f t="shared" si="52"/>
        <v>0</v>
      </c>
    </row>
    <row r="165" spans="1:77" s="6" customFormat="1" ht="15" customHeight="1" x14ac:dyDescent="0.15">
      <c r="A165" s="48" t="s">
        <v>87</v>
      </c>
      <c r="B165" s="22">
        <f t="shared" si="49"/>
        <v>0</v>
      </c>
      <c r="C165" s="27">
        <f>+Enero!C165+Febrero!C165+'Marzo '!C165+'Abril '!C165+'Mayo '!C165+Junio!C165+Julio!C165+Agosto!C165+Septiembre!C165+'Octubre '!C165+Noviembre!C165+'Diciembre '!C165</f>
        <v>0</v>
      </c>
      <c r="D165" s="30">
        <f>+Enero!D165+Febrero!D165+'Marzo '!D165+'Abril '!D165+'Mayo '!D165+Junio!D165+Julio!D165+Agosto!D165+Septiembre!D165+'Octubre '!D165+Noviembre!D165+'Diciembre '!D165</f>
        <v>0</v>
      </c>
      <c r="E165" s="30">
        <f>+Enero!E165+Febrero!E165+'Marzo '!E165+'Abril '!E165+'Mayo '!E165+Junio!E165+Julio!E165+Agosto!E165+Septiembre!E165+'Octubre '!E165+Noviembre!E165+'Diciembre '!E165</f>
        <v>0</v>
      </c>
      <c r="F165" s="30">
        <f>+Enero!F165+Febrero!F165+'Marzo '!F165+'Abril '!F165+'Mayo '!F165+Junio!F165+Julio!F165+Agosto!F165+Septiembre!F165+'Octubre '!F165+Noviembre!F165+'Diciembre '!F165</f>
        <v>0</v>
      </c>
      <c r="G165" s="30">
        <f>+Enero!G165+Febrero!G165+'Marzo '!G165+'Abril '!G165+'Mayo '!G165+Junio!G165+Julio!G165+Agosto!G165+Septiembre!G165+'Octubre '!G165+Noviembre!G165+'Diciembre '!G165</f>
        <v>0</v>
      </c>
      <c r="H165" s="30">
        <f>+Enero!H165+Febrero!H165+'Marzo '!H165+'Abril '!H165+'Mayo '!H165+Junio!H165+Julio!H165+Agosto!H165+Septiembre!H165+'Octubre '!H165+Noviembre!H165+'Diciembre '!H165</f>
        <v>0</v>
      </c>
      <c r="I165" s="30">
        <f>+Enero!I165+Febrero!I165+'Marzo '!I165+'Abril '!I165+'Mayo '!I165+Junio!I165+Julio!I165+Agosto!I165+Septiembre!I165+'Octubre '!I165+Noviembre!I165+'Diciembre '!I165</f>
        <v>0</v>
      </c>
      <c r="J165" s="30">
        <f>+Enero!J165+Febrero!J165+'Marzo '!J165+'Abril '!J165+'Mayo '!J165+Junio!J165+Julio!J165+Agosto!J165+Septiembre!J165+'Octubre '!J165+Noviembre!J165+'Diciembre '!J165</f>
        <v>0</v>
      </c>
      <c r="K165" s="30">
        <f>+Enero!K165+Febrero!K165+'Marzo '!K165+'Abril '!K165+'Mayo '!K165+Junio!K165+Julio!K165+Agosto!K165+Septiembre!K165+'Octubre '!K165+Noviembre!K165+'Diciembre '!K165</f>
        <v>0</v>
      </c>
      <c r="L165" s="30">
        <f>+Enero!L165+Febrero!L165+'Marzo '!L165+'Abril '!L165+'Mayo '!L165+Junio!L165+Julio!L165+Agosto!L165+Septiembre!L165+'Octubre '!L165+Noviembre!L165+'Diciembre '!L165</f>
        <v>0</v>
      </c>
      <c r="M165" s="30">
        <f>+Enero!M165+Febrero!M165+'Marzo '!M165+'Abril '!M165+'Mayo '!M165+Junio!M165+Julio!M165+Agosto!M165+Septiembre!M165+'Octubre '!M165+Noviembre!M165+'Diciembre '!M165</f>
        <v>0</v>
      </c>
      <c r="N165" s="30">
        <f>+Enero!N165+Febrero!N165+'Marzo '!N165+'Abril '!N165+'Mayo '!N165+Junio!N165+Julio!N165+Agosto!N165+Septiembre!N165+'Octubre '!N165+Noviembre!N165+'Diciembre '!N165</f>
        <v>0</v>
      </c>
      <c r="O165" s="30">
        <f>+Enero!O165+Febrero!O165+'Marzo '!O165+'Abril '!O165+'Mayo '!O165+Junio!O165+Julio!O165+Agosto!O165+Septiembre!O165+'Octubre '!O165+Noviembre!O165+'Diciembre '!O165</f>
        <v>0</v>
      </c>
      <c r="P165" s="30">
        <f>+Enero!P165+Febrero!P165+'Marzo '!P165+'Abril '!P165+'Mayo '!P165+Junio!P165+Julio!P165+Agosto!P165+Septiembre!P165+'Octubre '!P165+Noviembre!P165+'Diciembre '!P165</f>
        <v>0</v>
      </c>
      <c r="Q165" s="30">
        <f>+Enero!Q165+Febrero!Q165+'Marzo '!Q165+'Abril '!Q165+'Mayo '!Q165+Junio!Q165+Julio!Q165+Agosto!Q165+Septiembre!Q165+'Octubre '!Q165+Noviembre!Q165+'Diciembre '!Q165</f>
        <v>0</v>
      </c>
      <c r="R165" s="30">
        <f>+Enero!R165+Febrero!R165+'Marzo '!R165+'Abril '!R165+'Mayo '!R165+Junio!R165+Julio!R165+Agosto!R165+Septiembre!R165+'Octubre '!R165+Noviembre!R165+'Diciembre '!R165</f>
        <v>0</v>
      </c>
      <c r="S165" s="28">
        <f>+Enero!S165+Febrero!S165+'Marzo '!S165+'Abril '!S165+'Mayo '!S165+Junio!S165+Julio!S165+Agosto!S165+Septiembre!S165+'Octubre '!S165+Noviembre!S165+'Diciembre '!S165</f>
        <v>0</v>
      </c>
      <c r="T165" s="33">
        <f>+Enero!T165+Febrero!T165+'Marzo '!T165+'Abril '!T165+'Mayo '!T165+Junio!T165+Julio!T165+Agosto!T165+Septiembre!T165+'Octubre '!T165+Noviembre!T165+'Diciembre '!T165</f>
        <v>0</v>
      </c>
      <c r="U165" s="178">
        <f>+Enero!U165+Febrero!U165+'Marzo '!U165+'Abril '!U165+'Mayo '!U165+Junio!U165+Julio!U165+Agosto!U165+Septiembre!U165+'Octubre '!U165+Noviembre!U165+'Diciembre '!U165</f>
        <v>0</v>
      </c>
      <c r="V165" s="33">
        <f>+Enero!V165+Febrero!V165+'Marzo '!V165+'Abril '!V165+'Mayo '!V165+Junio!V165+Julio!V165+Agosto!V165+Septiembre!V165+'Octubre '!V165+Noviembre!V165+'Diciembre '!V165</f>
        <v>0</v>
      </c>
      <c r="W165" s="178">
        <f>+Enero!W165+Febrero!W165+'Marzo '!W165+'Abril '!W165+'Mayo '!W165+Junio!W165+Julio!W165+Agosto!W165+Septiembre!W165+'Octubre '!W165+Noviembre!W165+'Diciembre '!W165</f>
        <v>0</v>
      </c>
      <c r="X165" s="132" t="str">
        <f t="shared" si="50"/>
        <v/>
      </c>
      <c r="AR165" s="107"/>
      <c r="AS165" s="107"/>
      <c r="AU165" s="107"/>
      <c r="BA165" s="107"/>
      <c r="BQ165" s="42" t="str">
        <f t="shared" si="51"/>
        <v/>
      </c>
      <c r="BY165" s="116">
        <f t="shared" si="52"/>
        <v>0</v>
      </c>
    </row>
    <row r="166" spans="1:77" s="6" customFormat="1" ht="15" customHeight="1" x14ac:dyDescent="0.15">
      <c r="A166" s="48" t="s">
        <v>88</v>
      </c>
      <c r="B166" s="22">
        <f t="shared" si="49"/>
        <v>0</v>
      </c>
      <c r="C166" s="62">
        <f>+Enero!C166+Febrero!C166+'Marzo '!C166+'Abril '!C166+'Mayo '!C166+Junio!C166+Julio!C166+Agosto!C166+Septiembre!C166+'Octubre '!C166+Noviembre!C166+'Diciembre '!C166</f>
        <v>0</v>
      </c>
      <c r="D166" s="59">
        <f>+Enero!D166+Febrero!D166+'Marzo '!D166+'Abril '!D166+'Mayo '!D166+Junio!D166+Julio!D166+Agosto!D166+Septiembre!D166+'Octubre '!D166+Noviembre!D166+'Diciembre '!D166</f>
        <v>0</v>
      </c>
      <c r="E166" s="59">
        <f>+Enero!E166+Febrero!E166+'Marzo '!E166+'Abril '!E166+'Mayo '!E166+Junio!E166+Julio!E166+Agosto!E166+Septiembre!E166+'Octubre '!E166+Noviembre!E166+'Diciembre '!E166</f>
        <v>0</v>
      </c>
      <c r="F166" s="30">
        <f>+Enero!F166+Febrero!F166+'Marzo '!F166+'Abril '!F166+'Mayo '!F166+Junio!F166+Julio!F166+Agosto!F166+Septiembre!F166+'Octubre '!F166+Noviembre!F166+'Diciembre '!F166</f>
        <v>0</v>
      </c>
      <c r="G166" s="30">
        <f>+Enero!G166+Febrero!G166+'Marzo '!G166+'Abril '!G166+'Mayo '!G166+Junio!G166+Julio!G166+Agosto!G166+Septiembre!G166+'Octubre '!G166+Noviembre!G166+'Diciembre '!G166</f>
        <v>0</v>
      </c>
      <c r="H166" s="30">
        <f>+Enero!H166+Febrero!H166+'Marzo '!H166+'Abril '!H166+'Mayo '!H166+Junio!H166+Julio!H166+Agosto!H166+Septiembre!H166+'Octubre '!H166+Noviembre!H166+'Diciembre '!H166</f>
        <v>0</v>
      </c>
      <c r="I166" s="30">
        <f>+Enero!I166+Febrero!I166+'Marzo '!I166+'Abril '!I166+'Mayo '!I166+Junio!I166+Julio!I166+Agosto!I166+Septiembre!I166+'Octubre '!I166+Noviembre!I166+'Diciembre '!I166</f>
        <v>0</v>
      </c>
      <c r="J166" s="30">
        <f>+Enero!J166+Febrero!J166+'Marzo '!J166+'Abril '!J166+'Mayo '!J166+Junio!J166+Julio!J166+Agosto!J166+Septiembre!J166+'Octubre '!J166+Noviembre!J166+'Diciembre '!J166</f>
        <v>0</v>
      </c>
      <c r="K166" s="30">
        <f>+Enero!K166+Febrero!K166+'Marzo '!K166+'Abril '!K166+'Mayo '!K166+Junio!K166+Julio!K166+Agosto!K166+Septiembre!K166+'Octubre '!K166+Noviembre!K166+'Diciembre '!K166</f>
        <v>0</v>
      </c>
      <c r="L166" s="30">
        <f>+Enero!L166+Febrero!L166+'Marzo '!L166+'Abril '!L166+'Mayo '!L166+Junio!L166+Julio!L166+Agosto!L166+Septiembre!L166+'Octubre '!L166+Noviembre!L166+'Diciembre '!L166</f>
        <v>0</v>
      </c>
      <c r="M166" s="30">
        <f>+Enero!M166+Febrero!M166+'Marzo '!M166+'Abril '!M166+'Mayo '!M166+Junio!M166+Julio!M166+Agosto!M166+Septiembre!M166+'Octubre '!M166+Noviembre!M166+'Diciembre '!M166</f>
        <v>0</v>
      </c>
      <c r="N166" s="30">
        <f>+Enero!N166+Febrero!N166+'Marzo '!N166+'Abril '!N166+'Mayo '!N166+Junio!N166+Julio!N166+Agosto!N166+Septiembre!N166+'Octubre '!N166+Noviembre!N166+'Diciembre '!N166</f>
        <v>0</v>
      </c>
      <c r="O166" s="30">
        <f>+Enero!O166+Febrero!O166+'Marzo '!O166+'Abril '!O166+'Mayo '!O166+Junio!O166+Julio!O166+Agosto!O166+Septiembre!O166+'Octubre '!O166+Noviembre!O166+'Diciembre '!O166</f>
        <v>0</v>
      </c>
      <c r="P166" s="30">
        <f>+Enero!P166+Febrero!P166+'Marzo '!P166+'Abril '!P166+'Mayo '!P166+Junio!P166+Julio!P166+Agosto!P166+Septiembre!P166+'Octubre '!P166+Noviembre!P166+'Diciembre '!P166</f>
        <v>0</v>
      </c>
      <c r="Q166" s="30">
        <f>+Enero!Q166+Febrero!Q166+'Marzo '!Q166+'Abril '!Q166+'Mayo '!Q166+Junio!Q166+Julio!Q166+Agosto!Q166+Septiembre!Q166+'Octubre '!Q166+Noviembre!Q166+'Diciembre '!Q166</f>
        <v>0</v>
      </c>
      <c r="R166" s="30">
        <f>+Enero!R166+Febrero!R166+'Marzo '!R166+'Abril '!R166+'Mayo '!R166+Junio!R166+Julio!R166+Agosto!R166+Septiembre!R166+'Octubre '!R166+Noviembre!R166+'Diciembre '!R166</f>
        <v>0</v>
      </c>
      <c r="S166" s="28">
        <f>+Enero!S166+Febrero!S166+'Marzo '!S166+'Abril '!S166+'Mayo '!S166+Junio!S166+Julio!S166+Agosto!S166+Septiembre!S166+'Octubre '!S166+Noviembre!S166+'Diciembre '!S166</f>
        <v>0</v>
      </c>
      <c r="T166" s="33">
        <f>+Enero!T166+Febrero!T166+'Marzo '!T166+'Abril '!T166+'Mayo '!T166+Junio!T166+Julio!T166+Agosto!T166+Septiembre!T166+'Octubre '!T166+Noviembre!T166+'Diciembre '!T166</f>
        <v>0</v>
      </c>
      <c r="U166" s="178">
        <f>+Enero!U166+Febrero!U166+'Marzo '!U166+'Abril '!U166+'Mayo '!U166+Junio!U166+Julio!U166+Agosto!U166+Septiembre!U166+'Octubre '!U166+Noviembre!U166+'Diciembre '!U166</f>
        <v>0</v>
      </c>
      <c r="V166" s="69">
        <f>+Enero!V166+Febrero!V166+'Marzo '!V166+'Abril '!V166+'Mayo '!V166+Junio!V166+Julio!V166+Agosto!V166+Septiembre!V166+'Octubre '!V166+Noviembre!V166+'Diciembre '!V166</f>
        <v>0</v>
      </c>
      <c r="W166" s="178">
        <f>+Enero!W166+Febrero!W166+'Marzo '!W166+'Abril '!W166+'Mayo '!W166+Junio!W166+Julio!W166+Agosto!W166+Septiembre!W166+'Octubre '!W166+Noviembre!W166+'Diciembre '!W166</f>
        <v>0</v>
      </c>
      <c r="X166" s="132" t="str">
        <f t="shared" si="50"/>
        <v/>
      </c>
      <c r="AR166" s="107"/>
      <c r="AS166" s="107"/>
      <c r="AU166" s="107"/>
      <c r="BA166" s="107"/>
      <c r="BQ166" s="42" t="str">
        <f t="shared" si="51"/>
        <v/>
      </c>
      <c r="BY166" s="116">
        <f t="shared" si="52"/>
        <v>0</v>
      </c>
    </row>
    <row r="167" spans="1:77" s="6" customFormat="1" ht="15" customHeight="1" x14ac:dyDescent="0.15">
      <c r="A167" s="48" t="s">
        <v>89</v>
      </c>
      <c r="B167" s="22">
        <f t="shared" si="49"/>
        <v>0</v>
      </c>
      <c r="C167" s="27">
        <f>+Enero!C167+Febrero!C167+'Marzo '!C167+'Abril '!C167+'Mayo '!C167+Junio!C167+Julio!C167+Agosto!C167+Septiembre!C167+'Octubre '!C167+Noviembre!C167+'Diciembre '!C167</f>
        <v>0</v>
      </c>
      <c r="D167" s="30">
        <f>+Enero!D167+Febrero!D167+'Marzo '!D167+'Abril '!D167+'Mayo '!D167+Junio!D167+Julio!D167+Agosto!D167+Septiembre!D167+'Octubre '!D167+Noviembre!D167+'Diciembre '!D167</f>
        <v>0</v>
      </c>
      <c r="E167" s="30">
        <f>+Enero!E167+Febrero!E167+'Marzo '!E167+'Abril '!E167+'Mayo '!E167+Junio!E167+Julio!E167+Agosto!E167+Septiembre!E167+'Octubre '!E167+Noviembre!E167+'Diciembre '!E167</f>
        <v>0</v>
      </c>
      <c r="F167" s="30">
        <f>+Enero!F167+Febrero!F167+'Marzo '!F167+'Abril '!F167+'Mayo '!F167+Junio!F167+Julio!F167+Agosto!F167+Septiembre!F167+'Octubre '!F167+Noviembre!F167+'Diciembre '!F167</f>
        <v>0</v>
      </c>
      <c r="G167" s="30">
        <f>+Enero!G167+Febrero!G167+'Marzo '!G167+'Abril '!G167+'Mayo '!G167+Junio!G167+Julio!G167+Agosto!G167+Septiembre!G167+'Octubre '!G167+Noviembre!G167+'Diciembre '!G167</f>
        <v>0</v>
      </c>
      <c r="H167" s="30">
        <f>+Enero!H167+Febrero!H167+'Marzo '!H167+'Abril '!H167+'Mayo '!H167+Junio!H167+Julio!H167+Agosto!H167+Septiembre!H167+'Octubre '!H167+Noviembre!H167+'Diciembre '!H167</f>
        <v>0</v>
      </c>
      <c r="I167" s="30">
        <f>+Enero!I167+Febrero!I167+'Marzo '!I167+'Abril '!I167+'Mayo '!I167+Junio!I167+Julio!I167+Agosto!I167+Septiembre!I167+'Octubre '!I167+Noviembre!I167+'Diciembre '!I167</f>
        <v>0</v>
      </c>
      <c r="J167" s="30">
        <f>+Enero!J167+Febrero!J167+'Marzo '!J167+'Abril '!J167+'Mayo '!J167+Junio!J167+Julio!J167+Agosto!J167+Septiembre!J167+'Octubre '!J167+Noviembre!J167+'Diciembre '!J167</f>
        <v>0</v>
      </c>
      <c r="K167" s="30">
        <f>+Enero!K167+Febrero!K167+'Marzo '!K167+'Abril '!K167+'Mayo '!K167+Junio!K167+Julio!K167+Agosto!K167+Septiembre!K167+'Octubre '!K167+Noviembre!K167+'Diciembre '!K167</f>
        <v>0</v>
      </c>
      <c r="L167" s="30">
        <f>+Enero!L167+Febrero!L167+'Marzo '!L167+'Abril '!L167+'Mayo '!L167+Junio!L167+Julio!L167+Agosto!L167+Septiembre!L167+'Octubre '!L167+Noviembre!L167+'Diciembre '!L167</f>
        <v>0</v>
      </c>
      <c r="M167" s="30">
        <f>+Enero!M167+Febrero!M167+'Marzo '!M167+'Abril '!M167+'Mayo '!M167+Junio!M167+Julio!M167+Agosto!M167+Septiembre!M167+'Octubre '!M167+Noviembre!M167+'Diciembre '!M167</f>
        <v>0</v>
      </c>
      <c r="N167" s="30">
        <f>+Enero!N167+Febrero!N167+'Marzo '!N167+'Abril '!N167+'Mayo '!N167+Junio!N167+Julio!N167+Agosto!N167+Septiembre!N167+'Octubre '!N167+Noviembre!N167+'Diciembre '!N167</f>
        <v>0</v>
      </c>
      <c r="O167" s="30">
        <f>+Enero!O167+Febrero!O167+'Marzo '!O167+'Abril '!O167+'Mayo '!O167+Junio!O167+Julio!O167+Agosto!O167+Septiembre!O167+'Octubre '!O167+Noviembre!O167+'Diciembre '!O167</f>
        <v>0</v>
      </c>
      <c r="P167" s="30">
        <f>+Enero!P167+Febrero!P167+'Marzo '!P167+'Abril '!P167+'Mayo '!P167+Junio!P167+Julio!P167+Agosto!P167+Septiembre!P167+'Octubre '!P167+Noviembre!P167+'Diciembre '!P167</f>
        <v>0</v>
      </c>
      <c r="Q167" s="30">
        <f>+Enero!Q167+Febrero!Q167+'Marzo '!Q167+'Abril '!Q167+'Mayo '!Q167+Junio!Q167+Julio!Q167+Agosto!Q167+Septiembre!Q167+'Octubre '!Q167+Noviembre!Q167+'Diciembre '!Q167</f>
        <v>0</v>
      </c>
      <c r="R167" s="30">
        <f>+Enero!R167+Febrero!R167+'Marzo '!R167+'Abril '!R167+'Mayo '!R167+Junio!R167+Julio!R167+Agosto!R167+Septiembre!R167+'Octubre '!R167+Noviembre!R167+'Diciembre '!R167</f>
        <v>0</v>
      </c>
      <c r="S167" s="28">
        <f>+Enero!S167+Febrero!S167+'Marzo '!S167+'Abril '!S167+'Mayo '!S167+Junio!S167+Julio!S167+Agosto!S167+Septiembre!S167+'Octubre '!S167+Noviembre!S167+'Diciembre '!S167</f>
        <v>0</v>
      </c>
      <c r="T167" s="33">
        <f>+Enero!T167+Febrero!T167+'Marzo '!T167+'Abril '!T167+'Mayo '!T167+Junio!T167+Julio!T167+Agosto!T167+Septiembre!T167+'Octubre '!T167+Noviembre!T167+'Diciembre '!T167</f>
        <v>0</v>
      </c>
      <c r="U167" s="178">
        <f>+Enero!U167+Febrero!U167+'Marzo '!U167+'Abril '!U167+'Mayo '!U167+Junio!U167+Julio!U167+Agosto!U167+Septiembre!U167+'Octubre '!U167+Noviembre!U167+'Diciembre '!U167</f>
        <v>0</v>
      </c>
      <c r="V167" s="33">
        <f>+Enero!V167+Febrero!V167+'Marzo '!V167+'Abril '!V167+'Mayo '!V167+Junio!V167+Julio!V167+Agosto!V167+Septiembre!V167+'Octubre '!V167+Noviembre!V167+'Diciembre '!V167</f>
        <v>0</v>
      </c>
      <c r="W167" s="178">
        <f>+Enero!W167+Febrero!W167+'Marzo '!W167+'Abril '!W167+'Mayo '!W167+Junio!W167+Julio!W167+Agosto!W167+Septiembre!W167+'Octubre '!W167+Noviembre!W167+'Diciembre '!W167</f>
        <v>0</v>
      </c>
      <c r="X167" s="132" t="str">
        <f t="shared" si="50"/>
        <v/>
      </c>
      <c r="AR167" s="107"/>
      <c r="AS167" s="107"/>
      <c r="AU167" s="107"/>
      <c r="BA167" s="107"/>
      <c r="BQ167" s="42" t="str">
        <f t="shared" si="51"/>
        <v/>
      </c>
      <c r="BY167" s="116">
        <f t="shared" si="52"/>
        <v>0</v>
      </c>
    </row>
    <row r="168" spans="1:77" s="6" customFormat="1" ht="15" customHeight="1" x14ac:dyDescent="0.15">
      <c r="A168" s="48" t="s">
        <v>90</v>
      </c>
      <c r="B168" s="22">
        <f t="shared" si="49"/>
        <v>0</v>
      </c>
      <c r="C168" s="27">
        <f>+Enero!C168+Febrero!C168+'Marzo '!C168+'Abril '!C168+'Mayo '!C168+Junio!C168+Julio!C168+Agosto!C168+Septiembre!C168+'Octubre '!C168+Noviembre!C168+'Diciembre '!C168</f>
        <v>0</v>
      </c>
      <c r="D168" s="30">
        <f>+Enero!D168+Febrero!D168+'Marzo '!D168+'Abril '!D168+'Mayo '!D168+Junio!D168+Julio!D168+Agosto!D168+Septiembre!D168+'Octubre '!D168+Noviembre!D168+'Diciembre '!D168</f>
        <v>0</v>
      </c>
      <c r="E168" s="30">
        <f>+Enero!E168+Febrero!E168+'Marzo '!E168+'Abril '!E168+'Mayo '!E168+Junio!E168+Julio!E168+Agosto!E168+Septiembre!E168+'Octubre '!E168+Noviembre!E168+'Diciembre '!E168</f>
        <v>0</v>
      </c>
      <c r="F168" s="30">
        <f>+Enero!F168+Febrero!F168+'Marzo '!F168+'Abril '!F168+'Mayo '!F168+Junio!F168+Julio!F168+Agosto!F168+Septiembre!F168+'Octubre '!F168+Noviembre!F168+'Diciembre '!F168</f>
        <v>0</v>
      </c>
      <c r="G168" s="30">
        <f>+Enero!G168+Febrero!G168+'Marzo '!G168+'Abril '!G168+'Mayo '!G168+Junio!G168+Julio!G168+Agosto!G168+Septiembre!G168+'Octubre '!G168+Noviembre!G168+'Diciembre '!G168</f>
        <v>0</v>
      </c>
      <c r="H168" s="30">
        <f>+Enero!H168+Febrero!H168+'Marzo '!H168+'Abril '!H168+'Mayo '!H168+Junio!H168+Julio!H168+Agosto!H168+Septiembre!H168+'Octubre '!H168+Noviembre!H168+'Diciembre '!H168</f>
        <v>0</v>
      </c>
      <c r="I168" s="30">
        <f>+Enero!I168+Febrero!I168+'Marzo '!I168+'Abril '!I168+'Mayo '!I168+Junio!I168+Julio!I168+Agosto!I168+Septiembre!I168+'Octubre '!I168+Noviembre!I168+'Diciembre '!I168</f>
        <v>0</v>
      </c>
      <c r="J168" s="30">
        <f>+Enero!J168+Febrero!J168+'Marzo '!J168+'Abril '!J168+'Mayo '!J168+Junio!J168+Julio!J168+Agosto!J168+Septiembre!J168+'Octubre '!J168+Noviembre!J168+'Diciembre '!J168</f>
        <v>0</v>
      </c>
      <c r="K168" s="30">
        <f>+Enero!K168+Febrero!K168+'Marzo '!K168+'Abril '!K168+'Mayo '!K168+Junio!K168+Julio!K168+Agosto!K168+Septiembre!K168+'Octubre '!K168+Noviembre!K168+'Diciembre '!K168</f>
        <v>0</v>
      </c>
      <c r="L168" s="30">
        <f>+Enero!L168+Febrero!L168+'Marzo '!L168+'Abril '!L168+'Mayo '!L168+Junio!L168+Julio!L168+Agosto!L168+Septiembre!L168+'Octubre '!L168+Noviembre!L168+'Diciembre '!L168</f>
        <v>0</v>
      </c>
      <c r="M168" s="30">
        <f>+Enero!M168+Febrero!M168+'Marzo '!M168+'Abril '!M168+'Mayo '!M168+Junio!M168+Julio!M168+Agosto!M168+Septiembre!M168+'Octubre '!M168+Noviembre!M168+'Diciembre '!M168</f>
        <v>0</v>
      </c>
      <c r="N168" s="30">
        <f>+Enero!N168+Febrero!N168+'Marzo '!N168+'Abril '!N168+'Mayo '!N168+Junio!N168+Julio!N168+Agosto!N168+Septiembre!N168+'Octubre '!N168+Noviembre!N168+'Diciembre '!N168</f>
        <v>0</v>
      </c>
      <c r="O168" s="30">
        <f>+Enero!O168+Febrero!O168+'Marzo '!O168+'Abril '!O168+'Mayo '!O168+Junio!O168+Julio!O168+Agosto!O168+Septiembre!O168+'Octubre '!O168+Noviembre!O168+'Diciembre '!O168</f>
        <v>0</v>
      </c>
      <c r="P168" s="30">
        <f>+Enero!P168+Febrero!P168+'Marzo '!P168+'Abril '!P168+'Mayo '!P168+Junio!P168+Julio!P168+Agosto!P168+Septiembre!P168+'Octubre '!P168+Noviembre!P168+'Diciembre '!P168</f>
        <v>0</v>
      </c>
      <c r="Q168" s="30">
        <f>+Enero!Q168+Febrero!Q168+'Marzo '!Q168+'Abril '!Q168+'Mayo '!Q168+Junio!Q168+Julio!Q168+Agosto!Q168+Septiembre!Q168+'Octubre '!Q168+Noviembre!Q168+'Diciembre '!Q168</f>
        <v>0</v>
      </c>
      <c r="R168" s="30">
        <f>+Enero!R168+Febrero!R168+'Marzo '!R168+'Abril '!R168+'Mayo '!R168+Junio!R168+Julio!R168+Agosto!R168+Septiembre!R168+'Octubre '!R168+Noviembre!R168+'Diciembre '!R168</f>
        <v>0</v>
      </c>
      <c r="S168" s="28">
        <f>+Enero!S168+Febrero!S168+'Marzo '!S168+'Abril '!S168+'Mayo '!S168+Junio!S168+Julio!S168+Agosto!S168+Septiembre!S168+'Octubre '!S168+Noviembre!S168+'Diciembre '!S168</f>
        <v>0</v>
      </c>
      <c r="T168" s="33">
        <f>+Enero!T168+Febrero!T168+'Marzo '!T168+'Abril '!T168+'Mayo '!T168+Junio!T168+Julio!T168+Agosto!T168+Septiembre!T168+'Octubre '!T168+Noviembre!T168+'Diciembre '!T168</f>
        <v>0</v>
      </c>
      <c r="U168" s="178">
        <f>+Enero!U168+Febrero!U168+'Marzo '!U168+'Abril '!U168+'Mayo '!U168+Junio!U168+Julio!U168+Agosto!U168+Septiembre!U168+'Octubre '!U168+Noviembre!U168+'Diciembre '!U168</f>
        <v>0</v>
      </c>
      <c r="V168" s="33">
        <f>+Enero!V168+Febrero!V168+'Marzo '!V168+'Abril '!V168+'Mayo '!V168+Junio!V168+Julio!V168+Agosto!V168+Septiembre!V168+'Octubre '!V168+Noviembre!V168+'Diciembre '!V168</f>
        <v>3</v>
      </c>
      <c r="W168" s="178">
        <f>+Enero!W168+Febrero!W168+'Marzo '!W168+'Abril '!W168+'Mayo '!W168+Junio!W168+Julio!W168+Agosto!W168+Septiembre!W168+'Octubre '!W168+Noviembre!W168+'Diciembre '!W168</f>
        <v>14</v>
      </c>
      <c r="X168" s="132" t="str">
        <f t="shared" si="50"/>
        <v/>
      </c>
      <c r="AR168" s="107"/>
      <c r="AS168" s="107"/>
      <c r="AU168" s="107"/>
      <c r="BA168" s="107"/>
      <c r="BQ168" s="42" t="str">
        <f t="shared" si="51"/>
        <v/>
      </c>
      <c r="BY168" s="116">
        <f t="shared" si="52"/>
        <v>0</v>
      </c>
    </row>
    <row r="169" spans="1:77" s="6" customFormat="1" ht="15" customHeight="1" x14ac:dyDescent="0.15">
      <c r="A169" s="48" t="s">
        <v>91</v>
      </c>
      <c r="B169" s="22">
        <f t="shared" si="49"/>
        <v>0</v>
      </c>
      <c r="C169" s="27">
        <f>+Enero!C169+Febrero!C169+'Marzo '!C169+'Abril '!C169+'Mayo '!C169+Junio!C169+Julio!C169+Agosto!C169+Septiembre!C169+'Octubre '!C169+Noviembre!C169+'Diciembre '!C169</f>
        <v>0</v>
      </c>
      <c r="D169" s="30">
        <f>+Enero!D169+Febrero!D169+'Marzo '!D169+'Abril '!D169+'Mayo '!D169+Junio!D169+Julio!D169+Agosto!D169+Septiembre!D169+'Octubre '!D169+Noviembre!D169+'Diciembre '!D169</f>
        <v>0</v>
      </c>
      <c r="E169" s="30">
        <f>+Enero!E169+Febrero!E169+'Marzo '!E169+'Abril '!E169+'Mayo '!E169+Junio!E169+Julio!E169+Agosto!E169+Septiembre!E169+'Octubre '!E169+Noviembre!E169+'Diciembre '!E169</f>
        <v>0</v>
      </c>
      <c r="F169" s="30">
        <f>+Enero!F169+Febrero!F169+'Marzo '!F169+'Abril '!F169+'Mayo '!F169+Junio!F169+Julio!F169+Agosto!F169+Septiembre!F169+'Octubre '!F169+Noviembre!F169+'Diciembre '!F169</f>
        <v>0</v>
      </c>
      <c r="G169" s="30">
        <f>+Enero!G169+Febrero!G169+'Marzo '!G169+'Abril '!G169+'Mayo '!G169+Junio!G169+Julio!G169+Agosto!G169+Septiembre!G169+'Octubre '!G169+Noviembre!G169+'Diciembre '!G169</f>
        <v>0</v>
      </c>
      <c r="H169" s="30">
        <f>+Enero!H169+Febrero!H169+'Marzo '!H169+'Abril '!H169+'Mayo '!H169+Junio!H169+Julio!H169+Agosto!H169+Septiembre!H169+'Octubre '!H169+Noviembre!H169+'Diciembre '!H169</f>
        <v>0</v>
      </c>
      <c r="I169" s="30">
        <f>+Enero!I169+Febrero!I169+'Marzo '!I169+'Abril '!I169+'Mayo '!I169+Junio!I169+Julio!I169+Agosto!I169+Septiembre!I169+'Octubre '!I169+Noviembre!I169+'Diciembre '!I169</f>
        <v>0</v>
      </c>
      <c r="J169" s="30">
        <f>+Enero!J169+Febrero!J169+'Marzo '!J169+'Abril '!J169+'Mayo '!J169+Junio!J169+Julio!J169+Agosto!J169+Septiembre!J169+'Octubre '!J169+Noviembre!J169+'Diciembre '!J169</f>
        <v>0</v>
      </c>
      <c r="K169" s="30">
        <f>+Enero!K169+Febrero!K169+'Marzo '!K169+'Abril '!K169+'Mayo '!K169+Junio!K169+Julio!K169+Agosto!K169+Septiembre!K169+'Octubre '!K169+Noviembre!K169+'Diciembre '!K169</f>
        <v>0</v>
      </c>
      <c r="L169" s="30">
        <f>+Enero!L169+Febrero!L169+'Marzo '!L169+'Abril '!L169+'Mayo '!L169+Junio!L169+Julio!L169+Agosto!L169+Septiembre!L169+'Octubre '!L169+Noviembre!L169+'Diciembre '!L169</f>
        <v>0</v>
      </c>
      <c r="M169" s="30">
        <f>+Enero!M169+Febrero!M169+'Marzo '!M169+'Abril '!M169+'Mayo '!M169+Junio!M169+Julio!M169+Agosto!M169+Septiembre!M169+'Octubre '!M169+Noviembre!M169+'Diciembre '!M169</f>
        <v>0</v>
      </c>
      <c r="N169" s="30">
        <f>+Enero!N169+Febrero!N169+'Marzo '!N169+'Abril '!N169+'Mayo '!N169+Junio!N169+Julio!N169+Agosto!N169+Septiembre!N169+'Octubre '!N169+Noviembre!N169+'Diciembre '!N169</f>
        <v>0</v>
      </c>
      <c r="O169" s="30">
        <f>+Enero!O169+Febrero!O169+'Marzo '!O169+'Abril '!O169+'Mayo '!O169+Junio!O169+Julio!O169+Agosto!O169+Septiembre!O169+'Octubre '!O169+Noviembre!O169+'Diciembre '!O169</f>
        <v>0</v>
      </c>
      <c r="P169" s="30">
        <f>+Enero!P169+Febrero!P169+'Marzo '!P169+'Abril '!P169+'Mayo '!P169+Junio!P169+Julio!P169+Agosto!P169+Septiembre!P169+'Octubre '!P169+Noviembre!P169+'Diciembre '!P169</f>
        <v>0</v>
      </c>
      <c r="Q169" s="30">
        <f>+Enero!Q169+Febrero!Q169+'Marzo '!Q169+'Abril '!Q169+'Mayo '!Q169+Junio!Q169+Julio!Q169+Agosto!Q169+Septiembre!Q169+'Octubre '!Q169+Noviembre!Q169+'Diciembre '!Q169</f>
        <v>0</v>
      </c>
      <c r="R169" s="30">
        <f>+Enero!R169+Febrero!R169+'Marzo '!R169+'Abril '!R169+'Mayo '!R169+Junio!R169+Julio!R169+Agosto!R169+Septiembre!R169+'Octubre '!R169+Noviembre!R169+'Diciembre '!R169</f>
        <v>0</v>
      </c>
      <c r="S169" s="28">
        <f>+Enero!S169+Febrero!S169+'Marzo '!S169+'Abril '!S169+'Mayo '!S169+Junio!S169+Julio!S169+Agosto!S169+Septiembre!S169+'Octubre '!S169+Noviembre!S169+'Diciembre '!S169</f>
        <v>0</v>
      </c>
      <c r="T169" s="33">
        <f>+Enero!T169+Febrero!T169+'Marzo '!T169+'Abril '!T169+'Mayo '!T169+Junio!T169+Julio!T169+Agosto!T169+Septiembre!T169+'Octubre '!T169+Noviembre!T169+'Diciembre '!T169</f>
        <v>0</v>
      </c>
      <c r="U169" s="178">
        <f>+Enero!U169+Febrero!U169+'Marzo '!U169+'Abril '!U169+'Mayo '!U169+Junio!U169+Julio!U169+Agosto!U169+Septiembre!U169+'Octubre '!U169+Noviembre!U169+'Diciembre '!U169</f>
        <v>0</v>
      </c>
      <c r="V169" s="33">
        <f>+Enero!V169+Febrero!V169+'Marzo '!V169+'Abril '!V169+'Mayo '!V169+Junio!V169+Julio!V169+Agosto!V169+Septiembre!V169+'Octubre '!V169+Noviembre!V169+'Diciembre '!V169</f>
        <v>0</v>
      </c>
      <c r="W169" s="178">
        <f>+Enero!W169+Febrero!W169+'Marzo '!W169+'Abril '!W169+'Mayo '!W169+Junio!W169+Julio!W169+Agosto!W169+Septiembre!W169+'Octubre '!W169+Noviembre!W169+'Diciembre '!W169</f>
        <v>0</v>
      </c>
      <c r="X169" s="132" t="str">
        <f t="shared" si="50"/>
        <v/>
      </c>
      <c r="AR169" s="107"/>
      <c r="AS169" s="107"/>
      <c r="AU169" s="107"/>
      <c r="BA169" s="107"/>
      <c r="BQ169" s="42" t="str">
        <f t="shared" si="51"/>
        <v/>
      </c>
      <c r="BY169" s="116">
        <f t="shared" si="52"/>
        <v>0</v>
      </c>
    </row>
    <row r="170" spans="1:77" s="6" customFormat="1" ht="15" customHeight="1" x14ac:dyDescent="0.15">
      <c r="A170" s="48" t="s">
        <v>92</v>
      </c>
      <c r="B170" s="22">
        <f t="shared" si="49"/>
        <v>0</v>
      </c>
      <c r="C170" s="62">
        <f>+Enero!C170+Febrero!C170+'Marzo '!C170+'Abril '!C170+'Mayo '!C170+Junio!C170+Julio!C170+Agosto!C170+Septiembre!C170+'Octubre '!C170+Noviembre!C170+'Diciembre '!C170</f>
        <v>0</v>
      </c>
      <c r="D170" s="59">
        <f>+Enero!D170+Febrero!D170+'Marzo '!D170+'Abril '!D170+'Mayo '!D170+Junio!D170+Julio!D170+Agosto!D170+Septiembre!D170+'Octubre '!D170+Noviembre!D170+'Diciembre '!D170</f>
        <v>0</v>
      </c>
      <c r="E170" s="30">
        <f>+Enero!E170+Febrero!E170+'Marzo '!E170+'Abril '!E170+'Mayo '!E170+Junio!E170+Julio!E170+Agosto!E170+Septiembre!E170+'Octubre '!E170+Noviembre!E170+'Diciembre '!E170</f>
        <v>0</v>
      </c>
      <c r="F170" s="30">
        <f>+Enero!F170+Febrero!F170+'Marzo '!F170+'Abril '!F170+'Mayo '!F170+Junio!F170+Julio!F170+Agosto!F170+Septiembre!F170+'Octubre '!F170+Noviembre!F170+'Diciembre '!F170</f>
        <v>0</v>
      </c>
      <c r="G170" s="30">
        <f>+Enero!G170+Febrero!G170+'Marzo '!G170+'Abril '!G170+'Mayo '!G170+Junio!G170+Julio!G170+Agosto!G170+Septiembre!G170+'Octubre '!G170+Noviembre!G170+'Diciembre '!G170</f>
        <v>0</v>
      </c>
      <c r="H170" s="30">
        <f>+Enero!H170+Febrero!H170+'Marzo '!H170+'Abril '!H170+'Mayo '!H170+Junio!H170+Julio!H170+Agosto!H170+Septiembre!H170+'Octubre '!H170+Noviembre!H170+'Diciembre '!H170</f>
        <v>0</v>
      </c>
      <c r="I170" s="30">
        <f>+Enero!I170+Febrero!I170+'Marzo '!I170+'Abril '!I170+'Mayo '!I170+Junio!I170+Julio!I170+Agosto!I170+Septiembre!I170+'Octubre '!I170+Noviembre!I170+'Diciembre '!I170</f>
        <v>0</v>
      </c>
      <c r="J170" s="30">
        <f>+Enero!J170+Febrero!J170+'Marzo '!J170+'Abril '!J170+'Mayo '!J170+Junio!J170+Julio!J170+Agosto!J170+Septiembre!J170+'Octubre '!J170+Noviembre!J170+'Diciembre '!J170</f>
        <v>0</v>
      </c>
      <c r="K170" s="30">
        <f>+Enero!K170+Febrero!K170+'Marzo '!K170+'Abril '!K170+'Mayo '!K170+Junio!K170+Julio!K170+Agosto!K170+Septiembre!K170+'Octubre '!K170+Noviembre!K170+'Diciembre '!K170</f>
        <v>0</v>
      </c>
      <c r="L170" s="30">
        <f>+Enero!L170+Febrero!L170+'Marzo '!L170+'Abril '!L170+'Mayo '!L170+Junio!L170+Julio!L170+Agosto!L170+Septiembre!L170+'Octubre '!L170+Noviembre!L170+'Diciembre '!L170</f>
        <v>0</v>
      </c>
      <c r="M170" s="59">
        <f>+Enero!M170+Febrero!M170+'Marzo '!M170+'Abril '!M170+'Mayo '!M170+Junio!M170+Julio!M170+Agosto!M170+Septiembre!M170+'Octubre '!M170+Noviembre!M170+'Diciembre '!M170</f>
        <v>0</v>
      </c>
      <c r="N170" s="59">
        <f>+Enero!N170+Febrero!N170+'Marzo '!N170+'Abril '!N170+'Mayo '!N170+Junio!N170+Julio!N170+Agosto!N170+Septiembre!N170+'Octubre '!N170+Noviembre!N170+'Diciembre '!N170</f>
        <v>0</v>
      </c>
      <c r="O170" s="59">
        <f>+Enero!O170+Febrero!O170+'Marzo '!O170+'Abril '!O170+'Mayo '!O170+Junio!O170+Julio!O170+Agosto!O170+Septiembre!O170+'Octubre '!O170+Noviembre!O170+'Diciembre '!O170</f>
        <v>0</v>
      </c>
      <c r="P170" s="59">
        <f>+Enero!P170+Febrero!P170+'Marzo '!P170+'Abril '!P170+'Mayo '!P170+Junio!P170+Julio!P170+Agosto!P170+Septiembre!P170+'Octubre '!P170+Noviembre!P170+'Diciembre '!P170</f>
        <v>0</v>
      </c>
      <c r="Q170" s="59">
        <f>+Enero!Q170+Febrero!Q170+'Marzo '!Q170+'Abril '!Q170+'Mayo '!Q170+Junio!Q170+Julio!Q170+Agosto!Q170+Septiembre!Q170+'Octubre '!Q170+Noviembre!Q170+'Diciembre '!Q170</f>
        <v>0</v>
      </c>
      <c r="R170" s="59">
        <f>+Enero!R170+Febrero!R170+'Marzo '!R170+'Abril '!R170+'Mayo '!R170+Junio!R170+Julio!R170+Agosto!R170+Septiembre!R170+'Octubre '!R170+Noviembre!R170+'Diciembre '!R170</f>
        <v>0</v>
      </c>
      <c r="S170" s="61">
        <f>+Enero!S170+Febrero!S170+'Marzo '!S170+'Abril '!S170+'Mayo '!S170+Junio!S170+Julio!S170+Agosto!S170+Septiembre!S170+'Octubre '!S170+Noviembre!S170+'Diciembre '!S170</f>
        <v>0</v>
      </c>
      <c r="T170" s="69">
        <f>+Enero!T170+Febrero!T170+'Marzo '!T170+'Abril '!T170+'Mayo '!T170+Junio!T170+Julio!T170+Agosto!T170+Septiembre!T170+'Octubre '!T170+Noviembre!T170+'Diciembre '!T170</f>
        <v>0</v>
      </c>
      <c r="U170" s="178">
        <f>+Enero!U170+Febrero!U170+'Marzo '!U170+'Abril '!U170+'Mayo '!U170+Junio!U170+Julio!U170+Agosto!U170+Septiembre!U170+'Octubre '!U170+Noviembre!U170+'Diciembre '!U170</f>
        <v>0</v>
      </c>
      <c r="V170" s="33">
        <f>+Enero!V170+Febrero!V170+'Marzo '!V170+'Abril '!V170+'Mayo '!V170+Junio!V170+Julio!V170+Agosto!V170+Septiembre!V170+'Octubre '!V170+Noviembre!V170+'Diciembre '!V170</f>
        <v>0</v>
      </c>
      <c r="W170" s="178">
        <f>+Enero!W170+Febrero!W170+'Marzo '!W170+'Abril '!W170+'Mayo '!W170+Junio!W170+Julio!W170+Agosto!W170+Septiembre!W170+'Octubre '!W170+Noviembre!W170+'Diciembre '!W170</f>
        <v>0</v>
      </c>
      <c r="X170" s="132" t="str">
        <f t="shared" si="50"/>
        <v/>
      </c>
      <c r="AR170" s="107"/>
      <c r="AS170" s="107"/>
      <c r="AU170" s="107"/>
      <c r="BA170" s="107"/>
      <c r="BQ170" s="42" t="str">
        <f t="shared" si="51"/>
        <v/>
      </c>
      <c r="BY170" s="116">
        <f t="shared" si="52"/>
        <v>0</v>
      </c>
    </row>
    <row r="171" spans="1:77" s="6" customFormat="1" ht="24" customHeight="1" x14ac:dyDescent="0.15">
      <c r="A171" s="67" t="s">
        <v>93</v>
      </c>
      <c r="B171" s="22">
        <f t="shared" si="49"/>
        <v>0</v>
      </c>
      <c r="C171" s="27">
        <f>+Enero!C171+Febrero!C171+'Marzo '!C171+'Abril '!C171+'Mayo '!C171+Junio!C171+Julio!C171+Agosto!C171+Septiembre!C171+'Octubre '!C171+Noviembre!C171+'Diciembre '!C171</f>
        <v>0</v>
      </c>
      <c r="D171" s="30">
        <f>+Enero!D171+Febrero!D171+'Marzo '!D171+'Abril '!D171+'Mayo '!D171+Junio!D171+Julio!D171+Agosto!D171+Septiembre!D171+'Octubre '!D171+Noviembre!D171+'Diciembre '!D171</f>
        <v>0</v>
      </c>
      <c r="E171" s="30">
        <f>+Enero!E171+Febrero!E171+'Marzo '!E171+'Abril '!E171+'Mayo '!E171+Junio!E171+Julio!E171+Agosto!E171+Septiembre!E171+'Octubre '!E171+Noviembre!E171+'Diciembre '!E171</f>
        <v>0</v>
      </c>
      <c r="F171" s="30">
        <f>+Enero!F171+Febrero!F171+'Marzo '!F171+'Abril '!F171+'Mayo '!F171+Junio!F171+Julio!F171+Agosto!F171+Septiembre!F171+'Octubre '!F171+Noviembre!F171+'Diciembre '!F171</f>
        <v>0</v>
      </c>
      <c r="G171" s="30">
        <f>+Enero!G171+Febrero!G171+'Marzo '!G171+'Abril '!G171+'Mayo '!G171+Junio!G171+Julio!G171+Agosto!G171+Septiembre!G171+'Octubre '!G171+Noviembre!G171+'Diciembre '!G171</f>
        <v>0</v>
      </c>
      <c r="H171" s="30">
        <f>+Enero!H171+Febrero!H171+'Marzo '!H171+'Abril '!H171+'Mayo '!H171+Junio!H171+Julio!H171+Agosto!H171+Septiembre!H171+'Octubre '!H171+Noviembre!H171+'Diciembre '!H171</f>
        <v>0</v>
      </c>
      <c r="I171" s="30">
        <f>+Enero!I171+Febrero!I171+'Marzo '!I171+'Abril '!I171+'Mayo '!I171+Junio!I171+Julio!I171+Agosto!I171+Septiembre!I171+'Octubre '!I171+Noviembre!I171+'Diciembre '!I171</f>
        <v>0</v>
      </c>
      <c r="J171" s="30">
        <f>+Enero!J171+Febrero!J171+'Marzo '!J171+'Abril '!J171+'Mayo '!J171+Junio!J171+Julio!J171+Agosto!J171+Septiembre!J171+'Octubre '!J171+Noviembre!J171+'Diciembre '!J171</f>
        <v>0</v>
      </c>
      <c r="K171" s="30">
        <f>+Enero!K171+Febrero!K171+'Marzo '!K171+'Abril '!K171+'Mayo '!K171+Junio!K171+Julio!K171+Agosto!K171+Septiembre!K171+'Octubre '!K171+Noviembre!K171+'Diciembre '!K171</f>
        <v>0</v>
      </c>
      <c r="L171" s="30">
        <f>+Enero!L171+Febrero!L171+'Marzo '!L171+'Abril '!L171+'Mayo '!L171+Junio!L171+Julio!L171+Agosto!L171+Septiembre!L171+'Octubre '!L171+Noviembre!L171+'Diciembre '!L171</f>
        <v>0</v>
      </c>
      <c r="M171" s="30">
        <f>+Enero!M171+Febrero!M171+'Marzo '!M171+'Abril '!M171+'Mayo '!M171+Junio!M171+Julio!M171+Agosto!M171+Septiembre!M171+'Octubre '!M171+Noviembre!M171+'Diciembre '!M171</f>
        <v>0</v>
      </c>
      <c r="N171" s="30">
        <f>+Enero!N171+Febrero!N171+'Marzo '!N171+'Abril '!N171+'Mayo '!N171+Junio!N171+Julio!N171+Agosto!N171+Septiembre!N171+'Octubre '!N171+Noviembre!N171+'Diciembre '!N171</f>
        <v>0</v>
      </c>
      <c r="O171" s="30">
        <f>+Enero!O171+Febrero!O171+'Marzo '!O171+'Abril '!O171+'Mayo '!O171+Junio!O171+Julio!O171+Agosto!O171+Septiembre!O171+'Octubre '!O171+Noviembre!O171+'Diciembre '!O171</f>
        <v>0</v>
      </c>
      <c r="P171" s="30">
        <f>+Enero!P171+Febrero!P171+'Marzo '!P171+'Abril '!P171+'Mayo '!P171+Junio!P171+Julio!P171+Agosto!P171+Septiembre!P171+'Octubre '!P171+Noviembre!P171+'Diciembre '!P171</f>
        <v>0</v>
      </c>
      <c r="Q171" s="30">
        <f>+Enero!Q171+Febrero!Q171+'Marzo '!Q171+'Abril '!Q171+'Mayo '!Q171+Junio!Q171+Julio!Q171+Agosto!Q171+Septiembre!Q171+'Octubre '!Q171+Noviembre!Q171+'Diciembre '!Q171</f>
        <v>0</v>
      </c>
      <c r="R171" s="30">
        <f>+Enero!R171+Febrero!R171+'Marzo '!R171+'Abril '!R171+'Mayo '!R171+Junio!R171+Julio!R171+Agosto!R171+Septiembre!R171+'Octubre '!R171+Noviembre!R171+'Diciembre '!R171</f>
        <v>0</v>
      </c>
      <c r="S171" s="28">
        <f>+Enero!S171+Febrero!S171+'Marzo '!S171+'Abril '!S171+'Mayo '!S171+Junio!S171+Julio!S171+Agosto!S171+Septiembre!S171+'Octubre '!S171+Noviembre!S171+'Diciembre '!S171</f>
        <v>0</v>
      </c>
      <c r="T171" s="33">
        <f>+Enero!T171+Febrero!T171+'Marzo '!T171+'Abril '!T171+'Mayo '!T171+Junio!T171+Julio!T171+Agosto!T171+Septiembre!T171+'Octubre '!T171+Noviembre!T171+'Diciembre '!T171</f>
        <v>0</v>
      </c>
      <c r="U171" s="178">
        <f>+Enero!U171+Febrero!U171+'Marzo '!U171+'Abril '!U171+'Mayo '!U171+Junio!U171+Julio!U171+Agosto!U171+Septiembre!U171+'Octubre '!U171+Noviembre!U171+'Diciembre '!U171</f>
        <v>0</v>
      </c>
      <c r="V171" s="33">
        <f>+Enero!V171+Febrero!V171+'Marzo '!V171+'Abril '!V171+'Mayo '!V171+Junio!V171+Julio!V171+Agosto!V171+Septiembre!V171+'Octubre '!V171+Noviembre!V171+'Diciembre '!V171</f>
        <v>0</v>
      </c>
      <c r="W171" s="178">
        <f>+Enero!W171+Febrero!W171+'Marzo '!W171+'Abril '!W171+'Mayo '!W171+Junio!W171+Julio!W171+Agosto!W171+Septiembre!W171+'Octubre '!W171+Noviembre!W171+'Diciembre '!W171</f>
        <v>0</v>
      </c>
      <c r="X171" s="132" t="str">
        <f t="shared" si="50"/>
        <v/>
      </c>
      <c r="AR171" s="107"/>
      <c r="AS171" s="107"/>
      <c r="AU171" s="107"/>
      <c r="BA171" s="107"/>
      <c r="BQ171" s="42" t="str">
        <f t="shared" si="51"/>
        <v/>
      </c>
      <c r="BY171" s="116">
        <f t="shared" si="52"/>
        <v>0</v>
      </c>
    </row>
    <row r="172" spans="1:77" s="6" customFormat="1" ht="15.75" customHeight="1" x14ac:dyDescent="0.15">
      <c r="A172" s="67" t="s">
        <v>173</v>
      </c>
      <c r="B172" s="22">
        <f t="shared" si="49"/>
        <v>0</v>
      </c>
      <c r="C172" s="62">
        <f>+Enero!C172+Febrero!C172+'Marzo '!C172+'Abril '!C172+'Mayo '!C172+Junio!C172+Julio!C172+Agosto!C172+Septiembre!C172+'Octubre '!C172+Noviembre!C172+'Diciembre '!C172</f>
        <v>0</v>
      </c>
      <c r="D172" s="59">
        <f>+Enero!D172+Febrero!D172+'Marzo '!D172+'Abril '!D172+'Mayo '!D172+Junio!D172+Julio!D172+Agosto!D172+Septiembre!D172+'Octubre '!D172+Noviembre!D172+'Diciembre '!D172</f>
        <v>0</v>
      </c>
      <c r="E172" s="59">
        <f>+Enero!E172+Febrero!E172+'Marzo '!E172+'Abril '!E172+'Mayo '!E172+Junio!E172+Julio!E172+Agosto!E172+Septiembre!E172+'Octubre '!E172+Noviembre!E172+'Diciembre '!E172</f>
        <v>0</v>
      </c>
      <c r="F172" s="30">
        <f>+Enero!F172+Febrero!F172+'Marzo '!F172+'Abril '!F172+'Mayo '!F172+Junio!F172+Julio!F172+Agosto!F172+Septiembre!F172+'Octubre '!F172+Noviembre!F172+'Diciembre '!F172</f>
        <v>0</v>
      </c>
      <c r="G172" s="30">
        <f>+Enero!G172+Febrero!G172+'Marzo '!G172+'Abril '!G172+'Mayo '!G172+Junio!G172+Julio!G172+Agosto!G172+Septiembre!G172+'Octubre '!G172+Noviembre!G172+'Diciembre '!G172</f>
        <v>0</v>
      </c>
      <c r="H172" s="30">
        <f>+Enero!H172+Febrero!H172+'Marzo '!H172+'Abril '!H172+'Mayo '!H172+Junio!H172+Julio!H172+Agosto!H172+Septiembre!H172+'Octubre '!H172+Noviembre!H172+'Diciembre '!H172</f>
        <v>0</v>
      </c>
      <c r="I172" s="30">
        <f>+Enero!I172+Febrero!I172+'Marzo '!I172+'Abril '!I172+'Mayo '!I172+Junio!I172+Julio!I172+Agosto!I172+Septiembre!I172+'Octubre '!I172+Noviembre!I172+'Diciembre '!I172</f>
        <v>0</v>
      </c>
      <c r="J172" s="30">
        <f>+Enero!J172+Febrero!J172+'Marzo '!J172+'Abril '!J172+'Mayo '!J172+Junio!J172+Julio!J172+Agosto!J172+Septiembre!J172+'Octubre '!J172+Noviembre!J172+'Diciembre '!J172</f>
        <v>0</v>
      </c>
      <c r="K172" s="30">
        <f>+Enero!K172+Febrero!K172+'Marzo '!K172+'Abril '!K172+'Mayo '!K172+Junio!K172+Julio!K172+Agosto!K172+Septiembre!K172+'Octubre '!K172+Noviembre!K172+'Diciembre '!K172</f>
        <v>0</v>
      </c>
      <c r="L172" s="30">
        <f>+Enero!L172+Febrero!L172+'Marzo '!L172+'Abril '!L172+'Mayo '!L172+Junio!L172+Julio!L172+Agosto!L172+Septiembre!L172+'Octubre '!L172+Noviembre!L172+'Diciembre '!L172</f>
        <v>0</v>
      </c>
      <c r="M172" s="30">
        <f>+Enero!M172+Febrero!M172+'Marzo '!M172+'Abril '!M172+'Mayo '!M172+Junio!M172+Julio!M172+Agosto!M172+Septiembre!M172+'Octubre '!M172+Noviembre!M172+'Diciembre '!M172</f>
        <v>0</v>
      </c>
      <c r="N172" s="30">
        <f>+Enero!N172+Febrero!N172+'Marzo '!N172+'Abril '!N172+'Mayo '!N172+Junio!N172+Julio!N172+Agosto!N172+Septiembre!N172+'Octubre '!N172+Noviembre!N172+'Diciembre '!N172</f>
        <v>0</v>
      </c>
      <c r="O172" s="30">
        <f>+Enero!O172+Febrero!O172+'Marzo '!O172+'Abril '!O172+'Mayo '!O172+Junio!O172+Julio!O172+Agosto!O172+Septiembre!O172+'Octubre '!O172+Noviembre!O172+'Diciembre '!O172</f>
        <v>0</v>
      </c>
      <c r="P172" s="30">
        <f>+Enero!P172+Febrero!P172+'Marzo '!P172+'Abril '!P172+'Mayo '!P172+Junio!P172+Julio!P172+Agosto!P172+Septiembre!P172+'Octubre '!P172+Noviembre!P172+'Diciembre '!P172</f>
        <v>0</v>
      </c>
      <c r="Q172" s="30">
        <f>+Enero!Q172+Febrero!Q172+'Marzo '!Q172+'Abril '!Q172+'Mayo '!Q172+Junio!Q172+Julio!Q172+Agosto!Q172+Septiembre!Q172+'Octubre '!Q172+Noviembre!Q172+'Diciembre '!Q172</f>
        <v>0</v>
      </c>
      <c r="R172" s="30">
        <f>+Enero!R172+Febrero!R172+'Marzo '!R172+'Abril '!R172+'Mayo '!R172+Junio!R172+Julio!R172+Agosto!R172+Septiembre!R172+'Octubre '!R172+Noviembre!R172+'Diciembre '!R172</f>
        <v>0</v>
      </c>
      <c r="S172" s="28">
        <f>+Enero!S172+Febrero!S172+'Marzo '!S172+'Abril '!S172+'Mayo '!S172+Junio!S172+Julio!S172+Agosto!S172+Septiembre!S172+'Octubre '!S172+Noviembre!S172+'Diciembre '!S172</f>
        <v>0</v>
      </c>
      <c r="T172" s="69">
        <f>+Enero!T172+Febrero!T172+'Marzo '!T172+'Abril '!T172+'Mayo '!T172+Junio!T172+Julio!T172+Agosto!T172+Septiembre!T172+'Octubre '!T172+Noviembre!T172+'Diciembre '!T172</f>
        <v>0</v>
      </c>
      <c r="U172" s="178">
        <f>+Enero!U172+Febrero!U172+'Marzo '!U172+'Abril '!U172+'Mayo '!U172+Junio!U172+Julio!U172+Agosto!U172+Septiembre!U172+'Octubre '!U172+Noviembre!U172+'Diciembre '!U172</f>
        <v>0</v>
      </c>
      <c r="V172" s="33">
        <f>+Enero!V172+Febrero!V172+'Marzo '!V172+'Abril '!V172+'Mayo '!V172+Junio!V172+Julio!V172+Agosto!V172+Septiembre!V172+'Octubre '!V172+Noviembre!V172+'Diciembre '!V172</f>
        <v>0</v>
      </c>
      <c r="W172" s="178">
        <f>+Enero!W172+Febrero!W172+'Marzo '!W172+'Abril '!W172+'Mayo '!W172+Junio!W172+Julio!W172+Agosto!W172+Septiembre!W172+'Octubre '!W172+Noviembre!W172+'Diciembre '!W172</f>
        <v>0</v>
      </c>
      <c r="X172" s="132" t="str">
        <f t="shared" si="50"/>
        <v/>
      </c>
      <c r="AR172" s="107"/>
      <c r="AS172" s="107"/>
      <c r="AU172" s="107"/>
      <c r="BA172" s="107"/>
      <c r="BQ172" s="42" t="str">
        <f t="shared" si="51"/>
        <v/>
      </c>
      <c r="BY172" s="116">
        <f t="shared" si="52"/>
        <v>0</v>
      </c>
    </row>
    <row r="173" spans="1:77" s="6" customFormat="1" ht="12.75" customHeight="1" x14ac:dyDescent="0.15">
      <c r="A173" s="48" t="s">
        <v>95</v>
      </c>
      <c r="B173" s="22">
        <f t="shared" si="49"/>
        <v>0</v>
      </c>
      <c r="C173" s="62">
        <f>+Enero!C173+Febrero!C173+'Marzo '!C173+'Abril '!C173+'Mayo '!C173+Junio!C173+Julio!C173+Agosto!C173+Septiembre!C173+'Octubre '!C173+Noviembre!C173+'Diciembre '!C173</f>
        <v>0</v>
      </c>
      <c r="D173" s="59">
        <f>+Enero!D173+Febrero!D173+'Marzo '!D173+'Abril '!D173+'Mayo '!D173+Junio!D173+Julio!D173+Agosto!D173+Septiembre!D173+'Octubre '!D173+Noviembre!D173+'Diciembre '!D173</f>
        <v>0</v>
      </c>
      <c r="E173" s="59">
        <f>+Enero!E173+Febrero!E173+'Marzo '!E173+'Abril '!E173+'Mayo '!E173+Junio!E173+Julio!E173+Agosto!E173+Septiembre!E173+'Octubre '!E173+Noviembre!E173+'Diciembre '!E173</f>
        <v>0</v>
      </c>
      <c r="F173" s="59">
        <f>+Enero!F173+Febrero!F173+'Marzo '!F173+'Abril '!F173+'Mayo '!F173+Junio!F173+Julio!F173+Agosto!F173+Septiembre!F173+'Octubre '!F173+Noviembre!F173+'Diciembre '!F173</f>
        <v>0</v>
      </c>
      <c r="G173" s="30">
        <f>+Enero!G173+Febrero!G173+'Marzo '!G173+'Abril '!G173+'Mayo '!G173+Junio!G173+Julio!G173+Agosto!G173+Septiembre!G173+'Octubre '!G173+Noviembre!G173+'Diciembre '!G173</f>
        <v>0</v>
      </c>
      <c r="H173" s="30">
        <f>+Enero!H173+Febrero!H173+'Marzo '!H173+'Abril '!H173+'Mayo '!H173+Junio!H173+Julio!H173+Agosto!H173+Septiembre!H173+'Octubre '!H173+Noviembre!H173+'Diciembre '!H173</f>
        <v>0</v>
      </c>
      <c r="I173" s="30">
        <f>+Enero!I173+Febrero!I173+'Marzo '!I173+'Abril '!I173+'Mayo '!I173+Junio!I173+Julio!I173+Agosto!I173+Septiembre!I173+'Octubre '!I173+Noviembre!I173+'Diciembre '!I173</f>
        <v>0</v>
      </c>
      <c r="J173" s="30">
        <f>+Enero!J173+Febrero!J173+'Marzo '!J173+'Abril '!J173+'Mayo '!J173+Junio!J173+Julio!J173+Agosto!J173+Septiembre!J173+'Octubre '!J173+Noviembre!J173+'Diciembre '!J173</f>
        <v>0</v>
      </c>
      <c r="K173" s="30">
        <f>+Enero!K173+Febrero!K173+'Marzo '!K173+'Abril '!K173+'Mayo '!K173+Junio!K173+Julio!K173+Agosto!K173+Septiembre!K173+'Octubre '!K173+Noviembre!K173+'Diciembre '!K173</f>
        <v>0</v>
      </c>
      <c r="L173" s="30">
        <f>+Enero!L173+Febrero!L173+'Marzo '!L173+'Abril '!L173+'Mayo '!L173+Junio!L173+Julio!L173+Agosto!L173+Septiembre!L173+'Octubre '!L173+Noviembre!L173+'Diciembre '!L173</f>
        <v>0</v>
      </c>
      <c r="M173" s="30">
        <f>+Enero!M173+Febrero!M173+'Marzo '!M173+'Abril '!M173+'Mayo '!M173+Junio!M173+Julio!M173+Agosto!M173+Septiembre!M173+'Octubre '!M173+Noviembre!M173+'Diciembre '!M173</f>
        <v>0</v>
      </c>
      <c r="N173" s="30">
        <f>+Enero!N173+Febrero!N173+'Marzo '!N173+'Abril '!N173+'Mayo '!N173+Junio!N173+Julio!N173+Agosto!N173+Septiembre!N173+'Octubre '!N173+Noviembre!N173+'Diciembre '!N173</f>
        <v>0</v>
      </c>
      <c r="O173" s="30">
        <f>+Enero!O173+Febrero!O173+'Marzo '!O173+'Abril '!O173+'Mayo '!O173+Junio!O173+Julio!O173+Agosto!O173+Septiembre!O173+'Octubre '!O173+Noviembre!O173+'Diciembre '!O173</f>
        <v>0</v>
      </c>
      <c r="P173" s="30">
        <f>+Enero!P173+Febrero!P173+'Marzo '!P173+'Abril '!P173+'Mayo '!P173+Junio!P173+Julio!P173+Agosto!P173+Septiembre!P173+'Octubre '!P173+Noviembre!P173+'Diciembre '!P173</f>
        <v>0</v>
      </c>
      <c r="Q173" s="30">
        <f>+Enero!Q173+Febrero!Q173+'Marzo '!Q173+'Abril '!Q173+'Mayo '!Q173+Junio!Q173+Julio!Q173+Agosto!Q173+Septiembre!Q173+'Octubre '!Q173+Noviembre!Q173+'Diciembre '!Q173</f>
        <v>0</v>
      </c>
      <c r="R173" s="30">
        <f>+Enero!R173+Febrero!R173+'Marzo '!R173+'Abril '!R173+'Mayo '!R173+Junio!R173+Julio!R173+Agosto!R173+Septiembre!R173+'Octubre '!R173+Noviembre!R173+'Diciembre '!R173</f>
        <v>0</v>
      </c>
      <c r="S173" s="28">
        <f>+Enero!S173+Febrero!S173+'Marzo '!S173+'Abril '!S173+'Mayo '!S173+Junio!S173+Julio!S173+Agosto!S173+Septiembre!S173+'Octubre '!S173+Noviembre!S173+'Diciembre '!S173</f>
        <v>0</v>
      </c>
      <c r="T173" s="33">
        <f>+Enero!T173+Febrero!T173+'Marzo '!T173+'Abril '!T173+'Mayo '!T173+Junio!T173+Julio!T173+Agosto!T173+Septiembre!T173+'Octubre '!T173+Noviembre!T173+'Diciembre '!T173</f>
        <v>0</v>
      </c>
      <c r="U173" s="178">
        <f>+Enero!U173+Febrero!U173+'Marzo '!U173+'Abril '!U173+'Mayo '!U173+Junio!U173+Julio!U173+Agosto!U173+Septiembre!U173+'Octubre '!U173+Noviembre!U173+'Diciembre '!U173</f>
        <v>0</v>
      </c>
      <c r="V173" s="33">
        <f>+Enero!V173+Febrero!V173+'Marzo '!V173+'Abril '!V173+'Mayo '!V173+Junio!V173+Julio!V173+Agosto!V173+Septiembre!V173+'Octubre '!V173+Noviembre!V173+'Diciembre '!V173</f>
        <v>0</v>
      </c>
      <c r="W173" s="178">
        <f>+Enero!W173+Febrero!W173+'Marzo '!W173+'Abril '!W173+'Mayo '!W173+Junio!W173+Julio!W173+Agosto!W173+Septiembre!W173+'Octubre '!W173+Noviembre!W173+'Diciembre '!W173</f>
        <v>0</v>
      </c>
      <c r="X173" s="132" t="str">
        <f t="shared" si="50"/>
        <v/>
      </c>
      <c r="AR173" s="107"/>
      <c r="AS173" s="107"/>
      <c r="AU173" s="107"/>
      <c r="BA173" s="107"/>
      <c r="BQ173" s="42" t="str">
        <f t="shared" si="51"/>
        <v/>
      </c>
      <c r="BY173" s="116">
        <f t="shared" si="52"/>
        <v>0</v>
      </c>
    </row>
    <row r="174" spans="1:77" s="6" customFormat="1" ht="12.75" customHeight="1" x14ac:dyDescent="0.15">
      <c r="A174" s="48" t="s">
        <v>96</v>
      </c>
      <c r="B174" s="22">
        <f t="shared" si="49"/>
        <v>0</v>
      </c>
      <c r="C174" s="27">
        <f>+Enero!C174+Febrero!C174+'Marzo '!C174+'Abril '!C174+'Mayo '!C174+Junio!C174+Julio!C174+Agosto!C174+Septiembre!C174+'Octubre '!C174+Noviembre!C174+'Diciembre '!C174</f>
        <v>0</v>
      </c>
      <c r="D174" s="30">
        <f>+Enero!D174+Febrero!D174+'Marzo '!D174+'Abril '!D174+'Mayo '!D174+Junio!D174+Julio!D174+Agosto!D174+Septiembre!D174+'Octubre '!D174+Noviembre!D174+'Diciembre '!D174</f>
        <v>0</v>
      </c>
      <c r="E174" s="30">
        <f>+Enero!E174+Febrero!E174+'Marzo '!E174+'Abril '!E174+'Mayo '!E174+Junio!E174+Julio!E174+Agosto!E174+Septiembre!E174+'Octubre '!E174+Noviembre!E174+'Diciembre '!E174</f>
        <v>0</v>
      </c>
      <c r="F174" s="30">
        <f>+Enero!F174+Febrero!F174+'Marzo '!F174+'Abril '!F174+'Mayo '!F174+Junio!F174+Julio!F174+Agosto!F174+Septiembre!F174+'Octubre '!F174+Noviembre!F174+'Diciembre '!F174</f>
        <v>0</v>
      </c>
      <c r="G174" s="30">
        <f>+Enero!G174+Febrero!G174+'Marzo '!G174+'Abril '!G174+'Mayo '!G174+Junio!G174+Julio!G174+Agosto!G174+Septiembre!G174+'Octubre '!G174+Noviembre!G174+'Diciembre '!G174</f>
        <v>0</v>
      </c>
      <c r="H174" s="30">
        <f>+Enero!H174+Febrero!H174+'Marzo '!H174+'Abril '!H174+'Mayo '!H174+Junio!H174+Julio!H174+Agosto!H174+Septiembre!H174+'Octubre '!H174+Noviembre!H174+'Diciembre '!H174</f>
        <v>0</v>
      </c>
      <c r="I174" s="30">
        <f>+Enero!I174+Febrero!I174+'Marzo '!I174+'Abril '!I174+'Mayo '!I174+Junio!I174+Julio!I174+Agosto!I174+Septiembre!I174+'Octubre '!I174+Noviembre!I174+'Diciembre '!I174</f>
        <v>0</v>
      </c>
      <c r="J174" s="30">
        <f>+Enero!J174+Febrero!J174+'Marzo '!J174+'Abril '!J174+'Mayo '!J174+Junio!J174+Julio!J174+Agosto!J174+Septiembre!J174+'Octubre '!J174+Noviembre!J174+'Diciembre '!J174</f>
        <v>0</v>
      </c>
      <c r="K174" s="30">
        <f>+Enero!K174+Febrero!K174+'Marzo '!K174+'Abril '!K174+'Mayo '!K174+Junio!K174+Julio!K174+Agosto!K174+Septiembre!K174+'Octubre '!K174+Noviembre!K174+'Diciembre '!K174</f>
        <v>0</v>
      </c>
      <c r="L174" s="30">
        <f>+Enero!L174+Febrero!L174+'Marzo '!L174+'Abril '!L174+'Mayo '!L174+Junio!L174+Julio!L174+Agosto!L174+Septiembre!L174+'Octubre '!L174+Noviembre!L174+'Diciembre '!L174</f>
        <v>0</v>
      </c>
      <c r="M174" s="30">
        <f>+Enero!M174+Febrero!M174+'Marzo '!M174+'Abril '!M174+'Mayo '!M174+Junio!M174+Julio!M174+Agosto!M174+Septiembre!M174+'Octubre '!M174+Noviembre!M174+'Diciembre '!M174</f>
        <v>0</v>
      </c>
      <c r="N174" s="30">
        <f>+Enero!N174+Febrero!N174+'Marzo '!N174+'Abril '!N174+'Mayo '!N174+Junio!N174+Julio!N174+Agosto!N174+Septiembre!N174+'Octubre '!N174+Noviembre!N174+'Diciembre '!N174</f>
        <v>0</v>
      </c>
      <c r="O174" s="30">
        <f>+Enero!O174+Febrero!O174+'Marzo '!O174+'Abril '!O174+'Mayo '!O174+Junio!O174+Julio!O174+Agosto!O174+Septiembre!O174+'Octubre '!O174+Noviembre!O174+'Diciembre '!O174</f>
        <v>0</v>
      </c>
      <c r="P174" s="30">
        <f>+Enero!P174+Febrero!P174+'Marzo '!P174+'Abril '!P174+'Mayo '!P174+Junio!P174+Julio!P174+Agosto!P174+Septiembre!P174+'Octubre '!P174+Noviembre!P174+'Diciembre '!P174</f>
        <v>0</v>
      </c>
      <c r="Q174" s="30">
        <f>+Enero!Q174+Febrero!Q174+'Marzo '!Q174+'Abril '!Q174+'Mayo '!Q174+Junio!Q174+Julio!Q174+Agosto!Q174+Septiembre!Q174+'Octubre '!Q174+Noviembre!Q174+'Diciembre '!Q174</f>
        <v>0</v>
      </c>
      <c r="R174" s="30">
        <f>+Enero!R174+Febrero!R174+'Marzo '!R174+'Abril '!R174+'Mayo '!R174+Junio!R174+Julio!R174+Agosto!R174+Septiembre!R174+'Octubre '!R174+Noviembre!R174+'Diciembre '!R174</f>
        <v>0</v>
      </c>
      <c r="S174" s="28">
        <f>+Enero!S174+Febrero!S174+'Marzo '!S174+'Abril '!S174+'Mayo '!S174+Junio!S174+Julio!S174+Agosto!S174+Septiembre!S174+'Octubre '!S174+Noviembre!S174+'Diciembre '!S174</f>
        <v>0</v>
      </c>
      <c r="T174" s="33">
        <f>+Enero!T174+Febrero!T174+'Marzo '!T174+'Abril '!T174+'Mayo '!T174+Junio!T174+Julio!T174+Agosto!T174+Septiembre!T174+'Octubre '!T174+Noviembre!T174+'Diciembre '!T174</f>
        <v>0</v>
      </c>
      <c r="U174" s="178">
        <f>+Enero!U174+Febrero!U174+'Marzo '!U174+'Abril '!U174+'Mayo '!U174+Junio!U174+Julio!U174+Agosto!U174+Septiembre!U174+'Octubre '!U174+Noviembre!U174+'Diciembre '!U174</f>
        <v>0</v>
      </c>
      <c r="V174" s="33">
        <f>+Enero!V174+Febrero!V174+'Marzo '!V174+'Abril '!V174+'Mayo '!V174+Junio!V174+Julio!V174+Agosto!V174+Septiembre!V174+'Octubre '!V174+Noviembre!V174+'Diciembre '!V174</f>
        <v>0</v>
      </c>
      <c r="W174" s="178">
        <f>+Enero!W174+Febrero!W174+'Marzo '!W174+'Abril '!W174+'Mayo '!W174+Junio!W174+Julio!W174+Agosto!W174+Septiembre!W174+'Octubre '!W174+Noviembre!W174+'Diciembre '!W174</f>
        <v>0</v>
      </c>
      <c r="X174" s="132" t="str">
        <f t="shared" si="50"/>
        <v/>
      </c>
      <c r="AR174" s="107"/>
      <c r="AS174" s="107"/>
      <c r="AU174" s="107"/>
      <c r="BA174" s="107"/>
      <c r="BQ174" s="42" t="str">
        <f t="shared" si="51"/>
        <v/>
      </c>
      <c r="BY174" s="116">
        <f t="shared" si="52"/>
        <v>0</v>
      </c>
    </row>
    <row r="175" spans="1:77" s="6" customFormat="1" ht="12.75" customHeight="1" x14ac:dyDescent="0.15">
      <c r="A175" s="48" t="s">
        <v>97</v>
      </c>
      <c r="B175" s="22">
        <f t="shared" si="49"/>
        <v>0</v>
      </c>
      <c r="C175" s="27">
        <f>+Enero!C175+Febrero!C175+'Marzo '!C175+'Abril '!C175+'Mayo '!C175+Junio!C175+Julio!C175+Agosto!C175+Septiembre!C175+'Octubre '!C175+Noviembre!C175+'Diciembre '!C175</f>
        <v>0</v>
      </c>
      <c r="D175" s="30">
        <f>+Enero!D175+Febrero!D175+'Marzo '!D175+'Abril '!D175+'Mayo '!D175+Junio!D175+Julio!D175+Agosto!D175+Septiembre!D175+'Octubre '!D175+Noviembre!D175+'Diciembre '!D175</f>
        <v>0</v>
      </c>
      <c r="E175" s="30">
        <f>+Enero!E175+Febrero!E175+'Marzo '!E175+'Abril '!E175+'Mayo '!E175+Junio!E175+Julio!E175+Agosto!E175+Septiembre!E175+'Octubre '!E175+Noviembre!E175+'Diciembre '!E175</f>
        <v>0</v>
      </c>
      <c r="F175" s="30">
        <f>+Enero!F175+Febrero!F175+'Marzo '!F175+'Abril '!F175+'Mayo '!F175+Junio!F175+Julio!F175+Agosto!F175+Septiembre!F175+'Octubre '!F175+Noviembre!F175+'Diciembre '!F175</f>
        <v>0</v>
      </c>
      <c r="G175" s="30">
        <f>+Enero!G175+Febrero!G175+'Marzo '!G175+'Abril '!G175+'Mayo '!G175+Junio!G175+Julio!G175+Agosto!G175+Septiembre!G175+'Octubre '!G175+Noviembre!G175+'Diciembre '!G175</f>
        <v>0</v>
      </c>
      <c r="H175" s="30">
        <f>+Enero!H175+Febrero!H175+'Marzo '!H175+'Abril '!H175+'Mayo '!H175+Junio!H175+Julio!H175+Agosto!H175+Septiembre!H175+'Octubre '!H175+Noviembre!H175+'Diciembre '!H175</f>
        <v>0</v>
      </c>
      <c r="I175" s="30">
        <f>+Enero!I175+Febrero!I175+'Marzo '!I175+'Abril '!I175+'Mayo '!I175+Junio!I175+Julio!I175+Agosto!I175+Septiembre!I175+'Octubre '!I175+Noviembre!I175+'Diciembre '!I175</f>
        <v>0</v>
      </c>
      <c r="J175" s="30">
        <f>+Enero!J175+Febrero!J175+'Marzo '!J175+'Abril '!J175+'Mayo '!J175+Junio!J175+Julio!J175+Agosto!J175+Septiembre!J175+'Octubre '!J175+Noviembre!J175+'Diciembre '!J175</f>
        <v>0</v>
      </c>
      <c r="K175" s="30">
        <f>+Enero!K175+Febrero!K175+'Marzo '!K175+'Abril '!K175+'Mayo '!K175+Junio!K175+Julio!K175+Agosto!K175+Septiembre!K175+'Octubre '!K175+Noviembre!K175+'Diciembre '!K175</f>
        <v>0</v>
      </c>
      <c r="L175" s="30">
        <f>+Enero!L175+Febrero!L175+'Marzo '!L175+'Abril '!L175+'Mayo '!L175+Junio!L175+Julio!L175+Agosto!L175+Septiembre!L175+'Octubre '!L175+Noviembre!L175+'Diciembre '!L175</f>
        <v>0</v>
      </c>
      <c r="M175" s="30">
        <f>+Enero!M175+Febrero!M175+'Marzo '!M175+'Abril '!M175+'Mayo '!M175+Junio!M175+Julio!M175+Agosto!M175+Septiembre!M175+'Octubre '!M175+Noviembre!M175+'Diciembre '!M175</f>
        <v>0</v>
      </c>
      <c r="N175" s="30">
        <f>+Enero!N175+Febrero!N175+'Marzo '!N175+'Abril '!N175+'Mayo '!N175+Junio!N175+Julio!N175+Agosto!N175+Septiembre!N175+'Octubre '!N175+Noviembre!N175+'Diciembre '!N175</f>
        <v>0</v>
      </c>
      <c r="O175" s="30">
        <f>+Enero!O175+Febrero!O175+'Marzo '!O175+'Abril '!O175+'Mayo '!O175+Junio!O175+Julio!O175+Agosto!O175+Septiembre!O175+'Octubre '!O175+Noviembre!O175+'Diciembre '!O175</f>
        <v>0</v>
      </c>
      <c r="P175" s="30">
        <f>+Enero!P175+Febrero!P175+'Marzo '!P175+'Abril '!P175+'Mayo '!P175+Junio!P175+Julio!P175+Agosto!P175+Septiembre!P175+'Octubre '!P175+Noviembre!P175+'Diciembre '!P175</f>
        <v>0</v>
      </c>
      <c r="Q175" s="30">
        <f>+Enero!Q175+Febrero!Q175+'Marzo '!Q175+'Abril '!Q175+'Mayo '!Q175+Junio!Q175+Julio!Q175+Agosto!Q175+Septiembre!Q175+'Octubre '!Q175+Noviembre!Q175+'Diciembre '!Q175</f>
        <v>0</v>
      </c>
      <c r="R175" s="30">
        <f>+Enero!R175+Febrero!R175+'Marzo '!R175+'Abril '!R175+'Mayo '!R175+Junio!R175+Julio!R175+Agosto!R175+Septiembre!R175+'Octubre '!R175+Noviembre!R175+'Diciembre '!R175</f>
        <v>0</v>
      </c>
      <c r="S175" s="28">
        <f>+Enero!S175+Febrero!S175+'Marzo '!S175+'Abril '!S175+'Mayo '!S175+Junio!S175+Julio!S175+Agosto!S175+Septiembre!S175+'Octubre '!S175+Noviembre!S175+'Diciembre '!S175</f>
        <v>0</v>
      </c>
      <c r="T175" s="33">
        <f>+Enero!T175+Febrero!T175+'Marzo '!T175+'Abril '!T175+'Mayo '!T175+Junio!T175+Julio!T175+Agosto!T175+Septiembre!T175+'Octubre '!T175+Noviembre!T175+'Diciembre '!T175</f>
        <v>0</v>
      </c>
      <c r="U175" s="178">
        <f>+Enero!U175+Febrero!U175+'Marzo '!U175+'Abril '!U175+'Mayo '!U175+Junio!U175+Julio!U175+Agosto!U175+Septiembre!U175+'Octubre '!U175+Noviembre!U175+'Diciembre '!U175</f>
        <v>0</v>
      </c>
      <c r="V175" s="33">
        <f>+Enero!V175+Febrero!V175+'Marzo '!V175+'Abril '!V175+'Mayo '!V175+Junio!V175+Julio!V175+Agosto!V175+Septiembre!V175+'Octubre '!V175+Noviembre!V175+'Diciembre '!V175</f>
        <v>0</v>
      </c>
      <c r="W175" s="178">
        <f>+Enero!W175+Febrero!W175+'Marzo '!W175+'Abril '!W175+'Mayo '!W175+Junio!W175+Julio!W175+Agosto!W175+Septiembre!W175+'Octubre '!W175+Noviembre!W175+'Diciembre '!W175</f>
        <v>0</v>
      </c>
      <c r="X175" s="132" t="str">
        <f t="shared" si="50"/>
        <v/>
      </c>
      <c r="AR175" s="107"/>
      <c r="AS175" s="107"/>
      <c r="AU175" s="107"/>
      <c r="BA175" s="107"/>
      <c r="BQ175" s="42" t="str">
        <f t="shared" si="51"/>
        <v/>
      </c>
      <c r="BY175" s="116">
        <f t="shared" si="52"/>
        <v>0</v>
      </c>
    </row>
    <row r="176" spans="1:77" s="6" customFormat="1" ht="12.75" customHeight="1" x14ac:dyDescent="0.15">
      <c r="A176" s="48" t="s">
        <v>98</v>
      </c>
      <c r="B176" s="22">
        <f t="shared" si="49"/>
        <v>0</v>
      </c>
      <c r="C176" s="27">
        <f>+Enero!C176+Febrero!C176+'Marzo '!C176+'Abril '!C176+'Mayo '!C176+Junio!C176+Julio!C176+Agosto!C176+Septiembre!C176+'Octubre '!C176+Noviembre!C176+'Diciembre '!C176</f>
        <v>0</v>
      </c>
      <c r="D176" s="30">
        <f>+Enero!D176+Febrero!D176+'Marzo '!D176+'Abril '!D176+'Mayo '!D176+Junio!D176+Julio!D176+Agosto!D176+Septiembre!D176+'Octubre '!D176+Noviembre!D176+'Diciembre '!D176</f>
        <v>0</v>
      </c>
      <c r="E176" s="30">
        <f>+Enero!E176+Febrero!E176+'Marzo '!E176+'Abril '!E176+'Mayo '!E176+Junio!E176+Julio!E176+Agosto!E176+Septiembre!E176+'Octubre '!E176+Noviembre!E176+'Diciembre '!E176</f>
        <v>0</v>
      </c>
      <c r="F176" s="30">
        <f>+Enero!F176+Febrero!F176+'Marzo '!F176+'Abril '!F176+'Mayo '!F176+Junio!F176+Julio!F176+Agosto!F176+Septiembre!F176+'Octubre '!F176+Noviembre!F176+'Diciembre '!F176</f>
        <v>0</v>
      </c>
      <c r="G176" s="30">
        <f>+Enero!G176+Febrero!G176+'Marzo '!G176+'Abril '!G176+'Mayo '!G176+Junio!G176+Julio!G176+Agosto!G176+Septiembre!G176+'Octubre '!G176+Noviembre!G176+'Diciembre '!G176</f>
        <v>0</v>
      </c>
      <c r="H176" s="30">
        <f>+Enero!H176+Febrero!H176+'Marzo '!H176+'Abril '!H176+'Mayo '!H176+Junio!H176+Julio!H176+Agosto!H176+Septiembre!H176+'Octubre '!H176+Noviembre!H176+'Diciembre '!H176</f>
        <v>0</v>
      </c>
      <c r="I176" s="30">
        <f>+Enero!I176+Febrero!I176+'Marzo '!I176+'Abril '!I176+'Mayo '!I176+Junio!I176+Julio!I176+Agosto!I176+Septiembre!I176+'Octubre '!I176+Noviembre!I176+'Diciembre '!I176</f>
        <v>0</v>
      </c>
      <c r="J176" s="30">
        <f>+Enero!J176+Febrero!J176+'Marzo '!J176+'Abril '!J176+'Mayo '!J176+Junio!J176+Julio!J176+Agosto!J176+Septiembre!J176+'Octubre '!J176+Noviembre!J176+'Diciembre '!J176</f>
        <v>0</v>
      </c>
      <c r="K176" s="30">
        <f>+Enero!K176+Febrero!K176+'Marzo '!K176+'Abril '!K176+'Mayo '!K176+Junio!K176+Julio!K176+Agosto!K176+Septiembre!K176+'Octubre '!K176+Noviembre!K176+'Diciembre '!K176</f>
        <v>0</v>
      </c>
      <c r="L176" s="30">
        <f>+Enero!L176+Febrero!L176+'Marzo '!L176+'Abril '!L176+'Mayo '!L176+Junio!L176+Julio!L176+Agosto!L176+Septiembre!L176+'Octubre '!L176+Noviembre!L176+'Diciembre '!L176</f>
        <v>0</v>
      </c>
      <c r="M176" s="30">
        <f>+Enero!M176+Febrero!M176+'Marzo '!M176+'Abril '!M176+'Mayo '!M176+Junio!M176+Julio!M176+Agosto!M176+Septiembre!M176+'Octubre '!M176+Noviembre!M176+'Diciembre '!M176</f>
        <v>0</v>
      </c>
      <c r="N176" s="30">
        <f>+Enero!N176+Febrero!N176+'Marzo '!N176+'Abril '!N176+'Mayo '!N176+Junio!N176+Julio!N176+Agosto!N176+Septiembre!N176+'Octubre '!N176+Noviembre!N176+'Diciembre '!N176</f>
        <v>0</v>
      </c>
      <c r="O176" s="30">
        <f>+Enero!O176+Febrero!O176+'Marzo '!O176+'Abril '!O176+'Mayo '!O176+Junio!O176+Julio!O176+Agosto!O176+Septiembre!O176+'Octubre '!O176+Noviembre!O176+'Diciembre '!O176</f>
        <v>0</v>
      </c>
      <c r="P176" s="30">
        <f>+Enero!P176+Febrero!P176+'Marzo '!P176+'Abril '!P176+'Mayo '!P176+Junio!P176+Julio!P176+Agosto!P176+Septiembre!P176+'Octubre '!P176+Noviembre!P176+'Diciembre '!P176</f>
        <v>0</v>
      </c>
      <c r="Q176" s="30">
        <f>+Enero!Q176+Febrero!Q176+'Marzo '!Q176+'Abril '!Q176+'Mayo '!Q176+Junio!Q176+Julio!Q176+Agosto!Q176+Septiembre!Q176+'Octubre '!Q176+Noviembre!Q176+'Diciembre '!Q176</f>
        <v>0</v>
      </c>
      <c r="R176" s="30">
        <f>+Enero!R176+Febrero!R176+'Marzo '!R176+'Abril '!R176+'Mayo '!R176+Junio!R176+Julio!R176+Agosto!R176+Septiembre!R176+'Octubre '!R176+Noviembre!R176+'Diciembre '!R176</f>
        <v>0</v>
      </c>
      <c r="S176" s="28">
        <f>+Enero!S176+Febrero!S176+'Marzo '!S176+'Abril '!S176+'Mayo '!S176+Junio!S176+Julio!S176+Agosto!S176+Septiembre!S176+'Octubre '!S176+Noviembre!S176+'Diciembre '!S176</f>
        <v>0</v>
      </c>
      <c r="T176" s="33">
        <f>+Enero!T176+Febrero!T176+'Marzo '!T176+'Abril '!T176+'Mayo '!T176+Junio!T176+Julio!T176+Agosto!T176+Septiembre!T176+'Octubre '!T176+Noviembre!T176+'Diciembre '!T176</f>
        <v>0</v>
      </c>
      <c r="U176" s="178">
        <f>+Enero!U176+Febrero!U176+'Marzo '!U176+'Abril '!U176+'Mayo '!U176+Junio!U176+Julio!U176+Agosto!U176+Septiembre!U176+'Octubre '!U176+Noviembre!U176+'Diciembre '!U176</f>
        <v>0</v>
      </c>
      <c r="V176" s="33">
        <f>+Enero!V176+Febrero!V176+'Marzo '!V176+'Abril '!V176+'Mayo '!V176+Junio!V176+Julio!V176+Agosto!V176+Septiembre!V176+'Octubre '!V176+Noviembre!V176+'Diciembre '!V176</f>
        <v>0</v>
      </c>
      <c r="W176" s="178">
        <f>+Enero!W176+Febrero!W176+'Marzo '!W176+'Abril '!W176+'Mayo '!W176+Junio!W176+Julio!W176+Agosto!W176+Septiembre!W176+'Octubre '!W176+Noviembre!W176+'Diciembre '!W176</f>
        <v>0</v>
      </c>
      <c r="X176" s="132" t="str">
        <f t="shared" si="50"/>
        <v/>
      </c>
      <c r="AR176" s="107"/>
      <c r="AS176" s="107"/>
      <c r="AU176" s="107"/>
      <c r="BA176" s="107"/>
      <c r="BQ176" s="42" t="str">
        <f t="shared" si="51"/>
        <v/>
      </c>
      <c r="BY176" s="116">
        <f t="shared" si="52"/>
        <v>0</v>
      </c>
    </row>
    <row r="177" spans="1:77" s="6" customFormat="1" ht="12.75" customHeight="1" x14ac:dyDescent="0.15">
      <c r="A177" s="48" t="s">
        <v>100</v>
      </c>
      <c r="B177" s="22">
        <f t="shared" si="49"/>
        <v>0</v>
      </c>
      <c r="C177" s="27">
        <f>+Enero!C177+Febrero!C177+'Marzo '!C177+'Abril '!C177+'Mayo '!C177+Junio!C177+Julio!C177+Agosto!C177+Septiembre!C177+'Octubre '!C177+Noviembre!C177+'Diciembre '!C177</f>
        <v>0</v>
      </c>
      <c r="D177" s="30">
        <f>+Enero!D177+Febrero!D177+'Marzo '!D177+'Abril '!D177+'Mayo '!D177+Junio!D177+Julio!D177+Agosto!D177+Septiembre!D177+'Octubre '!D177+Noviembre!D177+'Diciembre '!D177</f>
        <v>0</v>
      </c>
      <c r="E177" s="30">
        <f>+Enero!E177+Febrero!E177+'Marzo '!E177+'Abril '!E177+'Mayo '!E177+Junio!E177+Julio!E177+Agosto!E177+Septiembre!E177+'Octubre '!E177+Noviembre!E177+'Diciembre '!E177</f>
        <v>0</v>
      </c>
      <c r="F177" s="30">
        <f>+Enero!F177+Febrero!F177+'Marzo '!F177+'Abril '!F177+'Mayo '!F177+Junio!F177+Julio!F177+Agosto!F177+Septiembre!F177+'Octubre '!F177+Noviembre!F177+'Diciembre '!F177</f>
        <v>0</v>
      </c>
      <c r="G177" s="30">
        <f>+Enero!G177+Febrero!G177+'Marzo '!G177+'Abril '!G177+'Mayo '!G177+Junio!G177+Julio!G177+Agosto!G177+Septiembre!G177+'Octubre '!G177+Noviembre!G177+'Diciembre '!G177</f>
        <v>0</v>
      </c>
      <c r="H177" s="30">
        <f>+Enero!H177+Febrero!H177+'Marzo '!H177+'Abril '!H177+'Mayo '!H177+Junio!H177+Julio!H177+Agosto!H177+Septiembre!H177+'Octubre '!H177+Noviembre!H177+'Diciembre '!H177</f>
        <v>0</v>
      </c>
      <c r="I177" s="30">
        <f>+Enero!I177+Febrero!I177+'Marzo '!I177+'Abril '!I177+'Mayo '!I177+Junio!I177+Julio!I177+Agosto!I177+Septiembre!I177+'Octubre '!I177+Noviembre!I177+'Diciembre '!I177</f>
        <v>0</v>
      </c>
      <c r="J177" s="30">
        <f>+Enero!J177+Febrero!J177+'Marzo '!J177+'Abril '!J177+'Mayo '!J177+Junio!J177+Julio!J177+Agosto!J177+Septiembre!J177+'Octubre '!J177+Noviembre!J177+'Diciembre '!J177</f>
        <v>0</v>
      </c>
      <c r="K177" s="30">
        <f>+Enero!K177+Febrero!K177+'Marzo '!K177+'Abril '!K177+'Mayo '!K177+Junio!K177+Julio!K177+Agosto!K177+Septiembre!K177+'Octubre '!K177+Noviembre!K177+'Diciembre '!K177</f>
        <v>0</v>
      </c>
      <c r="L177" s="30">
        <f>+Enero!L177+Febrero!L177+'Marzo '!L177+'Abril '!L177+'Mayo '!L177+Junio!L177+Julio!L177+Agosto!L177+Septiembre!L177+'Octubre '!L177+Noviembre!L177+'Diciembre '!L177</f>
        <v>0</v>
      </c>
      <c r="M177" s="30">
        <f>+Enero!M177+Febrero!M177+'Marzo '!M177+'Abril '!M177+'Mayo '!M177+Junio!M177+Julio!M177+Agosto!M177+Septiembre!M177+'Octubre '!M177+Noviembre!M177+'Diciembre '!M177</f>
        <v>0</v>
      </c>
      <c r="N177" s="30">
        <f>+Enero!N177+Febrero!N177+'Marzo '!N177+'Abril '!N177+'Mayo '!N177+Junio!N177+Julio!N177+Agosto!N177+Septiembre!N177+'Octubre '!N177+Noviembre!N177+'Diciembre '!N177</f>
        <v>0</v>
      </c>
      <c r="O177" s="30">
        <f>+Enero!O177+Febrero!O177+'Marzo '!O177+'Abril '!O177+'Mayo '!O177+Junio!O177+Julio!O177+Agosto!O177+Septiembre!O177+'Octubre '!O177+Noviembre!O177+'Diciembre '!O177</f>
        <v>0</v>
      </c>
      <c r="P177" s="30">
        <f>+Enero!P177+Febrero!P177+'Marzo '!P177+'Abril '!P177+'Mayo '!P177+Junio!P177+Julio!P177+Agosto!P177+Septiembre!P177+'Octubre '!P177+Noviembre!P177+'Diciembre '!P177</f>
        <v>0</v>
      </c>
      <c r="Q177" s="30">
        <f>+Enero!Q177+Febrero!Q177+'Marzo '!Q177+'Abril '!Q177+'Mayo '!Q177+Junio!Q177+Julio!Q177+Agosto!Q177+Septiembre!Q177+'Octubre '!Q177+Noviembre!Q177+'Diciembre '!Q177</f>
        <v>0</v>
      </c>
      <c r="R177" s="30">
        <f>+Enero!R177+Febrero!R177+'Marzo '!R177+'Abril '!R177+'Mayo '!R177+Junio!R177+Julio!R177+Agosto!R177+Septiembre!R177+'Octubre '!R177+Noviembre!R177+'Diciembre '!R177</f>
        <v>0</v>
      </c>
      <c r="S177" s="28">
        <f>+Enero!S177+Febrero!S177+'Marzo '!S177+'Abril '!S177+'Mayo '!S177+Junio!S177+Julio!S177+Agosto!S177+Septiembre!S177+'Octubre '!S177+Noviembre!S177+'Diciembre '!S177</f>
        <v>0</v>
      </c>
      <c r="T177" s="33">
        <f>+Enero!T177+Febrero!T177+'Marzo '!T177+'Abril '!T177+'Mayo '!T177+Junio!T177+Julio!T177+Agosto!T177+Septiembre!T177+'Octubre '!T177+Noviembre!T177+'Diciembre '!T177</f>
        <v>0</v>
      </c>
      <c r="U177" s="178">
        <f>+Enero!U177+Febrero!U177+'Marzo '!U177+'Abril '!U177+'Mayo '!U177+Junio!U177+Julio!U177+Agosto!U177+Septiembre!U177+'Octubre '!U177+Noviembre!U177+'Diciembre '!U177</f>
        <v>0</v>
      </c>
      <c r="V177" s="33">
        <f>+Enero!V177+Febrero!V177+'Marzo '!V177+'Abril '!V177+'Mayo '!V177+Junio!V177+Julio!V177+Agosto!V177+Septiembre!V177+'Octubre '!V177+Noviembre!V177+'Diciembre '!V177</f>
        <v>0</v>
      </c>
      <c r="W177" s="178">
        <f>+Enero!W177+Febrero!W177+'Marzo '!W177+'Abril '!W177+'Mayo '!W177+Junio!W177+Julio!W177+Agosto!W177+Septiembre!W177+'Octubre '!W177+Noviembre!W177+'Diciembre '!W177</f>
        <v>0</v>
      </c>
      <c r="X177" s="132" t="str">
        <f t="shared" si="50"/>
        <v/>
      </c>
      <c r="AR177" s="107"/>
      <c r="AS177" s="107"/>
      <c r="AU177" s="107"/>
      <c r="BA177" s="107"/>
      <c r="BQ177" s="42" t="str">
        <f t="shared" si="51"/>
        <v/>
      </c>
      <c r="BY177" s="116">
        <f t="shared" si="52"/>
        <v>0</v>
      </c>
    </row>
    <row r="178" spans="1:77" s="6" customFormat="1" ht="12.75" customHeight="1" x14ac:dyDescent="0.15">
      <c r="A178" s="48" t="s">
        <v>101</v>
      </c>
      <c r="B178" s="22">
        <f t="shared" si="49"/>
        <v>0</v>
      </c>
      <c r="C178" s="27">
        <f>+Enero!C178+Febrero!C178+'Marzo '!C178+'Abril '!C178+'Mayo '!C178+Junio!C178+Julio!C178+Agosto!C178+Septiembre!C178+'Octubre '!C178+Noviembre!C178+'Diciembre '!C178</f>
        <v>0</v>
      </c>
      <c r="D178" s="30">
        <f>+Enero!D178+Febrero!D178+'Marzo '!D178+'Abril '!D178+'Mayo '!D178+Junio!D178+Julio!D178+Agosto!D178+Septiembre!D178+'Octubre '!D178+Noviembre!D178+'Diciembre '!D178</f>
        <v>0</v>
      </c>
      <c r="E178" s="30">
        <f>+Enero!E178+Febrero!E178+'Marzo '!E178+'Abril '!E178+'Mayo '!E178+Junio!E178+Julio!E178+Agosto!E178+Septiembre!E178+'Octubre '!E178+Noviembre!E178+'Diciembre '!E178</f>
        <v>0</v>
      </c>
      <c r="F178" s="30">
        <f>+Enero!F178+Febrero!F178+'Marzo '!F178+'Abril '!F178+'Mayo '!F178+Junio!F178+Julio!F178+Agosto!F178+Septiembre!F178+'Octubre '!F178+Noviembre!F178+'Diciembre '!F178</f>
        <v>0</v>
      </c>
      <c r="G178" s="30">
        <f>+Enero!G178+Febrero!G178+'Marzo '!G178+'Abril '!G178+'Mayo '!G178+Junio!G178+Julio!G178+Agosto!G178+Septiembre!G178+'Octubre '!G178+Noviembre!G178+'Diciembre '!G178</f>
        <v>0</v>
      </c>
      <c r="H178" s="30">
        <f>+Enero!H178+Febrero!H178+'Marzo '!H178+'Abril '!H178+'Mayo '!H178+Junio!H178+Julio!H178+Agosto!H178+Septiembre!H178+'Octubre '!H178+Noviembre!H178+'Diciembre '!H178</f>
        <v>0</v>
      </c>
      <c r="I178" s="30">
        <f>+Enero!I178+Febrero!I178+'Marzo '!I178+'Abril '!I178+'Mayo '!I178+Junio!I178+Julio!I178+Agosto!I178+Septiembre!I178+'Octubre '!I178+Noviembre!I178+'Diciembre '!I178</f>
        <v>0</v>
      </c>
      <c r="J178" s="30">
        <f>+Enero!J178+Febrero!J178+'Marzo '!J178+'Abril '!J178+'Mayo '!J178+Junio!J178+Julio!J178+Agosto!J178+Septiembre!J178+'Octubre '!J178+Noviembre!J178+'Diciembre '!J178</f>
        <v>0</v>
      </c>
      <c r="K178" s="30">
        <f>+Enero!K178+Febrero!K178+'Marzo '!K178+'Abril '!K178+'Mayo '!K178+Junio!K178+Julio!K178+Agosto!K178+Septiembre!K178+'Octubre '!K178+Noviembre!K178+'Diciembre '!K178</f>
        <v>0</v>
      </c>
      <c r="L178" s="30">
        <f>+Enero!L178+Febrero!L178+'Marzo '!L178+'Abril '!L178+'Mayo '!L178+Junio!L178+Julio!L178+Agosto!L178+Septiembre!L178+'Octubre '!L178+Noviembre!L178+'Diciembre '!L178</f>
        <v>0</v>
      </c>
      <c r="M178" s="30">
        <f>+Enero!M178+Febrero!M178+'Marzo '!M178+'Abril '!M178+'Mayo '!M178+Junio!M178+Julio!M178+Agosto!M178+Septiembre!M178+'Octubre '!M178+Noviembre!M178+'Diciembre '!M178</f>
        <v>0</v>
      </c>
      <c r="N178" s="30">
        <f>+Enero!N178+Febrero!N178+'Marzo '!N178+'Abril '!N178+'Mayo '!N178+Junio!N178+Julio!N178+Agosto!N178+Septiembre!N178+'Octubre '!N178+Noviembre!N178+'Diciembre '!N178</f>
        <v>0</v>
      </c>
      <c r="O178" s="30">
        <f>+Enero!O178+Febrero!O178+'Marzo '!O178+'Abril '!O178+'Mayo '!O178+Junio!O178+Julio!O178+Agosto!O178+Septiembre!O178+'Octubre '!O178+Noviembre!O178+'Diciembre '!O178</f>
        <v>0</v>
      </c>
      <c r="P178" s="30">
        <f>+Enero!P178+Febrero!P178+'Marzo '!P178+'Abril '!P178+'Mayo '!P178+Junio!P178+Julio!P178+Agosto!P178+Septiembre!P178+'Octubre '!P178+Noviembre!P178+'Diciembre '!P178</f>
        <v>0</v>
      </c>
      <c r="Q178" s="30">
        <f>+Enero!Q178+Febrero!Q178+'Marzo '!Q178+'Abril '!Q178+'Mayo '!Q178+Junio!Q178+Julio!Q178+Agosto!Q178+Septiembre!Q178+'Octubre '!Q178+Noviembre!Q178+'Diciembre '!Q178</f>
        <v>0</v>
      </c>
      <c r="R178" s="30">
        <f>+Enero!R178+Febrero!R178+'Marzo '!R178+'Abril '!R178+'Mayo '!R178+Junio!R178+Julio!R178+Agosto!R178+Septiembre!R178+'Octubre '!R178+Noviembre!R178+'Diciembre '!R178</f>
        <v>0</v>
      </c>
      <c r="S178" s="28">
        <f>+Enero!S178+Febrero!S178+'Marzo '!S178+'Abril '!S178+'Mayo '!S178+Junio!S178+Julio!S178+Agosto!S178+Septiembre!S178+'Octubre '!S178+Noviembre!S178+'Diciembre '!S178</f>
        <v>0</v>
      </c>
      <c r="T178" s="33">
        <f>+Enero!T178+Febrero!T178+'Marzo '!T178+'Abril '!T178+'Mayo '!T178+Junio!T178+Julio!T178+Agosto!T178+Septiembre!T178+'Octubre '!T178+Noviembre!T178+'Diciembre '!T178</f>
        <v>0</v>
      </c>
      <c r="U178" s="178">
        <f>+Enero!U178+Febrero!U178+'Marzo '!U178+'Abril '!U178+'Mayo '!U178+Junio!U178+Julio!U178+Agosto!U178+Septiembre!U178+'Octubre '!U178+Noviembre!U178+'Diciembre '!U178</f>
        <v>0</v>
      </c>
      <c r="V178" s="33">
        <f>+Enero!V178+Febrero!V178+'Marzo '!V178+'Abril '!V178+'Mayo '!V178+Junio!V178+Julio!V178+Agosto!V178+Septiembre!V178+'Octubre '!V178+Noviembre!V178+'Diciembre '!V178</f>
        <v>0</v>
      </c>
      <c r="W178" s="178">
        <f>+Enero!W178+Febrero!W178+'Marzo '!W178+'Abril '!W178+'Mayo '!W178+Junio!W178+Julio!W178+Agosto!W178+Septiembre!W178+'Octubre '!W178+Noviembre!W178+'Diciembre '!W178</f>
        <v>0</v>
      </c>
      <c r="X178" s="132" t="str">
        <f t="shared" si="50"/>
        <v/>
      </c>
      <c r="AR178" s="107"/>
      <c r="AS178" s="107"/>
      <c r="AU178" s="107"/>
      <c r="BA178" s="107"/>
      <c r="BQ178" s="42" t="str">
        <f t="shared" si="51"/>
        <v/>
      </c>
      <c r="BY178" s="116">
        <f t="shared" si="52"/>
        <v>0</v>
      </c>
    </row>
    <row r="179" spans="1:77" s="6" customFormat="1" ht="12.75" customHeight="1" x14ac:dyDescent="0.15">
      <c r="A179" s="73" t="s">
        <v>102</v>
      </c>
      <c r="B179" s="117">
        <f t="shared" si="49"/>
        <v>0</v>
      </c>
      <c r="C179" s="27">
        <f>+Enero!C179+Febrero!C179+'Marzo '!C179+'Abril '!C179+'Mayo '!C179+Junio!C179+Julio!C179+Agosto!C179+Septiembre!C179+'Octubre '!C179+Noviembre!C179+'Diciembre '!C179</f>
        <v>0</v>
      </c>
      <c r="D179" s="30">
        <f>+Enero!D179+Febrero!D179+'Marzo '!D179+'Abril '!D179+'Mayo '!D179+Junio!D179+Julio!D179+Agosto!D179+Septiembre!D179+'Octubre '!D179+Noviembre!D179+'Diciembre '!D179</f>
        <v>0</v>
      </c>
      <c r="E179" s="30">
        <f>+Enero!E179+Febrero!E179+'Marzo '!E179+'Abril '!E179+'Mayo '!E179+Junio!E179+Julio!E179+Agosto!E179+Septiembre!E179+'Octubre '!E179+Noviembre!E179+'Diciembre '!E179</f>
        <v>0</v>
      </c>
      <c r="F179" s="30">
        <f>+Enero!F179+Febrero!F179+'Marzo '!F179+'Abril '!F179+'Mayo '!F179+Junio!F179+Julio!F179+Agosto!F179+Septiembre!F179+'Octubre '!F179+Noviembre!F179+'Diciembre '!F179</f>
        <v>0</v>
      </c>
      <c r="G179" s="30">
        <f>+Enero!G179+Febrero!G179+'Marzo '!G179+'Abril '!G179+'Mayo '!G179+Junio!G179+Julio!G179+Agosto!G179+Septiembre!G179+'Octubre '!G179+Noviembre!G179+'Diciembre '!G179</f>
        <v>0</v>
      </c>
      <c r="H179" s="30">
        <f>+Enero!H179+Febrero!H179+'Marzo '!H179+'Abril '!H179+'Mayo '!H179+Junio!H179+Julio!H179+Agosto!H179+Septiembre!H179+'Octubre '!H179+Noviembre!H179+'Diciembre '!H179</f>
        <v>0</v>
      </c>
      <c r="I179" s="30">
        <f>+Enero!I179+Febrero!I179+'Marzo '!I179+'Abril '!I179+'Mayo '!I179+Junio!I179+Julio!I179+Agosto!I179+Septiembre!I179+'Octubre '!I179+Noviembre!I179+'Diciembre '!I179</f>
        <v>0</v>
      </c>
      <c r="J179" s="30">
        <f>+Enero!J179+Febrero!J179+'Marzo '!J179+'Abril '!J179+'Mayo '!J179+Junio!J179+Julio!J179+Agosto!J179+Septiembre!J179+'Octubre '!J179+Noviembre!J179+'Diciembre '!J179</f>
        <v>0</v>
      </c>
      <c r="K179" s="30">
        <f>+Enero!K179+Febrero!K179+'Marzo '!K179+'Abril '!K179+'Mayo '!K179+Junio!K179+Julio!K179+Agosto!K179+Septiembre!K179+'Octubre '!K179+Noviembre!K179+'Diciembre '!K179</f>
        <v>0</v>
      </c>
      <c r="L179" s="30">
        <f>+Enero!L179+Febrero!L179+'Marzo '!L179+'Abril '!L179+'Mayo '!L179+Junio!L179+Julio!L179+Agosto!L179+Septiembre!L179+'Octubre '!L179+Noviembre!L179+'Diciembre '!L179</f>
        <v>0</v>
      </c>
      <c r="M179" s="30">
        <f>+Enero!M179+Febrero!M179+'Marzo '!M179+'Abril '!M179+'Mayo '!M179+Junio!M179+Julio!M179+Agosto!M179+Septiembre!M179+'Octubre '!M179+Noviembre!M179+'Diciembre '!M179</f>
        <v>0</v>
      </c>
      <c r="N179" s="30">
        <f>+Enero!N179+Febrero!N179+'Marzo '!N179+'Abril '!N179+'Mayo '!N179+Junio!N179+Julio!N179+Agosto!N179+Septiembre!N179+'Octubre '!N179+Noviembre!N179+'Diciembre '!N179</f>
        <v>0</v>
      </c>
      <c r="O179" s="30">
        <f>+Enero!O179+Febrero!O179+'Marzo '!O179+'Abril '!O179+'Mayo '!O179+Junio!O179+Julio!O179+Agosto!O179+Septiembre!O179+'Octubre '!O179+Noviembre!O179+'Diciembre '!O179</f>
        <v>0</v>
      </c>
      <c r="P179" s="30">
        <f>+Enero!P179+Febrero!P179+'Marzo '!P179+'Abril '!P179+'Mayo '!P179+Junio!P179+Julio!P179+Agosto!P179+Septiembre!P179+'Octubre '!P179+Noviembre!P179+'Diciembre '!P179</f>
        <v>0</v>
      </c>
      <c r="Q179" s="30">
        <f>+Enero!Q179+Febrero!Q179+'Marzo '!Q179+'Abril '!Q179+'Mayo '!Q179+Junio!Q179+Julio!Q179+Agosto!Q179+Septiembre!Q179+'Octubre '!Q179+Noviembre!Q179+'Diciembre '!Q179</f>
        <v>0</v>
      </c>
      <c r="R179" s="30">
        <f>+Enero!R179+Febrero!R179+'Marzo '!R179+'Abril '!R179+'Mayo '!R179+Junio!R179+Julio!R179+Agosto!R179+Septiembre!R179+'Octubre '!R179+Noviembre!R179+'Diciembre '!R179</f>
        <v>0</v>
      </c>
      <c r="S179" s="28">
        <f>+Enero!S179+Febrero!S179+'Marzo '!S179+'Abril '!S179+'Mayo '!S179+Junio!S179+Julio!S179+Agosto!S179+Septiembre!S179+'Octubre '!S179+Noviembre!S179+'Diciembre '!S179</f>
        <v>0</v>
      </c>
      <c r="T179" s="33">
        <f>+Enero!T179+Febrero!T179+'Marzo '!T179+'Abril '!T179+'Mayo '!T179+Junio!T179+Julio!T179+Agosto!T179+Septiembre!T179+'Octubre '!T179+Noviembre!T179+'Diciembre '!T179</f>
        <v>0</v>
      </c>
      <c r="U179" s="178">
        <f>+Enero!U179+Febrero!U179+'Marzo '!U179+'Abril '!U179+'Mayo '!U179+Junio!U179+Julio!U179+Agosto!U179+Septiembre!U179+'Octubre '!U179+Noviembre!U179+'Diciembre '!U179</f>
        <v>0</v>
      </c>
      <c r="V179" s="33">
        <f>+Enero!V179+Febrero!V179+'Marzo '!V179+'Abril '!V179+'Mayo '!V179+Junio!V179+Julio!V179+Agosto!V179+Septiembre!V179+'Octubre '!V179+Noviembre!V179+'Diciembre '!V179</f>
        <v>0</v>
      </c>
      <c r="W179" s="178">
        <f>+Enero!W179+Febrero!W179+'Marzo '!W179+'Abril '!W179+'Mayo '!W179+Junio!W179+Julio!W179+Agosto!W179+Septiembre!W179+'Octubre '!W179+Noviembre!W179+'Diciembre '!W179</f>
        <v>0</v>
      </c>
      <c r="X179" s="132" t="str">
        <f t="shared" si="50"/>
        <v/>
      </c>
      <c r="AR179" s="107"/>
      <c r="AS179" s="107"/>
      <c r="AU179" s="107"/>
      <c r="BA179" s="107"/>
      <c r="BQ179" s="42" t="str">
        <f t="shared" si="51"/>
        <v/>
      </c>
      <c r="BY179" s="116">
        <f t="shared" si="52"/>
        <v>0</v>
      </c>
    </row>
    <row r="180" spans="1:77" s="6" customFormat="1" ht="12.75" customHeight="1" x14ac:dyDescent="0.15">
      <c r="A180" s="48" t="s">
        <v>174</v>
      </c>
      <c r="B180" s="22">
        <f t="shared" si="49"/>
        <v>0</v>
      </c>
      <c r="C180" s="79">
        <f>+Enero!C180+Febrero!C180+'Marzo '!C180+'Abril '!C180+'Mayo '!C180+Junio!C180+Julio!C180+Agosto!C180+Septiembre!C180+'Octubre '!C180+Noviembre!C180+'Diciembre '!C180</f>
        <v>0</v>
      </c>
      <c r="D180" s="121">
        <f>+Enero!D180+Febrero!D180+'Marzo '!D180+'Abril '!D180+'Mayo '!D180+Junio!D180+Julio!D180+Agosto!D180+Septiembre!D180+'Octubre '!D180+Noviembre!D180+'Diciembre '!D180</f>
        <v>0</v>
      </c>
      <c r="E180" s="180">
        <f>+Enero!E180+Febrero!E180+'Marzo '!E180+'Abril '!E180+'Mayo '!E180+Junio!E180+Julio!E180+Agosto!E180+Septiembre!E180+'Octubre '!E180+Noviembre!E180+'Diciembre '!E180</f>
        <v>0</v>
      </c>
      <c r="F180" s="121">
        <f>+Enero!F180+Febrero!F180+'Marzo '!F180+'Abril '!F180+'Mayo '!F180+Junio!F180+Julio!F180+Agosto!F180+Septiembre!F180+'Octubre '!F180+Noviembre!F180+'Diciembre '!F180</f>
        <v>0</v>
      </c>
      <c r="G180" s="180">
        <f>+Enero!G180+Febrero!G180+'Marzo '!G180+'Abril '!G180+'Mayo '!G180+Junio!G180+Julio!G180+Agosto!G180+Septiembre!G180+'Octubre '!G180+Noviembre!G180+'Diciembre '!G180</f>
        <v>0</v>
      </c>
      <c r="H180" s="121">
        <f>+Enero!H180+Febrero!H180+'Marzo '!H180+'Abril '!H180+'Mayo '!H180+Junio!H180+Julio!H180+Agosto!H180+Septiembre!H180+'Octubre '!H180+Noviembre!H180+'Diciembre '!H180</f>
        <v>0</v>
      </c>
      <c r="I180" s="180">
        <f>+Enero!I180+Febrero!I180+'Marzo '!I180+'Abril '!I180+'Mayo '!I180+Junio!I180+Julio!I180+Agosto!I180+Septiembre!I180+'Octubre '!I180+Noviembre!I180+'Diciembre '!I180</f>
        <v>0</v>
      </c>
      <c r="J180" s="121">
        <f>+Enero!J180+Febrero!J180+'Marzo '!J180+'Abril '!J180+'Mayo '!J180+Junio!J180+Julio!J180+Agosto!J180+Septiembre!J180+'Octubre '!J180+Noviembre!J180+'Diciembre '!J180</f>
        <v>0</v>
      </c>
      <c r="K180" s="180">
        <f>+Enero!K180+Febrero!K180+'Marzo '!K180+'Abril '!K180+'Mayo '!K180+Junio!K180+Julio!K180+Agosto!K180+Septiembre!K180+'Octubre '!K180+Noviembre!K180+'Diciembre '!K180</f>
        <v>0</v>
      </c>
      <c r="L180" s="121">
        <f>+Enero!L180+Febrero!L180+'Marzo '!L180+'Abril '!L180+'Mayo '!L180+Junio!L180+Julio!L180+Agosto!L180+Septiembre!L180+'Octubre '!L180+Noviembre!L180+'Diciembre '!L180</f>
        <v>0</v>
      </c>
      <c r="M180" s="180">
        <f>+Enero!M180+Febrero!M180+'Marzo '!M180+'Abril '!M180+'Mayo '!M180+Junio!M180+Julio!M180+Agosto!M180+Septiembre!M180+'Octubre '!M180+Noviembre!M180+'Diciembre '!M180</f>
        <v>0</v>
      </c>
      <c r="N180" s="121">
        <f>+Enero!N180+Febrero!N180+'Marzo '!N180+'Abril '!N180+'Mayo '!N180+Junio!N180+Julio!N180+Agosto!N180+Septiembre!N180+'Octubre '!N180+Noviembre!N180+'Diciembre '!N180</f>
        <v>0</v>
      </c>
      <c r="O180" s="180">
        <f>+Enero!O180+Febrero!O180+'Marzo '!O180+'Abril '!O180+'Mayo '!O180+Junio!O180+Julio!O180+Agosto!O180+Septiembre!O180+'Octubre '!O180+Noviembre!O180+'Diciembre '!O180</f>
        <v>0</v>
      </c>
      <c r="P180" s="121">
        <f>+Enero!P180+Febrero!P180+'Marzo '!P180+'Abril '!P180+'Mayo '!P180+Junio!P180+Julio!P180+Agosto!P180+Septiembre!P180+'Octubre '!P180+Noviembre!P180+'Diciembre '!P180</f>
        <v>0</v>
      </c>
      <c r="Q180" s="180">
        <f>+Enero!Q180+Febrero!Q180+'Marzo '!Q180+'Abril '!Q180+'Mayo '!Q180+Junio!Q180+Julio!Q180+Agosto!Q180+Septiembre!Q180+'Octubre '!Q180+Noviembre!Q180+'Diciembre '!Q180</f>
        <v>0</v>
      </c>
      <c r="R180" s="121">
        <f>+Enero!R180+Febrero!R180+'Marzo '!R180+'Abril '!R180+'Mayo '!R180+Junio!R180+Julio!R180+Agosto!R180+Septiembre!R180+'Octubre '!R180+Noviembre!R180+'Diciembre '!R180</f>
        <v>0</v>
      </c>
      <c r="S180" s="80">
        <f>+Enero!S180+Febrero!S180+'Marzo '!S180+'Abril '!S180+'Mayo '!S180+Junio!S180+Julio!S180+Agosto!S180+Septiembre!S180+'Octubre '!S180+Noviembre!S180+'Diciembre '!S180</f>
        <v>0</v>
      </c>
      <c r="T180" s="181">
        <f>+Enero!T180+Febrero!T180+'Marzo '!T180+'Abril '!T180+'Mayo '!T180+Junio!T180+Julio!T180+Agosto!T180+Septiembre!T180+'Octubre '!T180+Noviembre!T180+'Diciembre '!T180</f>
        <v>0</v>
      </c>
      <c r="U180" s="182">
        <f>+Enero!U180+Febrero!U180+'Marzo '!U180+'Abril '!U180+'Mayo '!U180+Junio!U180+Julio!U180+Agosto!U180+Septiembre!U180+'Octubre '!U180+Noviembre!U180+'Diciembre '!U180</f>
        <v>0</v>
      </c>
      <c r="V180" s="183">
        <f>+Enero!V180+Febrero!V180+'Marzo '!V180+'Abril '!V180+'Mayo '!V180+Junio!V180+Julio!V180+Agosto!V180+Septiembre!V180+'Octubre '!V180+Noviembre!V180+'Diciembre '!V180</f>
        <v>0</v>
      </c>
      <c r="W180" s="182">
        <f>+Enero!W180+Febrero!W180+'Marzo '!W180+'Abril '!W180+'Mayo '!W180+Junio!W180+Julio!W180+Agosto!W180+Septiembre!W180+'Octubre '!W180+Noviembre!W180+'Diciembre '!W180</f>
        <v>0</v>
      </c>
      <c r="X180" s="132" t="str">
        <f t="shared" si="50"/>
        <v/>
      </c>
      <c r="AR180" s="107"/>
      <c r="AS180" s="107"/>
      <c r="AU180" s="107"/>
      <c r="BA180" s="107"/>
      <c r="BQ180" s="42" t="str">
        <f t="shared" si="51"/>
        <v/>
      </c>
      <c r="BY180" s="116">
        <f t="shared" si="52"/>
        <v>0</v>
      </c>
    </row>
    <row r="181" spans="1:77" s="6" customFormat="1" ht="18" customHeight="1" x14ac:dyDescent="0.15">
      <c r="A181" s="198" t="s">
        <v>51</v>
      </c>
      <c r="B181" s="92">
        <f>SUM(B139:B180)</f>
        <v>0</v>
      </c>
      <c r="C181" s="93">
        <f t="shared" ref="C181:W181" si="53">SUM(C139:C180)</f>
        <v>0</v>
      </c>
      <c r="D181" s="95">
        <f t="shared" si="53"/>
        <v>0</v>
      </c>
      <c r="E181" s="95">
        <f t="shared" si="53"/>
        <v>0</v>
      </c>
      <c r="F181" s="95">
        <f t="shared" si="53"/>
        <v>0</v>
      </c>
      <c r="G181" s="95">
        <f t="shared" si="53"/>
        <v>0</v>
      </c>
      <c r="H181" s="95">
        <f t="shared" si="53"/>
        <v>0</v>
      </c>
      <c r="I181" s="95">
        <f t="shared" si="53"/>
        <v>0</v>
      </c>
      <c r="J181" s="95">
        <f t="shared" si="53"/>
        <v>0</v>
      </c>
      <c r="K181" s="95">
        <f t="shared" si="53"/>
        <v>0</v>
      </c>
      <c r="L181" s="95">
        <f t="shared" si="53"/>
        <v>0</v>
      </c>
      <c r="M181" s="95">
        <f t="shared" si="53"/>
        <v>0</v>
      </c>
      <c r="N181" s="95">
        <f t="shared" si="53"/>
        <v>0</v>
      </c>
      <c r="O181" s="95">
        <f t="shared" si="53"/>
        <v>0</v>
      </c>
      <c r="P181" s="95">
        <f t="shared" si="53"/>
        <v>0</v>
      </c>
      <c r="Q181" s="95">
        <f t="shared" si="53"/>
        <v>0</v>
      </c>
      <c r="R181" s="95">
        <f t="shared" si="53"/>
        <v>0</v>
      </c>
      <c r="S181" s="99">
        <f t="shared" si="53"/>
        <v>0</v>
      </c>
      <c r="T181" s="92">
        <f t="shared" si="53"/>
        <v>0</v>
      </c>
      <c r="U181" s="184">
        <f t="shared" si="53"/>
        <v>0</v>
      </c>
      <c r="V181" s="185">
        <f t="shared" si="53"/>
        <v>3</v>
      </c>
      <c r="W181" s="184">
        <f t="shared" si="53"/>
        <v>14</v>
      </c>
      <c r="X181" s="132" t="str">
        <f t="shared" si="50"/>
        <v/>
      </c>
      <c r="AR181" s="107"/>
      <c r="AS181" s="107"/>
      <c r="AU181" s="107"/>
      <c r="BA181" s="107"/>
      <c r="BQ181" s="42" t="str">
        <f t="shared" si="51"/>
        <v/>
      </c>
      <c r="BY181" s="116">
        <f t="shared" si="52"/>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1138280</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WVM1:XFD1048576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AQ1:IV1048576 D58:D182 D1:AP57 C1:C182 E58:AP1048576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A6" sqref="A6:AD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",[9]NOMBRE!B2," - ","( ",[9]NOMBRE!C2,[9]NOMBRE!D2,[9]NOMBRE!E2,[9]NOMBRE!F2,[9]NOMBRE!G2,"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",[9]NOMBRE!B3," - ","( ",[9]NOMBRE!C3,[9]NOMBRE!D3,[9]NOMBRE!E3,[9]NOMBRE!F3,[9]NOMBRE!G3,[9]NOMBRE!H3,"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",[9]NOMBRE!B6," - ","( ",[9]NOMBRE!C6,[9]NOMBRE!D6," )")</f>
        <v>MES: AGOSTO - ( 08 )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",[9]NOMBRE!B7)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87"/>
      <c r="AK6" s="287"/>
      <c r="AN6" s="286"/>
      <c r="AP6" s="326" t="s">
        <v>2</v>
      </c>
      <c r="AQ6" s="326"/>
      <c r="AR6" s="326" t="s">
        <v>3</v>
      </c>
      <c r="AS6" s="326"/>
      <c r="AU6" s="287"/>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87"/>
      <c r="AN7" s="286"/>
      <c r="AO7" s="287"/>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91" t="s">
        <v>49</v>
      </c>
      <c r="W11" s="18" t="s">
        <v>50</v>
      </c>
      <c r="X11" s="288" t="s">
        <v>51</v>
      </c>
      <c r="Y11" s="19" t="s">
        <v>52</v>
      </c>
      <c r="Z11" s="15" t="s">
        <v>53</v>
      </c>
      <c r="AA11" s="18" t="s">
        <v>54</v>
      </c>
      <c r="AB11" s="19" t="s">
        <v>51</v>
      </c>
      <c r="AC11" s="19" t="s">
        <v>52</v>
      </c>
      <c r="AD11" s="15" t="s">
        <v>53</v>
      </c>
      <c r="AE11" s="18" t="s">
        <v>54</v>
      </c>
      <c r="AF11" s="13" t="s">
        <v>55</v>
      </c>
      <c r="AG11" s="294"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383</v>
      </c>
      <c r="C12" s="23">
        <v>136</v>
      </c>
      <c r="D12" s="24">
        <v>143</v>
      </c>
      <c r="E12" s="25">
        <v>93</v>
      </c>
      <c r="F12" s="25">
        <v>11</v>
      </c>
      <c r="G12" s="26"/>
      <c r="H12" s="26"/>
      <c r="I12" s="26"/>
      <c r="J12" s="26"/>
      <c r="K12" s="26"/>
      <c r="L12" s="26"/>
      <c r="M12" s="26"/>
      <c r="N12" s="26"/>
      <c r="O12" s="26"/>
      <c r="P12" s="26"/>
      <c r="Q12" s="26"/>
      <c r="R12" s="26"/>
      <c r="S12" s="26"/>
      <c r="T12" s="27">
        <v>372</v>
      </c>
      <c r="U12" s="28">
        <v>11</v>
      </c>
      <c r="V12" s="27">
        <v>195</v>
      </c>
      <c r="W12" s="28">
        <v>188</v>
      </c>
      <c r="X12" s="29">
        <f>SUM(Y12:AA12)</f>
        <v>147</v>
      </c>
      <c r="Y12" s="27">
        <v>147</v>
      </c>
      <c r="Z12" s="30"/>
      <c r="AA12" s="28"/>
      <c r="AB12" s="31">
        <f>SUM(AC12:AE12)</f>
        <v>13</v>
      </c>
      <c r="AC12" s="27">
        <v>13</v>
      </c>
      <c r="AD12" s="30"/>
      <c r="AE12" s="28"/>
      <c r="AF12" s="23">
        <v>146</v>
      </c>
      <c r="AG12" s="32">
        <v>0</v>
      </c>
      <c r="AH12" s="33">
        <v>62</v>
      </c>
      <c r="AI12" s="34"/>
      <c r="AJ12" s="32">
        <v>1</v>
      </c>
      <c r="AK12" s="33"/>
      <c r="AL12" s="34"/>
      <c r="AM12" s="33">
        <v>37</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662</v>
      </c>
      <c r="C13" s="27"/>
      <c r="D13" s="49"/>
      <c r="E13" s="50"/>
      <c r="F13" s="50">
        <v>6</v>
      </c>
      <c r="G13" s="50">
        <v>17</v>
      </c>
      <c r="H13" s="51">
        <v>27</v>
      </c>
      <c r="I13" s="51">
        <v>42</v>
      </c>
      <c r="J13" s="51">
        <v>27</v>
      </c>
      <c r="K13" s="51">
        <v>32</v>
      </c>
      <c r="L13" s="51">
        <v>33</v>
      </c>
      <c r="M13" s="51">
        <v>58</v>
      </c>
      <c r="N13" s="51">
        <v>61</v>
      </c>
      <c r="O13" s="51">
        <v>64</v>
      </c>
      <c r="P13" s="51">
        <v>73</v>
      </c>
      <c r="Q13" s="51">
        <v>69</v>
      </c>
      <c r="R13" s="51">
        <v>57</v>
      </c>
      <c r="S13" s="52">
        <v>96</v>
      </c>
      <c r="T13" s="27"/>
      <c r="U13" s="28">
        <v>662</v>
      </c>
      <c r="V13" s="27">
        <v>242</v>
      </c>
      <c r="W13" s="28">
        <v>420</v>
      </c>
      <c r="X13" s="29">
        <f t="shared" ref="X13:X57" si="0">SUM(Y13:AA13)</f>
        <v>0</v>
      </c>
      <c r="Y13" s="27"/>
      <c r="Z13" s="30"/>
      <c r="AA13" s="28"/>
      <c r="AB13" s="31">
        <f t="shared" ref="AB13:AB57" si="1">SUM(AC13:AE13)</f>
        <v>234</v>
      </c>
      <c r="AC13" s="27">
        <v>234</v>
      </c>
      <c r="AD13" s="30"/>
      <c r="AE13" s="28"/>
      <c r="AF13" s="27">
        <v>143</v>
      </c>
      <c r="AG13" s="32">
        <v>0</v>
      </c>
      <c r="AH13" s="27"/>
      <c r="AI13" s="28">
        <v>126</v>
      </c>
      <c r="AJ13" s="32">
        <v>775</v>
      </c>
      <c r="AK13" s="33"/>
      <c r="AL13" s="28">
        <v>36</v>
      </c>
      <c r="AM13" s="33"/>
      <c r="AN13" s="28">
        <v>62</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132</v>
      </c>
      <c r="C14" s="27">
        <v>132</v>
      </c>
      <c r="D14" s="58"/>
      <c r="E14" s="59"/>
      <c r="F14" s="59"/>
      <c r="G14" s="59"/>
      <c r="H14" s="60"/>
      <c r="I14" s="60"/>
      <c r="J14" s="60"/>
      <c r="K14" s="60"/>
      <c r="L14" s="60"/>
      <c r="M14" s="60"/>
      <c r="N14" s="60"/>
      <c r="O14" s="60"/>
      <c r="P14" s="60"/>
      <c r="Q14" s="60"/>
      <c r="R14" s="60"/>
      <c r="S14" s="60"/>
      <c r="T14" s="27">
        <v>132</v>
      </c>
      <c r="U14" s="61"/>
      <c r="V14" s="27">
        <v>64</v>
      </c>
      <c r="W14" s="28">
        <v>68</v>
      </c>
      <c r="X14" s="29">
        <f t="shared" si="0"/>
        <v>34</v>
      </c>
      <c r="Y14" s="27">
        <v>34</v>
      </c>
      <c r="Z14" s="30"/>
      <c r="AA14" s="28"/>
      <c r="AC14" s="62"/>
      <c r="AD14" s="58"/>
      <c r="AE14" s="59"/>
      <c r="AF14" s="59"/>
      <c r="AG14" s="58"/>
      <c r="AH14" s="27">
        <v>23</v>
      </c>
      <c r="AI14" s="61"/>
      <c r="AJ14" s="32"/>
      <c r="AK14" s="33"/>
      <c r="AL14" s="61"/>
      <c r="AM14" s="33">
        <v>12</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356</v>
      </c>
      <c r="C15" s="27">
        <v>37</v>
      </c>
      <c r="D15" s="49">
        <v>22</v>
      </c>
      <c r="E15" s="30">
        <v>14</v>
      </c>
      <c r="F15" s="30">
        <v>4</v>
      </c>
      <c r="G15" s="30">
        <v>3</v>
      </c>
      <c r="H15" s="52">
        <v>5</v>
      </c>
      <c r="I15" s="52">
        <v>9</v>
      </c>
      <c r="J15" s="52">
        <v>9</v>
      </c>
      <c r="K15" s="52">
        <v>15</v>
      </c>
      <c r="L15" s="52">
        <v>13</v>
      </c>
      <c r="M15" s="52">
        <v>18</v>
      </c>
      <c r="N15" s="52">
        <v>32</v>
      </c>
      <c r="O15" s="52">
        <v>33</v>
      </c>
      <c r="P15" s="52">
        <v>41</v>
      </c>
      <c r="Q15" s="52">
        <v>23</v>
      </c>
      <c r="R15" s="52">
        <v>39</v>
      </c>
      <c r="S15" s="52">
        <v>39</v>
      </c>
      <c r="T15" s="27">
        <v>73</v>
      </c>
      <c r="U15" s="28">
        <v>283</v>
      </c>
      <c r="V15" s="27">
        <v>136</v>
      </c>
      <c r="W15" s="28">
        <v>220</v>
      </c>
      <c r="X15" s="29">
        <f t="shared" si="0"/>
        <v>29</v>
      </c>
      <c r="Y15" s="27">
        <v>29</v>
      </c>
      <c r="Z15" s="30"/>
      <c r="AA15" s="28"/>
      <c r="AB15" s="31">
        <f t="shared" si="1"/>
        <v>160</v>
      </c>
      <c r="AC15" s="27">
        <v>160</v>
      </c>
      <c r="AD15" s="30"/>
      <c r="AE15" s="28"/>
      <c r="AF15" s="27">
        <v>130</v>
      </c>
      <c r="AG15" s="32">
        <v>0</v>
      </c>
      <c r="AH15" s="27">
        <v>15</v>
      </c>
      <c r="AI15" s="28">
        <v>54</v>
      </c>
      <c r="AJ15" s="32">
        <v>65</v>
      </c>
      <c r="AK15" s="33"/>
      <c r="AL15" s="28">
        <v>7</v>
      </c>
      <c r="AM15" s="33"/>
      <c r="AN15" s="28">
        <v>43</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221</v>
      </c>
      <c r="C16" s="27">
        <v>53</v>
      </c>
      <c r="D16" s="49">
        <v>18</v>
      </c>
      <c r="E16" s="30">
        <v>17</v>
      </c>
      <c r="F16" s="30">
        <v>3</v>
      </c>
      <c r="G16" s="30"/>
      <c r="H16" s="52">
        <v>1</v>
      </c>
      <c r="I16" s="52">
        <v>3</v>
      </c>
      <c r="J16" s="52">
        <v>2</v>
      </c>
      <c r="K16" s="52">
        <v>1</v>
      </c>
      <c r="L16" s="52">
        <v>7</v>
      </c>
      <c r="M16" s="52">
        <v>11</v>
      </c>
      <c r="N16" s="52">
        <v>14</v>
      </c>
      <c r="O16" s="52">
        <v>19</v>
      </c>
      <c r="P16" s="52">
        <v>21</v>
      </c>
      <c r="Q16" s="52">
        <v>16</v>
      </c>
      <c r="R16" s="52">
        <v>17</v>
      </c>
      <c r="S16" s="52">
        <v>18</v>
      </c>
      <c r="T16" s="27">
        <v>88</v>
      </c>
      <c r="U16" s="28">
        <v>133</v>
      </c>
      <c r="V16" s="27">
        <v>132</v>
      </c>
      <c r="W16" s="28">
        <v>89</v>
      </c>
      <c r="X16" s="29">
        <f t="shared" si="0"/>
        <v>46</v>
      </c>
      <c r="Y16" s="27">
        <v>45</v>
      </c>
      <c r="Z16" s="30"/>
      <c r="AA16" s="28">
        <v>1</v>
      </c>
      <c r="AB16" s="31">
        <f t="shared" si="1"/>
        <v>65</v>
      </c>
      <c r="AC16" s="27">
        <v>65</v>
      </c>
      <c r="AD16" s="30"/>
      <c r="AE16" s="28"/>
      <c r="AF16" s="27">
        <v>81</v>
      </c>
      <c r="AG16" s="32">
        <v>16</v>
      </c>
      <c r="AH16" s="27">
        <v>3</v>
      </c>
      <c r="AI16" s="28">
        <v>16</v>
      </c>
      <c r="AJ16" s="32">
        <v>1</v>
      </c>
      <c r="AK16" s="33"/>
      <c r="AL16" s="28">
        <v>4</v>
      </c>
      <c r="AM16" s="33">
        <v>4</v>
      </c>
      <c r="AN16" s="28">
        <v>23</v>
      </c>
      <c r="AO16" s="35"/>
      <c r="AP16" s="53">
        <v>51</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v>0</v>
      </c>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188</v>
      </c>
      <c r="C18" s="27"/>
      <c r="D18" s="49"/>
      <c r="E18" s="30"/>
      <c r="F18" s="30">
        <v>5</v>
      </c>
      <c r="G18" s="30">
        <v>5</v>
      </c>
      <c r="H18" s="52">
        <v>5</v>
      </c>
      <c r="I18" s="52">
        <v>8</v>
      </c>
      <c r="J18" s="52">
        <v>9</v>
      </c>
      <c r="K18" s="52">
        <v>10</v>
      </c>
      <c r="L18" s="52">
        <v>17</v>
      </c>
      <c r="M18" s="52">
        <v>29</v>
      </c>
      <c r="N18" s="52">
        <v>12</v>
      </c>
      <c r="O18" s="52">
        <v>29</v>
      </c>
      <c r="P18" s="52">
        <v>25</v>
      </c>
      <c r="Q18" s="52">
        <v>15</v>
      </c>
      <c r="R18" s="52">
        <v>6</v>
      </c>
      <c r="S18" s="52">
        <v>13</v>
      </c>
      <c r="T18" s="27"/>
      <c r="U18" s="28">
        <v>188</v>
      </c>
      <c r="V18" s="27">
        <v>63</v>
      </c>
      <c r="W18" s="28">
        <v>125</v>
      </c>
      <c r="X18" s="29">
        <f t="shared" si="0"/>
        <v>0</v>
      </c>
      <c r="Y18" s="27"/>
      <c r="Z18" s="30"/>
      <c r="AA18" s="28"/>
      <c r="AB18" s="31">
        <f t="shared" si="1"/>
        <v>86</v>
      </c>
      <c r="AC18" s="27">
        <v>86</v>
      </c>
      <c r="AD18" s="30"/>
      <c r="AE18" s="28"/>
      <c r="AF18" s="27">
        <v>72</v>
      </c>
      <c r="AG18" s="32">
        <v>0</v>
      </c>
      <c r="AH18" s="27"/>
      <c r="AI18" s="28">
        <v>89</v>
      </c>
      <c r="AJ18" s="32"/>
      <c r="AK18" s="33"/>
      <c r="AL18" s="28">
        <v>29</v>
      </c>
      <c r="AM18" s="33"/>
      <c r="AN18" s="28">
        <v>45</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v>0</v>
      </c>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38</v>
      </c>
      <c r="C22" s="27"/>
      <c r="D22" s="49"/>
      <c r="E22" s="30"/>
      <c r="F22" s="30"/>
      <c r="G22" s="30"/>
      <c r="H22" s="52">
        <v>2</v>
      </c>
      <c r="I22" s="52">
        <v>1</v>
      </c>
      <c r="J22" s="52">
        <v>1</v>
      </c>
      <c r="K22" s="52"/>
      <c r="L22" s="52">
        <v>3</v>
      </c>
      <c r="M22" s="52">
        <v>2</v>
      </c>
      <c r="N22" s="52">
        <v>2</v>
      </c>
      <c r="O22" s="52">
        <v>4</v>
      </c>
      <c r="P22" s="52">
        <v>4</v>
      </c>
      <c r="Q22" s="52">
        <v>4</v>
      </c>
      <c r="R22" s="52">
        <v>8</v>
      </c>
      <c r="S22" s="52">
        <v>7</v>
      </c>
      <c r="T22" s="27"/>
      <c r="U22" s="28">
        <v>38</v>
      </c>
      <c r="V22" s="27">
        <v>17</v>
      </c>
      <c r="W22" s="28">
        <v>21</v>
      </c>
      <c r="X22" s="29">
        <f t="shared" si="0"/>
        <v>0</v>
      </c>
      <c r="Y22" s="27"/>
      <c r="Z22" s="30"/>
      <c r="AA22" s="28"/>
      <c r="AB22" s="31">
        <f t="shared" si="1"/>
        <v>26</v>
      </c>
      <c r="AC22" s="27">
        <v>26</v>
      </c>
      <c r="AD22" s="30"/>
      <c r="AE22" s="28"/>
      <c r="AF22" s="27">
        <v>12</v>
      </c>
      <c r="AG22" s="32">
        <v>0</v>
      </c>
      <c r="AH22" s="27"/>
      <c r="AI22" s="28">
        <v>10</v>
      </c>
      <c r="AJ22" s="32">
        <v>71</v>
      </c>
      <c r="AK22" s="33"/>
      <c r="AL22" s="28"/>
      <c r="AM22" s="33"/>
      <c r="AN22" s="28">
        <v>13</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v>0</v>
      </c>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v>0</v>
      </c>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54</v>
      </c>
      <c r="C26" s="27"/>
      <c r="D26" s="49"/>
      <c r="E26" s="30"/>
      <c r="F26" s="30">
        <v>13</v>
      </c>
      <c r="G26" s="30">
        <v>11</v>
      </c>
      <c r="H26" s="52">
        <v>7</v>
      </c>
      <c r="I26" s="52">
        <v>4</v>
      </c>
      <c r="J26" s="52">
        <v>3</v>
      </c>
      <c r="K26" s="52">
        <v>3</v>
      </c>
      <c r="L26" s="52">
        <v>3</v>
      </c>
      <c r="M26" s="52">
        <v>1</v>
      </c>
      <c r="N26" s="52">
        <v>4</v>
      </c>
      <c r="O26" s="52">
        <v>2</v>
      </c>
      <c r="P26" s="52">
        <v>1</v>
      </c>
      <c r="Q26" s="52"/>
      <c r="R26" s="52">
        <v>2</v>
      </c>
      <c r="S26" s="52"/>
      <c r="T26" s="27"/>
      <c r="U26" s="28">
        <v>54</v>
      </c>
      <c r="V26" s="27">
        <v>11</v>
      </c>
      <c r="W26" s="28">
        <v>43</v>
      </c>
      <c r="X26" s="29">
        <f t="shared" si="0"/>
        <v>0</v>
      </c>
      <c r="Y26" s="27"/>
      <c r="Z26" s="30"/>
      <c r="AA26" s="28"/>
      <c r="AB26" s="31">
        <f t="shared" si="1"/>
        <v>32</v>
      </c>
      <c r="AC26" s="27">
        <v>29</v>
      </c>
      <c r="AD26" s="30"/>
      <c r="AE26" s="28">
        <v>3</v>
      </c>
      <c r="AF26" s="27">
        <v>18</v>
      </c>
      <c r="AG26" s="32">
        <v>0</v>
      </c>
      <c r="AH26" s="27"/>
      <c r="AI26" s="28">
        <v>23</v>
      </c>
      <c r="AJ26" s="32"/>
      <c r="AK26" s="33"/>
      <c r="AL26" s="28"/>
      <c r="AM26" s="33"/>
      <c r="AN26" s="28">
        <v>15</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27</v>
      </c>
      <c r="C27" s="27"/>
      <c r="D27" s="49"/>
      <c r="E27" s="30"/>
      <c r="F27" s="30">
        <v>1</v>
      </c>
      <c r="G27" s="30">
        <v>1</v>
      </c>
      <c r="H27" s="52">
        <v>3</v>
      </c>
      <c r="I27" s="52">
        <v>8</v>
      </c>
      <c r="J27" s="52">
        <v>4</v>
      </c>
      <c r="K27" s="52">
        <v>2</v>
      </c>
      <c r="L27" s="52">
        <v>5</v>
      </c>
      <c r="M27" s="52">
        <v>1</v>
      </c>
      <c r="N27" s="52"/>
      <c r="O27" s="52">
        <v>1</v>
      </c>
      <c r="P27" s="52"/>
      <c r="Q27" s="52"/>
      <c r="R27" s="52"/>
      <c r="S27" s="52">
        <v>1</v>
      </c>
      <c r="T27" s="27"/>
      <c r="U27" s="28">
        <v>27</v>
      </c>
      <c r="V27" s="27">
        <v>20</v>
      </c>
      <c r="W27" s="28">
        <v>7</v>
      </c>
      <c r="X27" s="29">
        <f t="shared" si="0"/>
        <v>0</v>
      </c>
      <c r="Y27" s="27"/>
      <c r="Z27" s="30"/>
      <c r="AA27" s="28"/>
      <c r="AB27" s="31">
        <f t="shared" si="1"/>
        <v>4</v>
      </c>
      <c r="AC27" s="27">
        <v>4</v>
      </c>
      <c r="AD27" s="30"/>
      <c r="AE27" s="28"/>
      <c r="AF27" s="27">
        <v>0</v>
      </c>
      <c r="AG27" s="32">
        <v>0</v>
      </c>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v>0</v>
      </c>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v>0</v>
      </c>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458</v>
      </c>
      <c r="C30" s="27">
        <v>56</v>
      </c>
      <c r="D30" s="49">
        <v>87</v>
      </c>
      <c r="E30" s="30">
        <v>81</v>
      </c>
      <c r="F30" s="30">
        <v>21</v>
      </c>
      <c r="G30" s="30">
        <v>8</v>
      </c>
      <c r="H30" s="52">
        <v>3</v>
      </c>
      <c r="I30" s="52">
        <v>10</v>
      </c>
      <c r="J30" s="52">
        <v>15</v>
      </c>
      <c r="K30" s="52">
        <v>15</v>
      </c>
      <c r="L30" s="52">
        <v>7</v>
      </c>
      <c r="M30" s="52">
        <v>15</v>
      </c>
      <c r="N30" s="52">
        <v>33</v>
      </c>
      <c r="O30" s="52">
        <v>24</v>
      </c>
      <c r="P30" s="52">
        <v>24</v>
      </c>
      <c r="Q30" s="52">
        <v>18</v>
      </c>
      <c r="R30" s="52">
        <v>18</v>
      </c>
      <c r="S30" s="52">
        <v>23</v>
      </c>
      <c r="T30" s="27">
        <v>224</v>
      </c>
      <c r="U30" s="28">
        <v>234</v>
      </c>
      <c r="V30" s="27">
        <v>274</v>
      </c>
      <c r="W30" s="28">
        <v>184</v>
      </c>
      <c r="X30" s="29">
        <f t="shared" si="0"/>
        <v>100</v>
      </c>
      <c r="Y30" s="27">
        <v>100</v>
      </c>
      <c r="Z30" s="30"/>
      <c r="AA30" s="28"/>
      <c r="AB30" s="31">
        <f t="shared" si="1"/>
        <v>153</v>
      </c>
      <c r="AC30" s="27">
        <v>153</v>
      </c>
      <c r="AD30" s="30"/>
      <c r="AE30" s="28"/>
      <c r="AF30" s="27">
        <v>110</v>
      </c>
      <c r="AG30" s="32">
        <v>0</v>
      </c>
      <c r="AH30" s="27">
        <v>34</v>
      </c>
      <c r="AI30" s="28">
        <v>76</v>
      </c>
      <c r="AJ30" s="32">
        <v>175</v>
      </c>
      <c r="AK30" s="33"/>
      <c r="AL30" s="28">
        <v>23</v>
      </c>
      <c r="AM30" s="33">
        <v>2</v>
      </c>
      <c r="AN30" s="28">
        <v>24</v>
      </c>
      <c r="AO30" s="35"/>
      <c r="AP30" s="53">
        <v>76</v>
      </c>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v>0</v>
      </c>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456</v>
      </c>
      <c r="C32" s="27"/>
      <c r="D32" s="49">
        <v>6</v>
      </c>
      <c r="E32" s="30">
        <v>9</v>
      </c>
      <c r="F32" s="30">
        <v>38</v>
      </c>
      <c r="G32" s="30">
        <v>38</v>
      </c>
      <c r="H32" s="52">
        <v>31</v>
      </c>
      <c r="I32" s="52">
        <v>39</v>
      </c>
      <c r="J32" s="52">
        <v>31</v>
      </c>
      <c r="K32" s="52">
        <v>39</v>
      </c>
      <c r="L32" s="52">
        <v>50</v>
      </c>
      <c r="M32" s="52">
        <v>54</v>
      </c>
      <c r="N32" s="52">
        <v>41</v>
      </c>
      <c r="O32" s="52">
        <v>44</v>
      </c>
      <c r="P32" s="52">
        <v>18</v>
      </c>
      <c r="Q32" s="52">
        <v>6</v>
      </c>
      <c r="R32" s="52">
        <v>5</v>
      </c>
      <c r="S32" s="52">
        <v>7</v>
      </c>
      <c r="T32" s="27">
        <v>15</v>
      </c>
      <c r="U32" s="28">
        <v>441</v>
      </c>
      <c r="V32" s="27">
        <v>183</v>
      </c>
      <c r="W32" s="28">
        <v>273</v>
      </c>
      <c r="X32" s="29">
        <f t="shared" si="0"/>
        <v>20</v>
      </c>
      <c r="Y32" s="27">
        <v>20</v>
      </c>
      <c r="Z32" s="30"/>
      <c r="AA32" s="28"/>
      <c r="AB32" s="31">
        <f t="shared" si="1"/>
        <v>60</v>
      </c>
      <c r="AC32" s="27">
        <v>52</v>
      </c>
      <c r="AD32" s="30"/>
      <c r="AE32" s="28">
        <v>8</v>
      </c>
      <c r="AF32" s="27">
        <v>36</v>
      </c>
      <c r="AG32" s="32">
        <v>26</v>
      </c>
      <c r="AH32" s="27">
        <v>11</v>
      </c>
      <c r="AI32" s="28">
        <v>99</v>
      </c>
      <c r="AJ32" s="32">
        <v>417</v>
      </c>
      <c r="AK32" s="33"/>
      <c r="AL32" s="28"/>
      <c r="AM32" s="33">
        <v>1</v>
      </c>
      <c r="AN32" s="28">
        <v>12</v>
      </c>
      <c r="AO32" s="35"/>
      <c r="AP32" s="53">
        <v>80</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v>0</v>
      </c>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217</v>
      </c>
      <c r="C34" s="27">
        <v>83</v>
      </c>
      <c r="D34" s="49">
        <v>102</v>
      </c>
      <c r="E34" s="30">
        <v>32</v>
      </c>
      <c r="F34" s="59"/>
      <c r="G34" s="59"/>
      <c r="H34" s="59"/>
      <c r="I34" s="59"/>
      <c r="J34" s="59"/>
      <c r="K34" s="59"/>
      <c r="L34" s="59"/>
      <c r="M34" s="59"/>
      <c r="N34" s="59"/>
      <c r="O34" s="59"/>
      <c r="P34" s="59"/>
      <c r="Q34" s="59"/>
      <c r="R34" s="59"/>
      <c r="S34" s="59"/>
      <c r="T34" s="27">
        <v>217</v>
      </c>
      <c r="U34" s="61"/>
      <c r="V34" s="27">
        <v>177</v>
      </c>
      <c r="W34" s="28">
        <v>40</v>
      </c>
      <c r="X34" s="29">
        <f t="shared" si="0"/>
        <v>152</v>
      </c>
      <c r="Y34" s="27">
        <v>152</v>
      </c>
      <c r="Z34" s="30"/>
      <c r="AA34" s="28"/>
      <c r="AB34" s="31">
        <f t="shared" si="1"/>
        <v>0</v>
      </c>
      <c r="AC34" s="27"/>
      <c r="AD34" s="30"/>
      <c r="AE34" s="28"/>
      <c r="AF34" s="27">
        <v>118</v>
      </c>
      <c r="AG34" s="32">
        <v>0</v>
      </c>
      <c r="AH34" s="27">
        <v>37</v>
      </c>
      <c r="AI34" s="72"/>
      <c r="AJ34" s="32"/>
      <c r="AK34" s="33"/>
      <c r="AL34" s="28"/>
      <c r="AM34" s="33">
        <v>57</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671</v>
      </c>
      <c r="C35" s="62"/>
      <c r="D35" s="58"/>
      <c r="E35" s="59"/>
      <c r="F35" s="30">
        <v>19</v>
      </c>
      <c r="G35" s="30">
        <v>22</v>
      </c>
      <c r="H35" s="52">
        <v>16</v>
      </c>
      <c r="I35" s="52">
        <v>29</v>
      </c>
      <c r="J35" s="52">
        <v>42</v>
      </c>
      <c r="K35" s="52">
        <v>62</v>
      </c>
      <c r="L35" s="52">
        <v>54</v>
      </c>
      <c r="M35" s="52">
        <v>61</v>
      </c>
      <c r="N35" s="52">
        <v>74</v>
      </c>
      <c r="O35" s="52">
        <v>69</v>
      </c>
      <c r="P35" s="52">
        <v>72</v>
      </c>
      <c r="Q35" s="52">
        <v>80</v>
      </c>
      <c r="R35" s="52">
        <v>35</v>
      </c>
      <c r="S35" s="52">
        <v>36</v>
      </c>
      <c r="T35" s="62"/>
      <c r="U35" s="28">
        <v>671</v>
      </c>
      <c r="V35" s="27">
        <v>253</v>
      </c>
      <c r="W35" s="28">
        <v>418</v>
      </c>
      <c r="X35" s="69"/>
      <c r="Y35" s="62"/>
      <c r="Z35" s="59"/>
      <c r="AA35" s="61"/>
      <c r="AB35" s="31">
        <f t="shared" si="1"/>
        <v>410</v>
      </c>
      <c r="AC35" s="27">
        <v>410</v>
      </c>
      <c r="AD35" s="30"/>
      <c r="AE35" s="28"/>
      <c r="AF35" s="27">
        <v>277</v>
      </c>
      <c r="AG35" s="32">
        <v>57</v>
      </c>
      <c r="AH35" s="62"/>
      <c r="AI35" s="72">
        <v>115</v>
      </c>
      <c r="AJ35" s="72"/>
      <c r="AK35" s="69"/>
      <c r="AL35" s="28">
        <v>136</v>
      </c>
      <c r="AM35" s="69"/>
      <c r="AN35" s="28">
        <v>71</v>
      </c>
      <c r="AO35" s="35"/>
      <c r="AP35" s="53">
        <v>5</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v>0</v>
      </c>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v>0</v>
      </c>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254</v>
      </c>
      <c r="C38" s="62"/>
      <c r="D38" s="58"/>
      <c r="E38" s="59"/>
      <c r="F38" s="30">
        <v>4</v>
      </c>
      <c r="G38" s="30">
        <v>4</v>
      </c>
      <c r="H38" s="52">
        <v>4</v>
      </c>
      <c r="I38" s="52">
        <v>4</v>
      </c>
      <c r="J38" s="52">
        <v>6</v>
      </c>
      <c r="K38" s="52">
        <v>18</v>
      </c>
      <c r="L38" s="52">
        <v>32</v>
      </c>
      <c r="M38" s="52">
        <v>41</v>
      </c>
      <c r="N38" s="52">
        <v>41</v>
      </c>
      <c r="O38" s="52">
        <v>24</v>
      </c>
      <c r="P38" s="52">
        <v>34</v>
      </c>
      <c r="Q38" s="52">
        <v>22</v>
      </c>
      <c r="R38" s="52">
        <v>9</v>
      </c>
      <c r="S38" s="52">
        <v>11</v>
      </c>
      <c r="T38" s="62"/>
      <c r="U38" s="28">
        <v>254</v>
      </c>
      <c r="V38" s="27"/>
      <c r="W38" s="28">
        <v>254</v>
      </c>
      <c r="X38" s="69"/>
      <c r="Y38" s="62"/>
      <c r="Z38" s="59"/>
      <c r="AA38" s="61"/>
      <c r="AB38" s="31">
        <f t="shared" si="1"/>
        <v>101</v>
      </c>
      <c r="AC38" s="27">
        <v>101</v>
      </c>
      <c r="AD38" s="30"/>
      <c r="AE38" s="28"/>
      <c r="AF38" s="27">
        <v>0</v>
      </c>
      <c r="AG38" s="32">
        <v>0</v>
      </c>
      <c r="AH38" s="62"/>
      <c r="AI38" s="28">
        <v>15</v>
      </c>
      <c r="AJ38" s="32">
        <v>63</v>
      </c>
      <c r="AK38" s="69"/>
      <c r="AL38" s="28"/>
      <c r="AM38" s="69"/>
      <c r="AN38" s="28">
        <v>4</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v>0</v>
      </c>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v>0</v>
      </c>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v>0</v>
      </c>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v>0</v>
      </c>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v>0</v>
      </c>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v>0</v>
      </c>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v>0</v>
      </c>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32</v>
      </c>
      <c r="C46" s="27"/>
      <c r="D46" s="49"/>
      <c r="E46" s="30"/>
      <c r="F46" s="30">
        <v>1</v>
      </c>
      <c r="G46" s="30"/>
      <c r="H46" s="52"/>
      <c r="I46" s="52"/>
      <c r="J46" s="52"/>
      <c r="K46" s="52">
        <v>2</v>
      </c>
      <c r="L46" s="52">
        <v>3</v>
      </c>
      <c r="M46" s="52">
        <v>2</v>
      </c>
      <c r="N46" s="52">
        <v>1</v>
      </c>
      <c r="O46" s="52">
        <v>3</v>
      </c>
      <c r="P46" s="52">
        <v>9</v>
      </c>
      <c r="Q46" s="52">
        <v>6</v>
      </c>
      <c r="R46" s="52">
        <v>3</v>
      </c>
      <c r="S46" s="52">
        <v>2</v>
      </c>
      <c r="T46" s="27"/>
      <c r="U46" s="28">
        <v>32</v>
      </c>
      <c r="V46" s="27">
        <v>15</v>
      </c>
      <c r="W46" s="28">
        <v>17</v>
      </c>
      <c r="X46" s="29">
        <f t="shared" si="0"/>
        <v>0</v>
      </c>
      <c r="Y46" s="27"/>
      <c r="Z46" s="30"/>
      <c r="AA46" s="28"/>
      <c r="AB46" s="31">
        <f t="shared" si="1"/>
        <v>30</v>
      </c>
      <c r="AC46" s="27">
        <v>30</v>
      </c>
      <c r="AD46" s="30"/>
      <c r="AE46" s="28"/>
      <c r="AF46" s="62"/>
      <c r="AG46" s="66"/>
      <c r="AH46" s="27"/>
      <c r="AI46" s="28">
        <v>5</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308</v>
      </c>
      <c r="C47" s="62"/>
      <c r="D47" s="58"/>
      <c r="E47" s="30">
        <v>3</v>
      </c>
      <c r="F47" s="30">
        <v>21</v>
      </c>
      <c r="G47" s="30">
        <v>47</v>
      </c>
      <c r="H47" s="52">
        <v>70</v>
      </c>
      <c r="I47" s="52">
        <v>76</v>
      </c>
      <c r="J47" s="52">
        <v>61</v>
      </c>
      <c r="K47" s="52">
        <v>29</v>
      </c>
      <c r="L47" s="52">
        <v>1</v>
      </c>
      <c r="M47" s="58"/>
      <c r="N47" s="58"/>
      <c r="O47" s="58"/>
      <c r="P47" s="58"/>
      <c r="Q47" s="58"/>
      <c r="R47" s="58"/>
      <c r="S47" s="58"/>
      <c r="T47" s="27">
        <v>3</v>
      </c>
      <c r="U47" s="28">
        <v>305</v>
      </c>
      <c r="V47" s="62"/>
      <c r="W47" s="28">
        <v>308</v>
      </c>
      <c r="X47" s="29">
        <f t="shared" si="0"/>
        <v>0</v>
      </c>
      <c r="Y47" s="27"/>
      <c r="Z47" s="30"/>
      <c r="AA47" s="28"/>
      <c r="AB47" s="31">
        <f t="shared" si="1"/>
        <v>153</v>
      </c>
      <c r="AC47" s="27">
        <v>153</v>
      </c>
      <c r="AD47" s="30"/>
      <c r="AE47" s="28"/>
      <c r="AF47" s="27">
        <v>26</v>
      </c>
      <c r="AG47" s="32">
        <v>0</v>
      </c>
      <c r="AH47" s="27"/>
      <c r="AI47" s="28">
        <v>58</v>
      </c>
      <c r="AJ47" s="32"/>
      <c r="AK47" s="33"/>
      <c r="AL47" s="28"/>
      <c r="AM47" s="33"/>
      <c r="AN47" s="28">
        <v>9</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313</v>
      </c>
      <c r="C48" s="27"/>
      <c r="D48" s="49"/>
      <c r="E48" s="30"/>
      <c r="F48" s="30">
        <v>13</v>
      </c>
      <c r="G48" s="30">
        <v>6</v>
      </c>
      <c r="H48" s="52">
        <v>19</v>
      </c>
      <c r="I48" s="52">
        <v>28</v>
      </c>
      <c r="J48" s="52">
        <v>20</v>
      </c>
      <c r="K48" s="52">
        <v>41</v>
      </c>
      <c r="L48" s="52">
        <v>66</v>
      </c>
      <c r="M48" s="52">
        <v>49</v>
      </c>
      <c r="N48" s="52">
        <v>18</v>
      </c>
      <c r="O48" s="52">
        <v>29</v>
      </c>
      <c r="P48" s="52">
        <v>17</v>
      </c>
      <c r="Q48" s="52">
        <v>2</v>
      </c>
      <c r="R48" s="52">
        <v>1</v>
      </c>
      <c r="S48" s="52">
        <v>4</v>
      </c>
      <c r="T48" s="27"/>
      <c r="U48" s="28">
        <v>313</v>
      </c>
      <c r="V48" s="27"/>
      <c r="W48" s="28">
        <v>313</v>
      </c>
      <c r="X48" s="29">
        <f t="shared" si="0"/>
        <v>0</v>
      </c>
      <c r="Y48" s="27"/>
      <c r="Z48" s="30"/>
      <c r="AA48" s="28"/>
      <c r="AB48" s="31">
        <f t="shared" si="1"/>
        <v>221</v>
      </c>
      <c r="AC48" s="27">
        <v>221</v>
      </c>
      <c r="AD48" s="30"/>
      <c r="AE48" s="28"/>
      <c r="AF48" s="27">
        <v>88</v>
      </c>
      <c r="AG48" s="32">
        <v>0</v>
      </c>
      <c r="AH48" s="27"/>
      <c r="AI48" s="28">
        <v>58</v>
      </c>
      <c r="AJ48" s="32"/>
      <c r="AK48" s="33"/>
      <c r="AL48" s="28"/>
      <c r="AM48" s="33"/>
      <c r="AN48" s="28">
        <v>41</v>
      </c>
      <c r="AO48" s="35"/>
      <c r="AP48" s="53">
        <v>34</v>
      </c>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220</v>
      </c>
      <c r="C49" s="62"/>
      <c r="D49" s="58"/>
      <c r="E49" s="58"/>
      <c r="F49" s="30">
        <v>2</v>
      </c>
      <c r="G49" s="30">
        <v>2</v>
      </c>
      <c r="H49" s="52">
        <v>20</v>
      </c>
      <c r="I49" s="52">
        <v>30</v>
      </c>
      <c r="J49" s="52">
        <v>33</v>
      </c>
      <c r="K49" s="52">
        <v>22</v>
      </c>
      <c r="L49" s="52">
        <v>36</v>
      </c>
      <c r="M49" s="52">
        <v>27</v>
      </c>
      <c r="N49" s="52">
        <v>19</v>
      </c>
      <c r="O49" s="52">
        <v>11</v>
      </c>
      <c r="P49" s="52">
        <v>12</v>
      </c>
      <c r="Q49" s="52">
        <v>5</v>
      </c>
      <c r="R49" s="52">
        <v>1</v>
      </c>
      <c r="S49" s="52"/>
      <c r="T49" s="62"/>
      <c r="U49" s="28">
        <v>220</v>
      </c>
      <c r="V49" s="62"/>
      <c r="W49" s="28">
        <v>220</v>
      </c>
      <c r="X49" s="29">
        <f t="shared" si="0"/>
        <v>0</v>
      </c>
      <c r="Y49" s="27"/>
      <c r="Z49" s="30"/>
      <c r="AA49" s="28"/>
      <c r="AB49" s="31">
        <f t="shared" si="1"/>
        <v>112</v>
      </c>
      <c r="AC49" s="27">
        <v>112</v>
      </c>
      <c r="AD49" s="30"/>
      <c r="AE49" s="28"/>
      <c r="AF49" s="27">
        <v>15</v>
      </c>
      <c r="AG49" s="32">
        <v>0</v>
      </c>
      <c r="AH49" s="27"/>
      <c r="AI49" s="28">
        <v>42</v>
      </c>
      <c r="AJ49" s="32"/>
      <c r="AK49" s="33"/>
      <c r="AL49" s="28">
        <v>7</v>
      </c>
      <c r="AM49" s="33"/>
      <c r="AN49" s="28">
        <v>22</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742</v>
      </c>
      <c r="C51" s="27">
        <v>35</v>
      </c>
      <c r="D51" s="49">
        <v>22</v>
      </c>
      <c r="E51" s="30">
        <v>11</v>
      </c>
      <c r="F51" s="30">
        <v>9</v>
      </c>
      <c r="G51" s="30">
        <v>9</v>
      </c>
      <c r="H51" s="52">
        <v>14</v>
      </c>
      <c r="I51" s="52">
        <v>14</v>
      </c>
      <c r="J51" s="52">
        <v>25</v>
      </c>
      <c r="K51" s="52">
        <v>21</v>
      </c>
      <c r="L51" s="52">
        <v>37</v>
      </c>
      <c r="M51" s="52">
        <v>62</v>
      </c>
      <c r="N51" s="52">
        <v>66</v>
      </c>
      <c r="O51" s="52">
        <v>55</v>
      </c>
      <c r="P51" s="52">
        <v>107</v>
      </c>
      <c r="Q51" s="52">
        <v>80</v>
      </c>
      <c r="R51" s="52">
        <v>85</v>
      </c>
      <c r="S51" s="52">
        <v>90</v>
      </c>
      <c r="T51" s="27">
        <v>68</v>
      </c>
      <c r="U51" s="28">
        <v>674</v>
      </c>
      <c r="V51" s="27">
        <v>338</v>
      </c>
      <c r="W51" s="28">
        <v>404</v>
      </c>
      <c r="X51" s="29">
        <f t="shared" si="0"/>
        <v>57</v>
      </c>
      <c r="Y51" s="27">
        <v>57</v>
      </c>
      <c r="Z51" s="30"/>
      <c r="AA51" s="28"/>
      <c r="AB51" s="31">
        <f t="shared" si="1"/>
        <v>386</v>
      </c>
      <c r="AC51" s="27">
        <v>385</v>
      </c>
      <c r="AD51" s="30"/>
      <c r="AE51" s="28">
        <v>1</v>
      </c>
      <c r="AF51" s="27">
        <v>370</v>
      </c>
      <c r="AG51" s="32">
        <v>28</v>
      </c>
      <c r="AH51" s="27">
        <v>8</v>
      </c>
      <c r="AI51" s="28">
        <v>45</v>
      </c>
      <c r="AJ51" s="32">
        <v>77</v>
      </c>
      <c r="AK51" s="33"/>
      <c r="AL51" s="28">
        <v>2</v>
      </c>
      <c r="AM51" s="33">
        <v>21</v>
      </c>
      <c r="AN51" s="28">
        <v>86</v>
      </c>
      <c r="AO51" s="35"/>
      <c r="AP51" s="53">
        <v>75</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356</v>
      </c>
      <c r="C53" s="27">
        <v>35</v>
      </c>
      <c r="D53" s="49">
        <v>56</v>
      </c>
      <c r="E53" s="30">
        <v>38</v>
      </c>
      <c r="F53" s="30">
        <v>29</v>
      </c>
      <c r="G53" s="30">
        <v>19</v>
      </c>
      <c r="H53" s="52">
        <v>4</v>
      </c>
      <c r="I53" s="52">
        <v>9</v>
      </c>
      <c r="J53" s="52">
        <v>12</v>
      </c>
      <c r="K53" s="52">
        <v>9</v>
      </c>
      <c r="L53" s="52">
        <v>21</v>
      </c>
      <c r="M53" s="52">
        <v>20</v>
      </c>
      <c r="N53" s="52">
        <v>13</v>
      </c>
      <c r="O53" s="52">
        <v>14</v>
      </c>
      <c r="P53" s="52">
        <v>23</v>
      </c>
      <c r="Q53" s="52">
        <v>14</v>
      </c>
      <c r="R53" s="52">
        <v>26</v>
      </c>
      <c r="S53" s="52">
        <v>14</v>
      </c>
      <c r="T53" s="27">
        <v>129</v>
      </c>
      <c r="U53" s="28">
        <v>227</v>
      </c>
      <c r="V53" s="27">
        <v>185</v>
      </c>
      <c r="W53" s="28">
        <v>171</v>
      </c>
      <c r="X53" s="29">
        <f t="shared" si="0"/>
        <v>86</v>
      </c>
      <c r="Y53" s="27">
        <v>85</v>
      </c>
      <c r="Z53" s="30"/>
      <c r="AA53" s="28">
        <v>1</v>
      </c>
      <c r="AB53" s="31">
        <f t="shared" si="1"/>
        <v>166</v>
      </c>
      <c r="AC53" s="27">
        <v>166</v>
      </c>
      <c r="AD53" s="30"/>
      <c r="AE53" s="28"/>
      <c r="AF53" s="27">
        <v>211</v>
      </c>
      <c r="AG53" s="32">
        <v>0</v>
      </c>
      <c r="AH53" s="27">
        <v>22</v>
      </c>
      <c r="AI53" s="28">
        <v>49</v>
      </c>
      <c r="AJ53" s="32"/>
      <c r="AK53" s="33"/>
      <c r="AL53" s="28"/>
      <c r="AM53" s="33">
        <v>15</v>
      </c>
      <c r="AN53" s="28">
        <v>31</v>
      </c>
      <c r="AO53" s="35"/>
      <c r="AP53" s="53">
        <v>85</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1019</v>
      </c>
      <c r="C55" s="27">
        <v>111</v>
      </c>
      <c r="D55" s="49">
        <v>67</v>
      </c>
      <c r="E55" s="30">
        <v>78</v>
      </c>
      <c r="F55" s="30">
        <v>51</v>
      </c>
      <c r="G55" s="30">
        <v>36</v>
      </c>
      <c r="H55" s="52">
        <v>30</v>
      </c>
      <c r="I55" s="52">
        <v>31</v>
      </c>
      <c r="J55" s="52">
        <v>29</v>
      </c>
      <c r="K55" s="52">
        <v>39</v>
      </c>
      <c r="L55" s="52">
        <v>50</v>
      </c>
      <c r="M55" s="52">
        <v>104</v>
      </c>
      <c r="N55" s="52">
        <v>99</v>
      </c>
      <c r="O55" s="52">
        <v>70</v>
      </c>
      <c r="P55" s="52">
        <v>58</v>
      </c>
      <c r="Q55" s="52">
        <v>66</v>
      </c>
      <c r="R55" s="52">
        <v>59</v>
      </c>
      <c r="S55" s="52">
        <v>41</v>
      </c>
      <c r="T55" s="27">
        <v>256</v>
      </c>
      <c r="U55" s="28">
        <v>763</v>
      </c>
      <c r="V55" s="27">
        <v>423</v>
      </c>
      <c r="W55" s="28">
        <v>596</v>
      </c>
      <c r="X55" s="29">
        <f t="shared" si="0"/>
        <v>147</v>
      </c>
      <c r="Y55" s="27">
        <v>111</v>
      </c>
      <c r="Z55" s="30"/>
      <c r="AA55" s="28">
        <v>36</v>
      </c>
      <c r="AB55" s="31">
        <f t="shared" si="1"/>
        <v>379</v>
      </c>
      <c r="AC55" s="27">
        <v>299</v>
      </c>
      <c r="AD55" s="30"/>
      <c r="AE55" s="28">
        <v>80</v>
      </c>
      <c r="AF55" s="27">
        <v>397</v>
      </c>
      <c r="AG55" s="32">
        <v>57</v>
      </c>
      <c r="AH55" s="27">
        <v>54</v>
      </c>
      <c r="AI55" s="28">
        <v>116</v>
      </c>
      <c r="AJ55" s="32"/>
      <c r="AK55" s="33"/>
      <c r="AL55" s="28">
        <v>13</v>
      </c>
      <c r="AM55" s="33">
        <v>49</v>
      </c>
      <c r="AN55" s="28">
        <v>155</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351</v>
      </c>
      <c r="C56" s="27"/>
      <c r="D56" s="49"/>
      <c r="E56" s="30"/>
      <c r="F56" s="30">
        <v>7</v>
      </c>
      <c r="G56" s="30">
        <v>5</v>
      </c>
      <c r="H56" s="52">
        <v>7</v>
      </c>
      <c r="I56" s="52">
        <v>5</v>
      </c>
      <c r="J56" s="52">
        <v>6</v>
      </c>
      <c r="K56" s="52">
        <v>8</v>
      </c>
      <c r="L56" s="52">
        <v>10</v>
      </c>
      <c r="M56" s="52">
        <v>22</v>
      </c>
      <c r="N56" s="52">
        <v>30</v>
      </c>
      <c r="O56" s="52">
        <v>33</v>
      </c>
      <c r="P56" s="52">
        <v>53</v>
      </c>
      <c r="Q56" s="52">
        <v>66</v>
      </c>
      <c r="R56" s="52">
        <v>53</v>
      </c>
      <c r="S56" s="52">
        <v>46</v>
      </c>
      <c r="T56" s="27"/>
      <c r="U56" s="28">
        <v>351</v>
      </c>
      <c r="V56" s="27">
        <v>300</v>
      </c>
      <c r="W56" s="28">
        <v>51</v>
      </c>
      <c r="X56" s="29">
        <f t="shared" si="0"/>
        <v>0</v>
      </c>
      <c r="Y56" s="27"/>
      <c r="Z56" s="30"/>
      <c r="AA56" s="28"/>
      <c r="AB56" s="31">
        <f t="shared" si="1"/>
        <v>126</v>
      </c>
      <c r="AC56" s="27">
        <v>126</v>
      </c>
      <c r="AD56" s="30"/>
      <c r="AE56" s="28"/>
      <c r="AF56" s="27">
        <v>120</v>
      </c>
      <c r="AG56" s="32">
        <v>19</v>
      </c>
      <c r="AH56" s="27"/>
      <c r="AI56" s="28">
        <v>45</v>
      </c>
      <c r="AJ56" s="32">
        <v>11</v>
      </c>
      <c r="AK56" s="33"/>
      <c r="AL56" s="28">
        <v>11</v>
      </c>
      <c r="AM56" s="33"/>
      <c r="AN56" s="28">
        <v>11</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88" t="s">
        <v>51</v>
      </c>
      <c r="B58" s="92">
        <f>SUM(B12:B57)</f>
        <v>7458</v>
      </c>
      <c r="C58" s="93">
        <f>SUM(C12:C57)</f>
        <v>678</v>
      </c>
      <c r="D58" s="94">
        <f t="shared" ref="D58:AX58" si="18">SUM(D12:D57)</f>
        <v>523</v>
      </c>
      <c r="E58" s="95">
        <f t="shared" si="18"/>
        <v>376</v>
      </c>
      <c r="F58" s="96">
        <f t="shared" si="18"/>
        <v>258</v>
      </c>
      <c r="G58" s="97">
        <f t="shared" si="18"/>
        <v>233</v>
      </c>
      <c r="H58" s="97">
        <f t="shared" si="18"/>
        <v>268</v>
      </c>
      <c r="I58" s="97">
        <f t="shared" si="18"/>
        <v>350</v>
      </c>
      <c r="J58" s="97">
        <f t="shared" si="18"/>
        <v>335</v>
      </c>
      <c r="K58" s="97">
        <f t="shared" si="18"/>
        <v>368</v>
      </c>
      <c r="L58" s="97">
        <f t="shared" si="18"/>
        <v>448</v>
      </c>
      <c r="M58" s="97">
        <f t="shared" si="18"/>
        <v>577</v>
      </c>
      <c r="N58" s="97">
        <f t="shared" si="18"/>
        <v>560</v>
      </c>
      <c r="O58" s="97">
        <f t="shared" si="18"/>
        <v>528</v>
      </c>
      <c r="P58" s="97">
        <f t="shared" si="18"/>
        <v>592</v>
      </c>
      <c r="Q58" s="97">
        <f t="shared" si="18"/>
        <v>492</v>
      </c>
      <c r="R58" s="97">
        <f t="shared" si="18"/>
        <v>424</v>
      </c>
      <c r="S58" s="97">
        <f t="shared" si="18"/>
        <v>448</v>
      </c>
      <c r="T58" s="98">
        <f t="shared" si="18"/>
        <v>1577</v>
      </c>
      <c r="U58" s="99">
        <f t="shared" si="18"/>
        <v>5881</v>
      </c>
      <c r="V58" s="98">
        <f t="shared" si="18"/>
        <v>3028</v>
      </c>
      <c r="W58" s="99">
        <f t="shared" si="18"/>
        <v>4430</v>
      </c>
      <c r="X58" s="98">
        <f t="shared" si="18"/>
        <v>818</v>
      </c>
      <c r="Y58" s="98">
        <f t="shared" si="18"/>
        <v>780</v>
      </c>
      <c r="Z58" s="95">
        <f t="shared" si="18"/>
        <v>0</v>
      </c>
      <c r="AA58" s="94">
        <f t="shared" si="18"/>
        <v>38</v>
      </c>
      <c r="AB58" s="93">
        <f t="shared" si="18"/>
        <v>2917</v>
      </c>
      <c r="AC58" s="98">
        <f t="shared" si="18"/>
        <v>2825</v>
      </c>
      <c r="AD58" s="95">
        <f t="shared" si="18"/>
        <v>0</v>
      </c>
      <c r="AE58" s="99">
        <f t="shared" si="18"/>
        <v>92</v>
      </c>
      <c r="AF58" s="93">
        <f t="shared" si="18"/>
        <v>2370</v>
      </c>
      <c r="AG58" s="94">
        <f t="shared" si="18"/>
        <v>203</v>
      </c>
      <c r="AH58" s="98">
        <f t="shared" si="18"/>
        <v>269</v>
      </c>
      <c r="AI58" s="99">
        <f t="shared" si="18"/>
        <v>1041</v>
      </c>
      <c r="AJ58" s="94">
        <f t="shared" si="18"/>
        <v>1656</v>
      </c>
      <c r="AK58" s="98">
        <f t="shared" si="18"/>
        <v>0</v>
      </c>
      <c r="AL58" s="99">
        <f t="shared" si="18"/>
        <v>268</v>
      </c>
      <c r="AM58" s="98">
        <f t="shared" si="18"/>
        <v>198</v>
      </c>
      <c r="AN58" s="99">
        <f t="shared" si="18"/>
        <v>667</v>
      </c>
      <c r="AO58" s="100"/>
      <c r="AP58" s="101">
        <f t="shared" si="18"/>
        <v>406</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89"/>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90"/>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93" t="s">
        <v>109</v>
      </c>
      <c r="V61" s="293"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736</v>
      </c>
      <c r="D62" s="23">
        <v>3</v>
      </c>
      <c r="E62" s="24">
        <v>6</v>
      </c>
      <c r="F62" s="25">
        <v>9</v>
      </c>
      <c r="G62" s="25">
        <v>8</v>
      </c>
      <c r="H62" s="25">
        <v>18</v>
      </c>
      <c r="I62" s="25">
        <v>41</v>
      </c>
      <c r="J62" s="25">
        <v>33</v>
      </c>
      <c r="K62" s="25">
        <v>34</v>
      </c>
      <c r="L62" s="25">
        <v>50</v>
      </c>
      <c r="M62" s="25">
        <v>42</v>
      </c>
      <c r="N62" s="25">
        <v>58</v>
      </c>
      <c r="O62" s="25">
        <v>65</v>
      </c>
      <c r="P62" s="25">
        <v>73</v>
      </c>
      <c r="Q62" s="25">
        <v>67</v>
      </c>
      <c r="R62" s="25">
        <v>93</v>
      </c>
      <c r="S62" s="25">
        <v>60</v>
      </c>
      <c r="T62" s="34">
        <v>76</v>
      </c>
      <c r="U62" s="110">
        <v>389</v>
      </c>
      <c r="V62" s="110">
        <v>347</v>
      </c>
      <c r="W62" s="111">
        <v>736</v>
      </c>
      <c r="X62" s="112">
        <v>637</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325</v>
      </c>
      <c r="D63" s="58"/>
      <c r="E63" s="58"/>
      <c r="F63" s="30">
        <v>4</v>
      </c>
      <c r="G63" s="30">
        <v>20</v>
      </c>
      <c r="H63" s="30">
        <v>49</v>
      </c>
      <c r="I63" s="30">
        <v>78</v>
      </c>
      <c r="J63" s="30">
        <v>80</v>
      </c>
      <c r="K63" s="30">
        <v>66</v>
      </c>
      <c r="L63" s="30">
        <v>27</v>
      </c>
      <c r="M63" s="30">
        <v>1</v>
      </c>
      <c r="N63" s="30"/>
      <c r="O63" s="30"/>
      <c r="P63" s="30"/>
      <c r="Q63" s="30"/>
      <c r="R63" s="30"/>
      <c r="S63" s="30"/>
      <c r="T63" s="28"/>
      <c r="U63" s="58"/>
      <c r="V63" s="118">
        <v>325</v>
      </c>
      <c r="W63" s="33">
        <v>325</v>
      </c>
      <c r="X63" s="53">
        <v>325</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438</v>
      </c>
      <c r="D64" s="30"/>
      <c r="E64" s="30"/>
      <c r="F64" s="30">
        <v>5</v>
      </c>
      <c r="G64" s="30">
        <v>24</v>
      </c>
      <c r="H64" s="30">
        <v>53</v>
      </c>
      <c r="I64" s="30">
        <v>88</v>
      </c>
      <c r="J64" s="30">
        <v>94</v>
      </c>
      <c r="K64" s="30">
        <v>87</v>
      </c>
      <c r="L64" s="30">
        <v>39</v>
      </c>
      <c r="M64" s="30">
        <v>13</v>
      </c>
      <c r="N64" s="30">
        <v>16</v>
      </c>
      <c r="O64" s="30">
        <v>7</v>
      </c>
      <c r="P64" s="30">
        <v>7</v>
      </c>
      <c r="Q64" s="30">
        <v>3</v>
      </c>
      <c r="R64" s="30">
        <v>2</v>
      </c>
      <c r="S64" s="30"/>
      <c r="T64" s="28"/>
      <c r="U64" s="118">
        <v>3</v>
      </c>
      <c r="V64" s="118">
        <v>435</v>
      </c>
      <c r="W64" s="33">
        <v>438</v>
      </c>
      <c r="X64" s="53">
        <v>416</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574</v>
      </c>
      <c r="D66" s="27">
        <v>122</v>
      </c>
      <c r="E66" s="49">
        <v>51</v>
      </c>
      <c r="F66" s="30">
        <v>28</v>
      </c>
      <c r="G66" s="30">
        <v>19</v>
      </c>
      <c r="H66" s="30">
        <v>10</v>
      </c>
      <c r="I66" s="30">
        <v>15</v>
      </c>
      <c r="J66" s="30">
        <v>11</v>
      </c>
      <c r="K66" s="30">
        <v>13</v>
      </c>
      <c r="L66" s="30">
        <v>19</v>
      </c>
      <c r="M66" s="30">
        <v>14</v>
      </c>
      <c r="N66" s="30">
        <v>36</v>
      </c>
      <c r="O66" s="30">
        <v>28</v>
      </c>
      <c r="P66" s="30">
        <v>39</v>
      </c>
      <c r="Q66" s="30">
        <v>38</v>
      </c>
      <c r="R66" s="30">
        <v>37</v>
      </c>
      <c r="S66" s="49">
        <v>35</v>
      </c>
      <c r="T66" s="28">
        <v>59</v>
      </c>
      <c r="U66" s="118">
        <v>243</v>
      </c>
      <c r="V66" s="118">
        <v>331</v>
      </c>
      <c r="W66" s="33">
        <v>574</v>
      </c>
      <c r="X66" s="53">
        <v>498</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165</v>
      </c>
      <c r="D68" s="27">
        <v>22</v>
      </c>
      <c r="E68" s="49">
        <v>42</v>
      </c>
      <c r="F68" s="30">
        <v>7</v>
      </c>
      <c r="G68" s="30">
        <v>1</v>
      </c>
      <c r="H68" s="30"/>
      <c r="I68" s="30"/>
      <c r="J68" s="30">
        <v>3</v>
      </c>
      <c r="K68" s="30"/>
      <c r="L68" s="30"/>
      <c r="M68" s="30">
        <v>10</v>
      </c>
      <c r="N68" s="30">
        <v>15</v>
      </c>
      <c r="O68" s="30">
        <v>8</v>
      </c>
      <c r="P68" s="49">
        <v>4</v>
      </c>
      <c r="Q68" s="49">
        <v>13</v>
      </c>
      <c r="R68" s="30">
        <v>7</v>
      </c>
      <c r="S68" s="49">
        <v>8</v>
      </c>
      <c r="T68" s="28">
        <v>25</v>
      </c>
      <c r="U68" s="118">
        <v>101</v>
      </c>
      <c r="V68" s="118">
        <v>64</v>
      </c>
      <c r="W68" s="33">
        <v>165</v>
      </c>
      <c r="X68" s="53">
        <v>154</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407</v>
      </c>
      <c r="D71" s="27"/>
      <c r="E71" s="49">
        <v>1</v>
      </c>
      <c r="F71" s="30">
        <v>3</v>
      </c>
      <c r="G71" s="30">
        <v>1</v>
      </c>
      <c r="H71" s="30"/>
      <c r="I71" s="30"/>
      <c r="J71" s="30"/>
      <c r="K71" s="30">
        <v>1</v>
      </c>
      <c r="L71" s="30"/>
      <c r="M71" s="30">
        <v>1</v>
      </c>
      <c r="N71" s="30"/>
      <c r="O71" s="30">
        <v>2</v>
      </c>
      <c r="P71" s="30"/>
      <c r="Q71" s="30">
        <v>163</v>
      </c>
      <c r="R71" s="30">
        <v>103</v>
      </c>
      <c r="S71" s="49">
        <v>73</v>
      </c>
      <c r="T71" s="28">
        <v>59</v>
      </c>
      <c r="U71" s="118">
        <v>150</v>
      </c>
      <c r="V71" s="118">
        <v>257</v>
      </c>
      <c r="W71" s="33">
        <v>407</v>
      </c>
      <c r="X71" s="53">
        <v>74</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2645</v>
      </c>
      <c r="D73" s="125">
        <f>SUM(D62:D72)</f>
        <v>147</v>
      </c>
      <c r="E73" s="126">
        <f t="shared" si="29"/>
        <v>100</v>
      </c>
      <c r="F73" s="95">
        <f t="shared" si="29"/>
        <v>56</v>
      </c>
      <c r="G73" s="95">
        <f t="shared" si="29"/>
        <v>73</v>
      </c>
      <c r="H73" s="95">
        <f t="shared" si="29"/>
        <v>130</v>
      </c>
      <c r="I73" s="95">
        <f t="shared" si="29"/>
        <v>222</v>
      </c>
      <c r="J73" s="95">
        <f t="shared" si="29"/>
        <v>221</v>
      </c>
      <c r="K73" s="95">
        <f t="shared" si="29"/>
        <v>201</v>
      </c>
      <c r="L73" s="95">
        <f t="shared" si="29"/>
        <v>135</v>
      </c>
      <c r="M73" s="95">
        <f t="shared" si="29"/>
        <v>81</v>
      </c>
      <c r="N73" s="95">
        <f t="shared" si="29"/>
        <v>125</v>
      </c>
      <c r="O73" s="95">
        <f t="shared" si="29"/>
        <v>110</v>
      </c>
      <c r="P73" s="95">
        <f t="shared" si="29"/>
        <v>123</v>
      </c>
      <c r="Q73" s="95">
        <f t="shared" si="29"/>
        <v>284</v>
      </c>
      <c r="R73" s="95">
        <f t="shared" si="29"/>
        <v>242</v>
      </c>
      <c r="S73" s="95">
        <f t="shared" si="29"/>
        <v>176</v>
      </c>
      <c r="T73" s="99">
        <f t="shared" si="29"/>
        <v>219</v>
      </c>
      <c r="U73" s="124">
        <f t="shared" si="29"/>
        <v>886</v>
      </c>
      <c r="V73" s="124">
        <f t="shared" si="29"/>
        <v>1759</v>
      </c>
      <c r="W73" s="127">
        <f t="shared" si="29"/>
        <v>2645</v>
      </c>
      <c r="X73" s="128">
        <f t="shared" si="29"/>
        <v>2104</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93" t="s">
        <v>109</v>
      </c>
      <c r="V76" s="293"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12</v>
      </c>
      <c r="D78" s="84"/>
      <c r="E78" s="120"/>
      <c r="F78" s="121">
        <v>1</v>
      </c>
      <c r="G78" s="121">
        <v>2</v>
      </c>
      <c r="H78" s="121">
        <v>1</v>
      </c>
      <c r="I78" s="121">
        <v>1</v>
      </c>
      <c r="J78" s="121">
        <v>2</v>
      </c>
      <c r="K78" s="121">
        <v>3</v>
      </c>
      <c r="L78" s="121">
        <v>1</v>
      </c>
      <c r="M78" s="121"/>
      <c r="N78" s="121">
        <v>1</v>
      </c>
      <c r="O78" s="121"/>
      <c r="P78" s="121"/>
      <c r="Q78" s="121"/>
      <c r="R78" s="121"/>
      <c r="S78" s="121"/>
      <c r="T78" s="85"/>
      <c r="U78" s="122">
        <v>2</v>
      </c>
      <c r="V78" s="122">
        <v>10</v>
      </c>
      <c r="W78" s="122">
        <v>12</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21</v>
      </c>
      <c r="D79" s="23"/>
      <c r="E79" s="24"/>
      <c r="F79" s="25"/>
      <c r="G79" s="25">
        <v>1</v>
      </c>
      <c r="H79" s="25">
        <v>2</v>
      </c>
      <c r="I79" s="25">
        <v>4</v>
      </c>
      <c r="J79" s="25">
        <v>5</v>
      </c>
      <c r="K79" s="25">
        <v>2</v>
      </c>
      <c r="L79" s="25">
        <v>1</v>
      </c>
      <c r="M79" s="25">
        <v>4</v>
      </c>
      <c r="N79" s="25">
        <v>2</v>
      </c>
      <c r="O79" s="25"/>
      <c r="P79" s="25"/>
      <c r="Q79" s="25"/>
      <c r="R79" s="25"/>
      <c r="S79" s="25"/>
      <c r="T79" s="34"/>
      <c r="U79" s="110">
        <v>17</v>
      </c>
      <c r="V79" s="110">
        <v>4</v>
      </c>
      <c r="W79" s="110">
        <v>21</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18</v>
      </c>
      <c r="D82" s="23"/>
      <c r="E82" s="24"/>
      <c r="F82" s="25"/>
      <c r="G82" s="25"/>
      <c r="H82" s="25">
        <v>1</v>
      </c>
      <c r="I82" s="25">
        <v>3</v>
      </c>
      <c r="J82" s="25">
        <v>5</v>
      </c>
      <c r="K82" s="25">
        <v>2</v>
      </c>
      <c r="L82" s="24">
        <v>1</v>
      </c>
      <c r="M82" s="25">
        <v>4</v>
      </c>
      <c r="N82" s="25">
        <v>2</v>
      </c>
      <c r="O82" s="25"/>
      <c r="P82" s="25"/>
      <c r="Q82" s="25"/>
      <c r="R82" s="25"/>
      <c r="S82" s="25"/>
      <c r="T82" s="34"/>
      <c r="U82" s="110">
        <v>16</v>
      </c>
      <c r="V82" s="110">
        <v>2</v>
      </c>
      <c r="W82" s="110">
        <v>18</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3</v>
      </c>
      <c r="D84" s="23"/>
      <c r="E84" s="24"/>
      <c r="F84" s="25"/>
      <c r="G84" s="25">
        <v>1</v>
      </c>
      <c r="H84" s="25">
        <v>1</v>
      </c>
      <c r="I84" s="25">
        <v>1</v>
      </c>
      <c r="J84" s="25"/>
      <c r="K84" s="25"/>
      <c r="L84" s="50"/>
      <c r="M84" s="50"/>
      <c r="N84" s="50"/>
      <c r="O84" s="50"/>
      <c r="P84" s="50"/>
      <c r="Q84" s="50"/>
      <c r="R84" s="50"/>
      <c r="S84" s="50"/>
      <c r="T84" s="135"/>
      <c r="U84" s="110">
        <v>1</v>
      </c>
      <c r="V84" s="110">
        <v>2</v>
      </c>
      <c r="W84" s="110">
        <v>3</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5</v>
      </c>
      <c r="D87" s="144"/>
      <c r="E87" s="144"/>
      <c r="F87" s="144"/>
      <c r="G87" s="121"/>
      <c r="H87" s="121"/>
      <c r="I87" s="121">
        <v>1</v>
      </c>
      <c r="J87" s="121"/>
      <c r="K87" s="121">
        <v>2</v>
      </c>
      <c r="L87" s="121">
        <v>1</v>
      </c>
      <c r="M87" s="121">
        <v>1</v>
      </c>
      <c r="N87" s="121"/>
      <c r="O87" s="121"/>
      <c r="P87" s="121"/>
      <c r="Q87" s="121"/>
      <c r="R87" s="121"/>
      <c r="S87" s="121"/>
      <c r="T87" s="85"/>
      <c r="U87" s="122">
        <v>1</v>
      </c>
      <c r="V87" s="122">
        <v>4</v>
      </c>
      <c r="W87" s="122">
        <v>5</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92"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91" t="s">
        <v>49</v>
      </c>
      <c r="W122" s="18" t="s">
        <v>50</v>
      </c>
      <c r="X122" s="288"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15</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9</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88"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9</v>
      </c>
      <c r="AK131" s="99">
        <f>SUM(AK123:AK130)</f>
        <v>15</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2</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88"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2</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114416</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A6" sqref="A6:AD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",[10]NOMBRE!B2," - ","( ",[10]NOMBRE!C2,[10]NOMBRE!D2,[10]NOMBRE!E2,[10]NOMBRE!F2,[10]NOMBRE!G2,"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",[10]NOMBRE!B3," - ","( ",[10]NOMBRE!C3,[10]NOMBRE!D3,[10]NOMBRE!E3,[10]NOMBRE!F3,[10]NOMBRE!G3,[10]NOMBRE!H3,"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",[10]NOMBRE!B6," - ","( ",[10]NOMBRE!C6,[10]NOMBRE!D6," )")</f>
        <v>MES: SEPTIEMBRE - ( 09 )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",[10]NOMBRE!B7)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303"/>
      <c r="AK6" s="303"/>
      <c r="AN6" s="302"/>
      <c r="AP6" s="326" t="s">
        <v>2</v>
      </c>
      <c r="AQ6" s="326"/>
      <c r="AR6" s="326" t="s">
        <v>3</v>
      </c>
      <c r="AS6" s="326"/>
      <c r="AU6" s="303"/>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303"/>
      <c r="AN7" s="302"/>
      <c r="AO7" s="303"/>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95" t="s">
        <v>49</v>
      </c>
      <c r="W11" s="18" t="s">
        <v>50</v>
      </c>
      <c r="X11" s="299" t="s">
        <v>51</v>
      </c>
      <c r="Y11" s="19" t="s">
        <v>52</v>
      </c>
      <c r="Z11" s="15" t="s">
        <v>53</v>
      </c>
      <c r="AA11" s="18" t="s">
        <v>54</v>
      </c>
      <c r="AB11" s="19" t="s">
        <v>51</v>
      </c>
      <c r="AC11" s="19" t="s">
        <v>52</v>
      </c>
      <c r="AD11" s="15" t="s">
        <v>53</v>
      </c>
      <c r="AE11" s="18" t="s">
        <v>54</v>
      </c>
      <c r="AF11" s="13" t="s">
        <v>55</v>
      </c>
      <c r="AG11" s="296"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371</v>
      </c>
      <c r="C12" s="23">
        <v>150</v>
      </c>
      <c r="D12" s="24">
        <v>125</v>
      </c>
      <c r="E12" s="25">
        <v>80</v>
      </c>
      <c r="F12" s="25">
        <v>16</v>
      </c>
      <c r="G12" s="26"/>
      <c r="H12" s="26"/>
      <c r="I12" s="26"/>
      <c r="J12" s="26"/>
      <c r="K12" s="26"/>
      <c r="L12" s="26"/>
      <c r="M12" s="26"/>
      <c r="N12" s="26"/>
      <c r="O12" s="26"/>
      <c r="P12" s="26"/>
      <c r="Q12" s="26"/>
      <c r="R12" s="26"/>
      <c r="S12" s="26"/>
      <c r="T12" s="27">
        <v>355</v>
      </c>
      <c r="U12" s="28">
        <v>16</v>
      </c>
      <c r="V12" s="27">
        <v>171</v>
      </c>
      <c r="W12" s="28">
        <v>200</v>
      </c>
      <c r="X12" s="29">
        <f>SUM(Y12:AA12)</f>
        <v>174</v>
      </c>
      <c r="Y12" s="27">
        <v>174</v>
      </c>
      <c r="Z12" s="30"/>
      <c r="AA12" s="28"/>
      <c r="AB12" s="31">
        <f>SUM(AC12:AE12)</f>
        <v>0</v>
      </c>
      <c r="AC12" s="27"/>
      <c r="AD12" s="30"/>
      <c r="AE12" s="28"/>
      <c r="AF12" s="23">
        <v>160</v>
      </c>
      <c r="AG12" s="32">
        <v>0</v>
      </c>
      <c r="AH12" s="33">
        <v>53</v>
      </c>
      <c r="AI12" s="34"/>
      <c r="AJ12" s="32"/>
      <c r="AK12" s="33"/>
      <c r="AL12" s="34"/>
      <c r="AM12" s="33">
        <v>17</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444</v>
      </c>
      <c r="C13" s="27"/>
      <c r="D13" s="49"/>
      <c r="E13" s="50"/>
      <c r="F13" s="50">
        <v>3</v>
      </c>
      <c r="G13" s="50">
        <v>15</v>
      </c>
      <c r="H13" s="51">
        <v>25</v>
      </c>
      <c r="I13" s="51">
        <v>26</v>
      </c>
      <c r="J13" s="51">
        <v>16</v>
      </c>
      <c r="K13" s="51">
        <v>30</v>
      </c>
      <c r="L13" s="51">
        <v>19</v>
      </c>
      <c r="M13" s="51">
        <v>29</v>
      </c>
      <c r="N13" s="51">
        <v>49</v>
      </c>
      <c r="O13" s="51">
        <v>41</v>
      </c>
      <c r="P13" s="51">
        <v>49</v>
      </c>
      <c r="Q13" s="51">
        <v>56</v>
      </c>
      <c r="R13" s="51">
        <v>42</v>
      </c>
      <c r="S13" s="52">
        <v>44</v>
      </c>
      <c r="T13" s="27"/>
      <c r="U13" s="28">
        <v>444</v>
      </c>
      <c r="V13" s="27">
        <v>168</v>
      </c>
      <c r="W13" s="28">
        <v>276</v>
      </c>
      <c r="X13" s="29">
        <f t="shared" ref="X13:X57" si="0">SUM(Y13:AA13)</f>
        <v>0</v>
      </c>
      <c r="Y13" s="27"/>
      <c r="Z13" s="30"/>
      <c r="AA13" s="28"/>
      <c r="AB13" s="31">
        <f t="shared" ref="AB13:AB57" si="1">SUM(AC13:AE13)</f>
        <v>145</v>
      </c>
      <c r="AC13" s="27">
        <v>145</v>
      </c>
      <c r="AD13" s="30"/>
      <c r="AE13" s="28"/>
      <c r="AF13" s="27">
        <v>119</v>
      </c>
      <c r="AG13" s="32">
        <v>0</v>
      </c>
      <c r="AH13" s="27"/>
      <c r="AI13" s="28">
        <v>124</v>
      </c>
      <c r="AJ13" s="32">
        <v>396</v>
      </c>
      <c r="AK13" s="33"/>
      <c r="AL13" s="28">
        <v>27</v>
      </c>
      <c r="AM13" s="33"/>
      <c r="AN13" s="28">
        <v>56</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89</v>
      </c>
      <c r="C14" s="27">
        <v>89</v>
      </c>
      <c r="D14" s="58"/>
      <c r="E14" s="59"/>
      <c r="F14" s="59"/>
      <c r="G14" s="59"/>
      <c r="H14" s="60"/>
      <c r="I14" s="60"/>
      <c r="J14" s="60"/>
      <c r="K14" s="60"/>
      <c r="L14" s="60"/>
      <c r="M14" s="60"/>
      <c r="N14" s="60"/>
      <c r="O14" s="60"/>
      <c r="P14" s="60"/>
      <c r="Q14" s="60"/>
      <c r="R14" s="60"/>
      <c r="S14" s="60"/>
      <c r="T14" s="27">
        <v>89</v>
      </c>
      <c r="U14" s="61"/>
      <c r="V14" s="27">
        <v>53</v>
      </c>
      <c r="W14" s="28">
        <v>36</v>
      </c>
      <c r="X14" s="29">
        <f t="shared" si="0"/>
        <v>39</v>
      </c>
      <c r="Y14" s="27">
        <v>39</v>
      </c>
      <c r="Z14" s="30"/>
      <c r="AA14" s="28"/>
      <c r="AC14" s="62"/>
      <c r="AD14" s="58"/>
      <c r="AE14" s="59"/>
      <c r="AF14" s="59"/>
      <c r="AG14" s="58"/>
      <c r="AH14" s="27">
        <v>4</v>
      </c>
      <c r="AI14" s="61"/>
      <c r="AJ14" s="32">
        <v>1</v>
      </c>
      <c r="AK14" s="33"/>
      <c r="AL14" s="61"/>
      <c r="AM14" s="33">
        <v>14</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387</v>
      </c>
      <c r="C15" s="27">
        <v>40</v>
      </c>
      <c r="D15" s="49">
        <v>17</v>
      </c>
      <c r="E15" s="30">
        <v>3</v>
      </c>
      <c r="F15" s="30">
        <v>2</v>
      </c>
      <c r="G15" s="30">
        <v>3</v>
      </c>
      <c r="H15" s="52">
        <v>8</v>
      </c>
      <c r="I15" s="52">
        <v>7</v>
      </c>
      <c r="J15" s="52">
        <v>5</v>
      </c>
      <c r="K15" s="52">
        <v>14</v>
      </c>
      <c r="L15" s="52">
        <v>10</v>
      </c>
      <c r="M15" s="52">
        <v>15</v>
      </c>
      <c r="N15" s="52">
        <v>29</v>
      </c>
      <c r="O15" s="52">
        <v>41</v>
      </c>
      <c r="P15" s="52">
        <v>55</v>
      </c>
      <c r="Q15" s="52">
        <v>46</v>
      </c>
      <c r="R15" s="52">
        <v>45</v>
      </c>
      <c r="S15" s="52">
        <v>47</v>
      </c>
      <c r="T15" s="27">
        <v>60</v>
      </c>
      <c r="U15" s="28">
        <v>327</v>
      </c>
      <c r="V15" s="27">
        <v>190</v>
      </c>
      <c r="W15" s="28">
        <v>197</v>
      </c>
      <c r="X15" s="29">
        <f t="shared" si="0"/>
        <v>26</v>
      </c>
      <c r="Y15" s="27">
        <v>26</v>
      </c>
      <c r="Z15" s="30"/>
      <c r="AA15" s="28"/>
      <c r="AB15" s="31">
        <f t="shared" si="1"/>
        <v>150</v>
      </c>
      <c r="AC15" s="27">
        <v>150</v>
      </c>
      <c r="AD15" s="30"/>
      <c r="AE15" s="28"/>
      <c r="AF15" s="27">
        <v>123</v>
      </c>
      <c r="AG15" s="32">
        <v>0</v>
      </c>
      <c r="AH15" s="27">
        <v>16</v>
      </c>
      <c r="AI15" s="28">
        <v>63</v>
      </c>
      <c r="AJ15" s="32">
        <v>282</v>
      </c>
      <c r="AK15" s="33"/>
      <c r="AL15" s="28">
        <v>5</v>
      </c>
      <c r="AM15" s="33">
        <v>1</v>
      </c>
      <c r="AN15" s="28">
        <v>30</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248</v>
      </c>
      <c r="C16" s="27">
        <v>67</v>
      </c>
      <c r="D16" s="49">
        <v>16</v>
      </c>
      <c r="E16" s="30">
        <v>16</v>
      </c>
      <c r="F16" s="30">
        <v>4</v>
      </c>
      <c r="G16" s="30"/>
      <c r="H16" s="52"/>
      <c r="I16" s="52">
        <v>1</v>
      </c>
      <c r="J16" s="52">
        <v>2</v>
      </c>
      <c r="K16" s="52">
        <v>7</v>
      </c>
      <c r="L16" s="52">
        <v>13</v>
      </c>
      <c r="M16" s="52">
        <v>9</v>
      </c>
      <c r="N16" s="52">
        <v>15</v>
      </c>
      <c r="O16" s="52">
        <v>21</v>
      </c>
      <c r="P16" s="52">
        <v>25</v>
      </c>
      <c r="Q16" s="52">
        <v>25</v>
      </c>
      <c r="R16" s="52">
        <v>14</v>
      </c>
      <c r="S16" s="52">
        <v>13</v>
      </c>
      <c r="T16" s="27">
        <v>99</v>
      </c>
      <c r="U16" s="28">
        <v>149</v>
      </c>
      <c r="V16" s="27">
        <v>144</v>
      </c>
      <c r="W16" s="28">
        <v>104</v>
      </c>
      <c r="X16" s="29">
        <f t="shared" si="0"/>
        <v>46</v>
      </c>
      <c r="Y16" s="27">
        <v>46</v>
      </c>
      <c r="Z16" s="30"/>
      <c r="AA16" s="28"/>
      <c r="AB16" s="31">
        <f t="shared" si="1"/>
        <v>75</v>
      </c>
      <c r="AC16" s="27">
        <v>75</v>
      </c>
      <c r="AD16" s="30"/>
      <c r="AE16" s="28"/>
      <c r="AF16" s="27">
        <v>79</v>
      </c>
      <c r="AG16" s="32">
        <v>10</v>
      </c>
      <c r="AH16" s="27">
        <v>5</v>
      </c>
      <c r="AI16" s="28">
        <v>24</v>
      </c>
      <c r="AJ16" s="32">
        <v>1</v>
      </c>
      <c r="AK16" s="33"/>
      <c r="AL16" s="28">
        <v>74</v>
      </c>
      <c r="AM16" s="33">
        <v>8</v>
      </c>
      <c r="AN16" s="28">
        <v>21</v>
      </c>
      <c r="AO16" s="35"/>
      <c r="AP16" s="53">
        <v>39</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173</v>
      </c>
      <c r="C18" s="27"/>
      <c r="D18" s="49"/>
      <c r="E18" s="30"/>
      <c r="F18" s="30">
        <v>2</v>
      </c>
      <c r="G18" s="30">
        <v>3</v>
      </c>
      <c r="H18" s="52">
        <v>11</v>
      </c>
      <c r="I18" s="52">
        <v>3</v>
      </c>
      <c r="J18" s="52">
        <v>10</v>
      </c>
      <c r="K18" s="52">
        <v>11</v>
      </c>
      <c r="L18" s="52">
        <v>12</v>
      </c>
      <c r="M18" s="52">
        <v>23</v>
      </c>
      <c r="N18" s="52">
        <v>28</v>
      </c>
      <c r="O18" s="52">
        <v>21</v>
      </c>
      <c r="P18" s="52">
        <v>14</v>
      </c>
      <c r="Q18" s="52">
        <v>18</v>
      </c>
      <c r="R18" s="52">
        <v>11</v>
      </c>
      <c r="S18" s="52">
        <v>6</v>
      </c>
      <c r="T18" s="27"/>
      <c r="U18" s="28">
        <v>173</v>
      </c>
      <c r="V18" s="27">
        <v>54</v>
      </c>
      <c r="W18" s="28">
        <v>119</v>
      </c>
      <c r="X18" s="29">
        <f t="shared" si="0"/>
        <v>0</v>
      </c>
      <c r="Y18" s="27"/>
      <c r="Z18" s="30"/>
      <c r="AA18" s="28"/>
      <c r="AB18" s="31">
        <f t="shared" si="1"/>
        <v>89</v>
      </c>
      <c r="AC18" s="27">
        <v>89</v>
      </c>
      <c r="AD18" s="30"/>
      <c r="AE18" s="28"/>
      <c r="AF18" s="27">
        <v>68</v>
      </c>
      <c r="AG18" s="32">
        <v>0</v>
      </c>
      <c r="AH18" s="27"/>
      <c r="AI18" s="28">
        <v>72</v>
      </c>
      <c r="AJ18" s="32"/>
      <c r="AK18" s="33"/>
      <c r="AL18" s="28">
        <v>21</v>
      </c>
      <c r="AM18" s="33"/>
      <c r="AN18" s="28">
        <v>39</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33</v>
      </c>
      <c r="C22" s="27"/>
      <c r="D22" s="49"/>
      <c r="E22" s="30"/>
      <c r="F22" s="30"/>
      <c r="G22" s="30"/>
      <c r="H22" s="52"/>
      <c r="I22" s="52"/>
      <c r="J22" s="52"/>
      <c r="K22" s="52">
        <v>1</v>
      </c>
      <c r="L22" s="52">
        <v>4</v>
      </c>
      <c r="M22" s="52">
        <v>1</v>
      </c>
      <c r="N22" s="52">
        <v>3</v>
      </c>
      <c r="O22" s="52">
        <v>2</v>
      </c>
      <c r="P22" s="52">
        <v>5</v>
      </c>
      <c r="Q22" s="52">
        <v>4</v>
      </c>
      <c r="R22" s="52">
        <v>3</v>
      </c>
      <c r="S22" s="52">
        <v>10</v>
      </c>
      <c r="T22" s="27"/>
      <c r="U22" s="28">
        <v>33</v>
      </c>
      <c r="V22" s="27">
        <v>17</v>
      </c>
      <c r="W22" s="28">
        <v>16</v>
      </c>
      <c r="X22" s="29">
        <f t="shared" si="0"/>
        <v>0</v>
      </c>
      <c r="Y22" s="27"/>
      <c r="Z22" s="30"/>
      <c r="AA22" s="28"/>
      <c r="AB22" s="31">
        <f t="shared" si="1"/>
        <v>23</v>
      </c>
      <c r="AC22" s="27">
        <v>23</v>
      </c>
      <c r="AD22" s="30"/>
      <c r="AE22" s="28"/>
      <c r="AF22" s="27">
        <v>9</v>
      </c>
      <c r="AG22" s="32">
        <v>0</v>
      </c>
      <c r="AH22" s="27"/>
      <c r="AI22" s="28">
        <v>9</v>
      </c>
      <c r="AJ22" s="32">
        <v>54</v>
      </c>
      <c r="AK22" s="33"/>
      <c r="AL22" s="28"/>
      <c r="AM22" s="33"/>
      <c r="AN22" s="28">
        <v>16</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40</v>
      </c>
      <c r="C26" s="27"/>
      <c r="D26" s="49"/>
      <c r="E26" s="30"/>
      <c r="F26" s="30">
        <v>9</v>
      </c>
      <c r="G26" s="30">
        <v>9</v>
      </c>
      <c r="H26" s="52">
        <v>1</v>
      </c>
      <c r="I26" s="52">
        <v>2</v>
      </c>
      <c r="J26" s="52">
        <v>4</v>
      </c>
      <c r="K26" s="52">
        <v>4</v>
      </c>
      <c r="L26" s="52">
        <v>1</v>
      </c>
      <c r="M26" s="52">
        <v>1</v>
      </c>
      <c r="N26" s="52">
        <v>5</v>
      </c>
      <c r="O26" s="52">
        <v>1</v>
      </c>
      <c r="P26" s="52"/>
      <c r="Q26" s="52"/>
      <c r="R26" s="52">
        <v>3</v>
      </c>
      <c r="S26" s="52"/>
      <c r="T26" s="27"/>
      <c r="U26" s="28">
        <v>40</v>
      </c>
      <c r="V26" s="27">
        <v>15</v>
      </c>
      <c r="W26" s="28">
        <v>25</v>
      </c>
      <c r="X26" s="29">
        <f t="shared" si="0"/>
        <v>0</v>
      </c>
      <c r="Y26" s="27"/>
      <c r="Z26" s="30"/>
      <c r="AA26" s="28"/>
      <c r="AB26" s="31">
        <f t="shared" si="1"/>
        <v>21</v>
      </c>
      <c r="AC26" s="27">
        <v>19</v>
      </c>
      <c r="AD26" s="30"/>
      <c r="AE26" s="28">
        <v>2</v>
      </c>
      <c r="AF26" s="27">
        <v>6</v>
      </c>
      <c r="AG26" s="32">
        <v>0</v>
      </c>
      <c r="AH26" s="27"/>
      <c r="AI26" s="28">
        <v>13</v>
      </c>
      <c r="AJ26" s="32"/>
      <c r="AK26" s="33"/>
      <c r="AL26" s="28"/>
      <c r="AM26" s="33"/>
      <c r="AN26" s="28">
        <v>11</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19</v>
      </c>
      <c r="C27" s="27"/>
      <c r="D27" s="49"/>
      <c r="E27" s="30"/>
      <c r="F27" s="30"/>
      <c r="G27" s="30">
        <v>1</v>
      </c>
      <c r="H27" s="52">
        <v>4</v>
      </c>
      <c r="I27" s="52">
        <v>2</v>
      </c>
      <c r="J27" s="52">
        <v>4</v>
      </c>
      <c r="K27" s="52">
        <v>2</v>
      </c>
      <c r="L27" s="52">
        <v>3</v>
      </c>
      <c r="M27" s="52">
        <v>2</v>
      </c>
      <c r="N27" s="52"/>
      <c r="O27" s="52">
        <v>1</v>
      </c>
      <c r="P27" s="52"/>
      <c r="Q27" s="52"/>
      <c r="R27" s="52"/>
      <c r="S27" s="52"/>
      <c r="T27" s="27"/>
      <c r="U27" s="28">
        <v>19</v>
      </c>
      <c r="V27" s="27">
        <v>12</v>
      </c>
      <c r="W27" s="28">
        <v>7</v>
      </c>
      <c r="X27" s="29">
        <f t="shared" si="0"/>
        <v>0</v>
      </c>
      <c r="Y27" s="27"/>
      <c r="Z27" s="30"/>
      <c r="AA27" s="28"/>
      <c r="AB27" s="31">
        <f t="shared" si="1"/>
        <v>3</v>
      </c>
      <c r="AC27" s="27">
        <v>3</v>
      </c>
      <c r="AD27" s="30"/>
      <c r="AE27" s="28"/>
      <c r="AF27" s="27">
        <v>3</v>
      </c>
      <c r="AG27" s="32">
        <v>0</v>
      </c>
      <c r="AH27" s="27"/>
      <c r="AI27" s="28"/>
      <c r="AJ27" s="32"/>
      <c r="AK27" s="33"/>
      <c r="AL27" s="28"/>
      <c r="AM27" s="33"/>
      <c r="AN27" s="28">
        <v>1</v>
      </c>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341</v>
      </c>
      <c r="C30" s="27">
        <v>60</v>
      </c>
      <c r="D30" s="49">
        <v>77</v>
      </c>
      <c r="E30" s="30">
        <v>66</v>
      </c>
      <c r="F30" s="30">
        <v>18</v>
      </c>
      <c r="G30" s="30">
        <v>2</v>
      </c>
      <c r="H30" s="52">
        <v>2</v>
      </c>
      <c r="I30" s="52">
        <v>5</v>
      </c>
      <c r="J30" s="52">
        <v>8</v>
      </c>
      <c r="K30" s="52">
        <v>10</v>
      </c>
      <c r="L30" s="52">
        <v>7</v>
      </c>
      <c r="M30" s="52">
        <v>14</v>
      </c>
      <c r="N30" s="52">
        <v>13</v>
      </c>
      <c r="O30" s="52">
        <v>16</v>
      </c>
      <c r="P30" s="52">
        <v>8</v>
      </c>
      <c r="Q30" s="52">
        <v>12</v>
      </c>
      <c r="R30" s="52">
        <v>13</v>
      </c>
      <c r="S30" s="52">
        <v>10</v>
      </c>
      <c r="T30" s="27">
        <v>203</v>
      </c>
      <c r="U30" s="28">
        <v>138</v>
      </c>
      <c r="V30" s="27">
        <v>181</v>
      </c>
      <c r="W30" s="28">
        <v>160</v>
      </c>
      <c r="X30" s="29">
        <f t="shared" si="0"/>
        <v>89</v>
      </c>
      <c r="Y30" s="27">
        <v>89</v>
      </c>
      <c r="Z30" s="30"/>
      <c r="AA30" s="28"/>
      <c r="AB30" s="31">
        <f t="shared" si="1"/>
        <v>74</v>
      </c>
      <c r="AC30" s="27">
        <v>73</v>
      </c>
      <c r="AD30" s="30">
        <v>1</v>
      </c>
      <c r="AE30" s="28"/>
      <c r="AF30" s="27">
        <v>97</v>
      </c>
      <c r="AG30" s="32">
        <v>0</v>
      </c>
      <c r="AH30" s="27">
        <v>37</v>
      </c>
      <c r="AI30" s="28">
        <v>44</v>
      </c>
      <c r="AJ30" s="32">
        <v>174</v>
      </c>
      <c r="AK30" s="33"/>
      <c r="AL30" s="28">
        <v>10</v>
      </c>
      <c r="AM30" s="33">
        <v>5</v>
      </c>
      <c r="AN30" s="28">
        <v>7</v>
      </c>
      <c r="AO30" s="35"/>
      <c r="AP30" s="53">
        <v>5</v>
      </c>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453</v>
      </c>
      <c r="C32" s="27">
        <v>4</v>
      </c>
      <c r="D32" s="49">
        <v>11</v>
      </c>
      <c r="E32" s="30">
        <v>7</v>
      </c>
      <c r="F32" s="30">
        <v>23</v>
      </c>
      <c r="G32" s="30">
        <v>48</v>
      </c>
      <c r="H32" s="52">
        <v>26</v>
      </c>
      <c r="I32" s="52">
        <v>28</v>
      </c>
      <c r="J32" s="52">
        <v>30</v>
      </c>
      <c r="K32" s="52">
        <v>50</v>
      </c>
      <c r="L32" s="52">
        <v>51</v>
      </c>
      <c r="M32" s="52">
        <v>57</v>
      </c>
      <c r="N32" s="52">
        <v>32</v>
      </c>
      <c r="O32" s="52">
        <v>40</v>
      </c>
      <c r="P32" s="52">
        <v>20</v>
      </c>
      <c r="Q32" s="52">
        <v>12</v>
      </c>
      <c r="R32" s="52">
        <v>6</v>
      </c>
      <c r="S32" s="52">
        <v>8</v>
      </c>
      <c r="T32" s="27">
        <v>22</v>
      </c>
      <c r="U32" s="28">
        <v>431</v>
      </c>
      <c r="V32" s="27">
        <v>184</v>
      </c>
      <c r="W32" s="28">
        <v>269</v>
      </c>
      <c r="X32" s="29">
        <f t="shared" si="0"/>
        <v>22</v>
      </c>
      <c r="Y32" s="27">
        <v>22</v>
      </c>
      <c r="Z32" s="30"/>
      <c r="AA32" s="28"/>
      <c r="AB32" s="31">
        <f t="shared" si="1"/>
        <v>44</v>
      </c>
      <c r="AC32" s="27">
        <v>40</v>
      </c>
      <c r="AD32" s="30"/>
      <c r="AE32" s="28">
        <v>4</v>
      </c>
      <c r="AF32" s="27">
        <v>30</v>
      </c>
      <c r="AG32" s="32">
        <v>9</v>
      </c>
      <c r="AH32" s="27">
        <v>8</v>
      </c>
      <c r="AI32" s="28">
        <v>108</v>
      </c>
      <c r="AJ32" s="32">
        <v>406</v>
      </c>
      <c r="AK32" s="33"/>
      <c r="AL32" s="28"/>
      <c r="AM32" s="33">
        <v>1</v>
      </c>
      <c r="AN32" s="28">
        <v>2</v>
      </c>
      <c r="AO32" s="35"/>
      <c r="AP32" s="53">
        <v>86</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147</v>
      </c>
      <c r="C34" s="27">
        <v>53</v>
      </c>
      <c r="D34" s="49">
        <v>75</v>
      </c>
      <c r="E34" s="30">
        <v>19</v>
      </c>
      <c r="F34" s="59"/>
      <c r="G34" s="59"/>
      <c r="H34" s="59"/>
      <c r="I34" s="59"/>
      <c r="J34" s="59"/>
      <c r="K34" s="59"/>
      <c r="L34" s="59"/>
      <c r="M34" s="59"/>
      <c r="N34" s="59"/>
      <c r="O34" s="59"/>
      <c r="P34" s="59"/>
      <c r="Q34" s="59"/>
      <c r="R34" s="59"/>
      <c r="S34" s="59"/>
      <c r="T34" s="27">
        <v>147</v>
      </c>
      <c r="U34" s="61"/>
      <c r="V34" s="27">
        <v>119</v>
      </c>
      <c r="W34" s="28">
        <v>28</v>
      </c>
      <c r="X34" s="29">
        <f t="shared" si="0"/>
        <v>113</v>
      </c>
      <c r="Y34" s="27">
        <v>113</v>
      </c>
      <c r="Z34" s="30"/>
      <c r="AA34" s="28"/>
      <c r="AB34" s="31">
        <f t="shared" si="1"/>
        <v>0</v>
      </c>
      <c r="AC34" s="27"/>
      <c r="AD34" s="30"/>
      <c r="AE34" s="28"/>
      <c r="AF34" s="27">
        <v>136</v>
      </c>
      <c r="AG34" s="32">
        <v>0</v>
      </c>
      <c r="AH34" s="27">
        <v>26</v>
      </c>
      <c r="AI34" s="72"/>
      <c r="AJ34" s="32"/>
      <c r="AK34" s="33"/>
      <c r="AL34" s="28"/>
      <c r="AM34" s="33">
        <v>49</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535</v>
      </c>
      <c r="C35" s="62"/>
      <c r="D35" s="58"/>
      <c r="E35" s="59"/>
      <c r="F35" s="30">
        <v>16</v>
      </c>
      <c r="G35" s="30">
        <v>15</v>
      </c>
      <c r="H35" s="52">
        <v>16</v>
      </c>
      <c r="I35" s="52">
        <v>23</v>
      </c>
      <c r="J35" s="52">
        <v>37</v>
      </c>
      <c r="K35" s="52">
        <v>61</v>
      </c>
      <c r="L35" s="52">
        <v>47</v>
      </c>
      <c r="M35" s="52">
        <v>52</v>
      </c>
      <c r="N35" s="52">
        <v>56</v>
      </c>
      <c r="O35" s="52">
        <v>44</v>
      </c>
      <c r="P35" s="52">
        <v>64</v>
      </c>
      <c r="Q35" s="52">
        <v>46</v>
      </c>
      <c r="R35" s="52">
        <v>27</v>
      </c>
      <c r="S35" s="52">
        <v>31</v>
      </c>
      <c r="T35" s="62"/>
      <c r="U35" s="28">
        <v>535</v>
      </c>
      <c r="V35" s="27">
        <v>198</v>
      </c>
      <c r="W35" s="28">
        <v>337</v>
      </c>
      <c r="X35" s="69"/>
      <c r="Y35" s="62"/>
      <c r="Z35" s="59"/>
      <c r="AA35" s="61"/>
      <c r="AB35" s="31">
        <f t="shared" si="1"/>
        <v>303</v>
      </c>
      <c r="AC35" s="27">
        <v>303</v>
      </c>
      <c r="AD35" s="30"/>
      <c r="AE35" s="28"/>
      <c r="AF35" s="27">
        <v>189</v>
      </c>
      <c r="AG35" s="32">
        <v>30</v>
      </c>
      <c r="AH35" s="62"/>
      <c r="AI35" s="72">
        <v>97</v>
      </c>
      <c r="AJ35" s="72"/>
      <c r="AK35" s="69"/>
      <c r="AL35" s="28">
        <v>30</v>
      </c>
      <c r="AM35" s="69"/>
      <c r="AN35" s="28">
        <v>88</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225</v>
      </c>
      <c r="C38" s="62"/>
      <c r="D38" s="58"/>
      <c r="E38" s="59"/>
      <c r="F38" s="30">
        <v>1</v>
      </c>
      <c r="G38" s="30">
        <v>3</v>
      </c>
      <c r="H38" s="52">
        <v>6</v>
      </c>
      <c r="I38" s="52">
        <v>6</v>
      </c>
      <c r="J38" s="52">
        <v>9</v>
      </c>
      <c r="K38" s="52">
        <v>19</v>
      </c>
      <c r="L38" s="52">
        <v>27</v>
      </c>
      <c r="M38" s="52">
        <v>45</v>
      </c>
      <c r="N38" s="52">
        <v>22</v>
      </c>
      <c r="O38" s="52">
        <v>29</v>
      </c>
      <c r="P38" s="52">
        <v>24</v>
      </c>
      <c r="Q38" s="52">
        <v>24</v>
      </c>
      <c r="R38" s="52">
        <v>8</v>
      </c>
      <c r="S38" s="52">
        <v>2</v>
      </c>
      <c r="T38" s="62"/>
      <c r="U38" s="28">
        <v>225</v>
      </c>
      <c r="V38" s="27">
        <v>3</v>
      </c>
      <c r="W38" s="28">
        <v>222</v>
      </c>
      <c r="X38" s="69"/>
      <c r="Y38" s="62"/>
      <c r="Z38" s="59"/>
      <c r="AA38" s="61"/>
      <c r="AB38" s="31">
        <f t="shared" si="1"/>
        <v>94</v>
      </c>
      <c r="AC38" s="27">
        <v>94</v>
      </c>
      <c r="AD38" s="30"/>
      <c r="AE38" s="28"/>
      <c r="AF38" s="27">
        <v>1</v>
      </c>
      <c r="AG38" s="32">
        <v>0</v>
      </c>
      <c r="AH38" s="62"/>
      <c r="AI38" s="28">
        <v>24</v>
      </c>
      <c r="AJ38" s="32">
        <v>71</v>
      </c>
      <c r="AK38" s="69"/>
      <c r="AL38" s="28">
        <v>7</v>
      </c>
      <c r="AM38" s="69"/>
      <c r="AN38" s="28">
        <v>1</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17</v>
      </c>
      <c r="C46" s="27"/>
      <c r="D46" s="49"/>
      <c r="E46" s="30"/>
      <c r="F46" s="30"/>
      <c r="G46" s="30"/>
      <c r="H46" s="52"/>
      <c r="I46" s="52"/>
      <c r="J46" s="52">
        <v>1</v>
      </c>
      <c r="K46" s="52"/>
      <c r="L46" s="52">
        <v>2</v>
      </c>
      <c r="M46" s="52">
        <v>1</v>
      </c>
      <c r="N46" s="52">
        <v>2</v>
      </c>
      <c r="O46" s="52">
        <v>2</v>
      </c>
      <c r="P46" s="52">
        <v>3</v>
      </c>
      <c r="Q46" s="52">
        <v>4</v>
      </c>
      <c r="R46" s="52">
        <v>2</v>
      </c>
      <c r="S46" s="52"/>
      <c r="T46" s="27"/>
      <c r="U46" s="28">
        <v>17</v>
      </c>
      <c r="V46" s="27">
        <v>8</v>
      </c>
      <c r="W46" s="28">
        <v>9</v>
      </c>
      <c r="X46" s="29">
        <f t="shared" si="0"/>
        <v>0</v>
      </c>
      <c r="Y46" s="27"/>
      <c r="Z46" s="30"/>
      <c r="AA46" s="28"/>
      <c r="AB46" s="31">
        <f t="shared" si="1"/>
        <v>14</v>
      </c>
      <c r="AC46" s="27">
        <v>14</v>
      </c>
      <c r="AD46" s="30"/>
      <c r="AE46" s="28"/>
      <c r="AF46" s="62"/>
      <c r="AG46" s="66"/>
      <c r="AH46" s="27"/>
      <c r="AI46" s="28">
        <v>1</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306</v>
      </c>
      <c r="C47" s="62"/>
      <c r="D47" s="58"/>
      <c r="E47" s="30">
        <v>5</v>
      </c>
      <c r="F47" s="30">
        <v>34</v>
      </c>
      <c r="G47" s="30">
        <v>45</v>
      </c>
      <c r="H47" s="52">
        <v>61</v>
      </c>
      <c r="I47" s="52">
        <v>59</v>
      </c>
      <c r="J47" s="52">
        <v>60</v>
      </c>
      <c r="K47" s="52">
        <v>38</v>
      </c>
      <c r="L47" s="52">
        <v>4</v>
      </c>
      <c r="M47" s="58"/>
      <c r="N47" s="58"/>
      <c r="O47" s="58"/>
      <c r="P47" s="58"/>
      <c r="Q47" s="58"/>
      <c r="R47" s="58"/>
      <c r="S47" s="58"/>
      <c r="T47" s="27">
        <v>5</v>
      </c>
      <c r="U47" s="28">
        <v>301</v>
      </c>
      <c r="V47" s="62"/>
      <c r="W47" s="28">
        <v>306</v>
      </c>
      <c r="X47" s="29">
        <f t="shared" si="0"/>
        <v>0</v>
      </c>
      <c r="Y47" s="27"/>
      <c r="Z47" s="30"/>
      <c r="AA47" s="28"/>
      <c r="AB47" s="31">
        <f t="shared" si="1"/>
        <v>135</v>
      </c>
      <c r="AC47" s="27">
        <v>135</v>
      </c>
      <c r="AD47" s="30"/>
      <c r="AE47" s="28"/>
      <c r="AF47" s="27">
        <v>20</v>
      </c>
      <c r="AG47" s="32">
        <v>0</v>
      </c>
      <c r="AH47" s="27"/>
      <c r="AI47" s="28">
        <v>61</v>
      </c>
      <c r="AJ47" s="32"/>
      <c r="AK47" s="33"/>
      <c r="AL47" s="28"/>
      <c r="AM47" s="33"/>
      <c r="AN47" s="28">
        <v>10</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242</v>
      </c>
      <c r="C48" s="27">
        <v>4</v>
      </c>
      <c r="D48" s="49">
        <v>2</v>
      </c>
      <c r="E48" s="30">
        <v>4</v>
      </c>
      <c r="F48" s="30">
        <v>27</v>
      </c>
      <c r="G48" s="30">
        <v>6</v>
      </c>
      <c r="H48" s="52">
        <v>11</v>
      </c>
      <c r="I48" s="52">
        <v>12</v>
      </c>
      <c r="J48" s="52">
        <v>21</v>
      </c>
      <c r="K48" s="52">
        <v>38</v>
      </c>
      <c r="L48" s="52">
        <v>34</v>
      </c>
      <c r="M48" s="52">
        <v>32</v>
      </c>
      <c r="N48" s="52">
        <v>11</v>
      </c>
      <c r="O48" s="52">
        <v>14</v>
      </c>
      <c r="P48" s="52">
        <v>7</v>
      </c>
      <c r="Q48" s="52">
        <v>7</v>
      </c>
      <c r="R48" s="52">
        <v>4</v>
      </c>
      <c r="S48" s="52">
        <v>8</v>
      </c>
      <c r="T48" s="27">
        <v>10</v>
      </c>
      <c r="U48" s="28">
        <v>232</v>
      </c>
      <c r="V48" s="27"/>
      <c r="W48" s="28">
        <v>242</v>
      </c>
      <c r="X48" s="29">
        <f t="shared" si="0"/>
        <v>10</v>
      </c>
      <c r="Y48" s="27">
        <v>10</v>
      </c>
      <c r="Z48" s="30"/>
      <c r="AA48" s="28"/>
      <c r="AB48" s="31">
        <f t="shared" si="1"/>
        <v>151</v>
      </c>
      <c r="AC48" s="27">
        <v>151</v>
      </c>
      <c r="AD48" s="30"/>
      <c r="AE48" s="28"/>
      <c r="AF48" s="27">
        <v>29</v>
      </c>
      <c r="AG48" s="32">
        <v>0</v>
      </c>
      <c r="AH48" s="27">
        <v>1</v>
      </c>
      <c r="AI48" s="28">
        <v>45</v>
      </c>
      <c r="AJ48" s="32"/>
      <c r="AK48" s="33"/>
      <c r="AL48" s="28">
        <v>3</v>
      </c>
      <c r="AM48" s="33"/>
      <c r="AN48" s="28">
        <v>26</v>
      </c>
      <c r="AO48" s="35"/>
      <c r="AP48" s="53">
        <v>11</v>
      </c>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174</v>
      </c>
      <c r="C49" s="62"/>
      <c r="D49" s="58"/>
      <c r="E49" s="58"/>
      <c r="F49" s="30">
        <v>4</v>
      </c>
      <c r="G49" s="30">
        <v>4</v>
      </c>
      <c r="H49" s="52">
        <v>26</v>
      </c>
      <c r="I49" s="52">
        <v>31</v>
      </c>
      <c r="J49" s="52">
        <v>19</v>
      </c>
      <c r="K49" s="52">
        <v>22</v>
      </c>
      <c r="L49" s="52">
        <v>18</v>
      </c>
      <c r="M49" s="52">
        <v>27</v>
      </c>
      <c r="N49" s="52">
        <v>11</v>
      </c>
      <c r="O49" s="52">
        <v>6</v>
      </c>
      <c r="P49" s="52">
        <v>4</v>
      </c>
      <c r="Q49" s="52"/>
      <c r="R49" s="52">
        <v>1</v>
      </c>
      <c r="S49" s="52">
        <v>1</v>
      </c>
      <c r="T49" s="62"/>
      <c r="U49" s="28">
        <v>174</v>
      </c>
      <c r="V49" s="62"/>
      <c r="W49" s="28">
        <v>174</v>
      </c>
      <c r="X49" s="29">
        <f t="shared" si="0"/>
        <v>0</v>
      </c>
      <c r="Y49" s="27"/>
      <c r="Z49" s="30"/>
      <c r="AA49" s="28"/>
      <c r="AB49" s="31">
        <f t="shared" si="1"/>
        <v>98</v>
      </c>
      <c r="AC49" s="27">
        <v>98</v>
      </c>
      <c r="AD49" s="30"/>
      <c r="AE49" s="28"/>
      <c r="AF49" s="27">
        <v>10</v>
      </c>
      <c r="AG49" s="32">
        <v>0</v>
      </c>
      <c r="AH49" s="27"/>
      <c r="AI49" s="28">
        <v>37</v>
      </c>
      <c r="AJ49" s="32"/>
      <c r="AK49" s="33"/>
      <c r="AL49" s="28">
        <v>3</v>
      </c>
      <c r="AM49" s="33"/>
      <c r="AN49" s="28">
        <v>10</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698</v>
      </c>
      <c r="C51" s="27">
        <v>34</v>
      </c>
      <c r="D51" s="49">
        <v>19</v>
      </c>
      <c r="E51" s="30">
        <v>14</v>
      </c>
      <c r="F51" s="30">
        <v>9</v>
      </c>
      <c r="G51" s="30">
        <v>7</v>
      </c>
      <c r="H51" s="52">
        <v>14</v>
      </c>
      <c r="I51" s="52">
        <v>15</v>
      </c>
      <c r="J51" s="52">
        <v>24</v>
      </c>
      <c r="K51" s="52">
        <v>26</v>
      </c>
      <c r="L51" s="52">
        <v>39</v>
      </c>
      <c r="M51" s="52">
        <v>44</v>
      </c>
      <c r="N51" s="52">
        <v>56</v>
      </c>
      <c r="O51" s="52">
        <v>75</v>
      </c>
      <c r="P51" s="52">
        <v>88</v>
      </c>
      <c r="Q51" s="52">
        <v>84</v>
      </c>
      <c r="R51" s="52">
        <v>71</v>
      </c>
      <c r="S51" s="52">
        <v>79</v>
      </c>
      <c r="T51" s="27">
        <v>67</v>
      </c>
      <c r="U51" s="28">
        <v>631</v>
      </c>
      <c r="V51" s="27">
        <v>318</v>
      </c>
      <c r="W51" s="28">
        <v>380</v>
      </c>
      <c r="X51" s="29">
        <f t="shared" si="0"/>
        <v>54</v>
      </c>
      <c r="Y51" s="27">
        <v>54</v>
      </c>
      <c r="Z51" s="30"/>
      <c r="AA51" s="28"/>
      <c r="AB51" s="31">
        <f t="shared" si="1"/>
        <v>387</v>
      </c>
      <c r="AC51" s="27">
        <v>383</v>
      </c>
      <c r="AD51" s="30">
        <v>4</v>
      </c>
      <c r="AE51" s="28"/>
      <c r="AF51" s="27">
        <v>358</v>
      </c>
      <c r="AG51" s="32">
        <v>25</v>
      </c>
      <c r="AH51" s="27">
        <v>4</v>
      </c>
      <c r="AI51" s="28">
        <v>33</v>
      </c>
      <c r="AJ51" s="32">
        <v>106</v>
      </c>
      <c r="AK51" s="33"/>
      <c r="AL51" s="28"/>
      <c r="AM51" s="33">
        <v>23</v>
      </c>
      <c r="AN51" s="28">
        <v>89</v>
      </c>
      <c r="AO51" s="35"/>
      <c r="AP51" s="53">
        <v>53</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332</v>
      </c>
      <c r="C53" s="27">
        <v>25</v>
      </c>
      <c r="D53" s="49">
        <v>79</v>
      </c>
      <c r="E53" s="30">
        <v>31</v>
      </c>
      <c r="F53" s="30">
        <v>25</v>
      </c>
      <c r="G53" s="30">
        <v>7</v>
      </c>
      <c r="H53" s="52">
        <v>6</v>
      </c>
      <c r="I53" s="52">
        <v>10</v>
      </c>
      <c r="J53" s="52">
        <v>7</v>
      </c>
      <c r="K53" s="52">
        <v>8</v>
      </c>
      <c r="L53" s="52">
        <v>20</v>
      </c>
      <c r="M53" s="52">
        <v>16</v>
      </c>
      <c r="N53" s="52">
        <v>19</v>
      </c>
      <c r="O53" s="52">
        <v>14</v>
      </c>
      <c r="P53" s="52">
        <v>14</v>
      </c>
      <c r="Q53" s="52">
        <v>20</v>
      </c>
      <c r="R53" s="52">
        <v>14</v>
      </c>
      <c r="S53" s="52">
        <v>17</v>
      </c>
      <c r="T53" s="27">
        <v>135</v>
      </c>
      <c r="U53" s="28">
        <v>197</v>
      </c>
      <c r="V53" s="27">
        <v>162</v>
      </c>
      <c r="W53" s="28">
        <v>170</v>
      </c>
      <c r="X53" s="29">
        <f t="shared" si="0"/>
        <v>90</v>
      </c>
      <c r="Y53" s="27">
        <v>90</v>
      </c>
      <c r="Z53" s="30"/>
      <c r="AA53" s="28"/>
      <c r="AB53" s="31">
        <f t="shared" si="1"/>
        <v>143</v>
      </c>
      <c r="AC53" s="27">
        <v>143</v>
      </c>
      <c r="AD53" s="30"/>
      <c r="AE53" s="28"/>
      <c r="AF53" s="27">
        <v>230</v>
      </c>
      <c r="AG53" s="32">
        <v>0</v>
      </c>
      <c r="AH53" s="27">
        <v>19</v>
      </c>
      <c r="AI53" s="28">
        <v>44</v>
      </c>
      <c r="AJ53" s="32"/>
      <c r="AK53" s="33"/>
      <c r="AL53" s="28"/>
      <c r="AM53" s="33">
        <v>17</v>
      </c>
      <c r="AN53" s="28">
        <v>17</v>
      </c>
      <c r="AO53" s="35"/>
      <c r="AP53" s="53">
        <v>80</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1005</v>
      </c>
      <c r="C55" s="27">
        <v>120</v>
      </c>
      <c r="D55" s="49">
        <v>95</v>
      </c>
      <c r="E55" s="30">
        <v>116</v>
      </c>
      <c r="F55" s="30">
        <v>37</v>
      </c>
      <c r="G55" s="30">
        <v>26</v>
      </c>
      <c r="H55" s="52">
        <v>24</v>
      </c>
      <c r="I55" s="52">
        <v>32</v>
      </c>
      <c r="J55" s="52">
        <v>27</v>
      </c>
      <c r="K55" s="52">
        <v>46</v>
      </c>
      <c r="L55" s="52">
        <v>62</v>
      </c>
      <c r="M55" s="52">
        <v>84</v>
      </c>
      <c r="N55" s="52">
        <v>95</v>
      </c>
      <c r="O55" s="52">
        <v>67</v>
      </c>
      <c r="P55" s="52">
        <v>61</v>
      </c>
      <c r="Q55" s="52">
        <v>37</v>
      </c>
      <c r="R55" s="52">
        <v>40</v>
      </c>
      <c r="S55" s="52">
        <v>36</v>
      </c>
      <c r="T55" s="27">
        <v>331</v>
      </c>
      <c r="U55" s="28">
        <v>674</v>
      </c>
      <c r="V55" s="27">
        <v>413</v>
      </c>
      <c r="W55" s="28">
        <v>592</v>
      </c>
      <c r="X55" s="29">
        <f t="shared" si="0"/>
        <v>183</v>
      </c>
      <c r="Y55" s="27">
        <v>131</v>
      </c>
      <c r="Z55" s="30"/>
      <c r="AA55" s="28">
        <v>52</v>
      </c>
      <c r="AB55" s="31">
        <f t="shared" si="1"/>
        <v>344</v>
      </c>
      <c r="AC55" s="27">
        <v>275</v>
      </c>
      <c r="AD55" s="30"/>
      <c r="AE55" s="28">
        <v>69</v>
      </c>
      <c r="AF55" s="27">
        <v>368</v>
      </c>
      <c r="AG55" s="32">
        <v>17</v>
      </c>
      <c r="AH55" s="27">
        <v>57</v>
      </c>
      <c r="AI55" s="28">
        <v>142</v>
      </c>
      <c r="AJ55" s="32"/>
      <c r="AK55" s="33"/>
      <c r="AL55" s="28">
        <v>5</v>
      </c>
      <c r="AM55" s="33">
        <v>44</v>
      </c>
      <c r="AN55" s="28">
        <v>143</v>
      </c>
      <c r="AO55" s="35"/>
      <c r="AP55" s="53">
        <v>10</v>
      </c>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317</v>
      </c>
      <c r="C56" s="27"/>
      <c r="D56" s="49"/>
      <c r="E56" s="30"/>
      <c r="F56" s="30">
        <v>5</v>
      </c>
      <c r="G56" s="30">
        <v>6</v>
      </c>
      <c r="H56" s="52">
        <v>5</v>
      </c>
      <c r="I56" s="52">
        <v>6</v>
      </c>
      <c r="J56" s="52">
        <v>9</v>
      </c>
      <c r="K56" s="52">
        <v>10</v>
      </c>
      <c r="L56" s="52">
        <v>5</v>
      </c>
      <c r="M56" s="52">
        <v>15</v>
      </c>
      <c r="N56" s="52">
        <v>29</v>
      </c>
      <c r="O56" s="52">
        <v>34</v>
      </c>
      <c r="P56" s="52">
        <v>45</v>
      </c>
      <c r="Q56" s="52">
        <v>57</v>
      </c>
      <c r="R56" s="52">
        <v>48</v>
      </c>
      <c r="S56" s="52">
        <v>43</v>
      </c>
      <c r="T56" s="27"/>
      <c r="U56" s="28">
        <v>317</v>
      </c>
      <c r="V56" s="27">
        <v>275</v>
      </c>
      <c r="W56" s="28">
        <v>42</v>
      </c>
      <c r="X56" s="29">
        <f t="shared" si="0"/>
        <v>0</v>
      </c>
      <c r="Y56" s="27"/>
      <c r="Z56" s="30"/>
      <c r="AA56" s="28"/>
      <c r="AB56" s="31">
        <f t="shared" si="1"/>
        <v>112</v>
      </c>
      <c r="AC56" s="27">
        <v>112</v>
      </c>
      <c r="AD56" s="30"/>
      <c r="AE56" s="28"/>
      <c r="AF56" s="27">
        <v>113</v>
      </c>
      <c r="AG56" s="32">
        <v>11</v>
      </c>
      <c r="AH56" s="27"/>
      <c r="AI56" s="28">
        <v>36</v>
      </c>
      <c r="AJ56" s="32">
        <v>11</v>
      </c>
      <c r="AK56" s="33"/>
      <c r="AL56" s="28">
        <v>14</v>
      </c>
      <c r="AM56" s="33"/>
      <c r="AN56" s="28">
        <v>9</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99" t="s">
        <v>51</v>
      </c>
      <c r="B58" s="92">
        <f>SUM(B12:B57)</f>
        <v>6596</v>
      </c>
      <c r="C58" s="93">
        <f>SUM(C12:C57)</f>
        <v>646</v>
      </c>
      <c r="D58" s="94">
        <f t="shared" ref="D58:AX58" si="18">SUM(D12:D57)</f>
        <v>516</v>
      </c>
      <c r="E58" s="95">
        <f t="shared" si="18"/>
        <v>361</v>
      </c>
      <c r="F58" s="96">
        <f t="shared" si="18"/>
        <v>235</v>
      </c>
      <c r="G58" s="97">
        <f t="shared" si="18"/>
        <v>200</v>
      </c>
      <c r="H58" s="97">
        <f t="shared" si="18"/>
        <v>246</v>
      </c>
      <c r="I58" s="97">
        <f t="shared" si="18"/>
        <v>268</v>
      </c>
      <c r="J58" s="97">
        <f t="shared" si="18"/>
        <v>293</v>
      </c>
      <c r="K58" s="97">
        <f t="shared" si="18"/>
        <v>397</v>
      </c>
      <c r="L58" s="97">
        <f t="shared" si="18"/>
        <v>378</v>
      </c>
      <c r="M58" s="97">
        <f t="shared" si="18"/>
        <v>467</v>
      </c>
      <c r="N58" s="97">
        <f t="shared" si="18"/>
        <v>475</v>
      </c>
      <c r="O58" s="97">
        <f t="shared" si="18"/>
        <v>469</v>
      </c>
      <c r="P58" s="97">
        <f t="shared" si="18"/>
        <v>486</v>
      </c>
      <c r="Q58" s="97">
        <f t="shared" si="18"/>
        <v>452</v>
      </c>
      <c r="R58" s="97">
        <f t="shared" si="18"/>
        <v>352</v>
      </c>
      <c r="S58" s="97">
        <f t="shared" si="18"/>
        <v>355</v>
      </c>
      <c r="T58" s="98">
        <f t="shared" si="18"/>
        <v>1523</v>
      </c>
      <c r="U58" s="99">
        <f t="shared" si="18"/>
        <v>5073</v>
      </c>
      <c r="V58" s="98">
        <f t="shared" si="18"/>
        <v>2685</v>
      </c>
      <c r="W58" s="99">
        <f t="shared" si="18"/>
        <v>3911</v>
      </c>
      <c r="X58" s="98">
        <f t="shared" si="18"/>
        <v>846</v>
      </c>
      <c r="Y58" s="98">
        <f t="shared" si="18"/>
        <v>794</v>
      </c>
      <c r="Z58" s="95">
        <f t="shared" si="18"/>
        <v>0</v>
      </c>
      <c r="AA58" s="94">
        <f t="shared" si="18"/>
        <v>52</v>
      </c>
      <c r="AB58" s="93">
        <f t="shared" si="18"/>
        <v>2405</v>
      </c>
      <c r="AC58" s="98">
        <f t="shared" si="18"/>
        <v>2325</v>
      </c>
      <c r="AD58" s="95">
        <f t="shared" si="18"/>
        <v>5</v>
      </c>
      <c r="AE58" s="99">
        <f t="shared" si="18"/>
        <v>75</v>
      </c>
      <c r="AF58" s="93">
        <f t="shared" si="18"/>
        <v>2148</v>
      </c>
      <c r="AG58" s="94">
        <f t="shared" si="18"/>
        <v>102</v>
      </c>
      <c r="AH58" s="98">
        <f t="shared" si="18"/>
        <v>230</v>
      </c>
      <c r="AI58" s="99">
        <f t="shared" si="18"/>
        <v>977</v>
      </c>
      <c r="AJ58" s="94">
        <f t="shared" si="18"/>
        <v>1502</v>
      </c>
      <c r="AK58" s="98">
        <f t="shared" si="18"/>
        <v>0</v>
      </c>
      <c r="AL58" s="99">
        <f t="shared" si="18"/>
        <v>199</v>
      </c>
      <c r="AM58" s="98">
        <f t="shared" si="18"/>
        <v>179</v>
      </c>
      <c r="AN58" s="99">
        <f t="shared" si="18"/>
        <v>576</v>
      </c>
      <c r="AO58" s="100"/>
      <c r="AP58" s="101">
        <f t="shared" si="18"/>
        <v>284</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97"/>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98"/>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300" t="s">
        <v>109</v>
      </c>
      <c r="V61" s="300"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784</v>
      </c>
      <c r="D62" s="23">
        <v>8</v>
      </c>
      <c r="E62" s="24">
        <v>9</v>
      </c>
      <c r="F62" s="25">
        <v>13</v>
      </c>
      <c r="G62" s="25">
        <v>16</v>
      </c>
      <c r="H62" s="25">
        <v>24</v>
      </c>
      <c r="I62" s="25">
        <v>35</v>
      </c>
      <c r="J62" s="25">
        <v>30</v>
      </c>
      <c r="K62" s="25">
        <v>40</v>
      </c>
      <c r="L62" s="25">
        <v>44</v>
      </c>
      <c r="M62" s="25">
        <v>56</v>
      </c>
      <c r="N62" s="25">
        <v>51</v>
      </c>
      <c r="O62" s="25">
        <v>57</v>
      </c>
      <c r="P62" s="25">
        <v>79</v>
      </c>
      <c r="Q62" s="25">
        <v>89</v>
      </c>
      <c r="R62" s="25">
        <v>87</v>
      </c>
      <c r="S62" s="25">
        <v>73</v>
      </c>
      <c r="T62" s="34">
        <v>73</v>
      </c>
      <c r="U62" s="110">
        <v>376</v>
      </c>
      <c r="V62" s="110">
        <v>408</v>
      </c>
      <c r="W62" s="111">
        <v>784</v>
      </c>
      <c r="X62" s="112">
        <v>702</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278</v>
      </c>
      <c r="D63" s="58"/>
      <c r="E63" s="58"/>
      <c r="F63" s="30">
        <v>5</v>
      </c>
      <c r="G63" s="30">
        <v>35</v>
      </c>
      <c r="H63" s="30">
        <v>41</v>
      </c>
      <c r="I63" s="30">
        <v>54</v>
      </c>
      <c r="J63" s="30">
        <v>56</v>
      </c>
      <c r="K63" s="30">
        <v>55</v>
      </c>
      <c r="L63" s="30">
        <v>30</v>
      </c>
      <c r="M63" s="30">
        <v>2</v>
      </c>
      <c r="N63" s="30"/>
      <c r="O63" s="30"/>
      <c r="P63" s="30"/>
      <c r="Q63" s="30"/>
      <c r="R63" s="30"/>
      <c r="S63" s="30"/>
      <c r="T63" s="28"/>
      <c r="U63" s="58"/>
      <c r="V63" s="118">
        <v>278</v>
      </c>
      <c r="W63" s="33">
        <v>278</v>
      </c>
      <c r="X63" s="53">
        <v>278</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370</v>
      </c>
      <c r="D64" s="30"/>
      <c r="E64" s="30"/>
      <c r="F64" s="30">
        <v>5</v>
      </c>
      <c r="G64" s="30">
        <v>35</v>
      </c>
      <c r="H64" s="30">
        <v>44</v>
      </c>
      <c r="I64" s="30">
        <v>65</v>
      </c>
      <c r="J64" s="30">
        <v>72</v>
      </c>
      <c r="K64" s="30">
        <v>68</v>
      </c>
      <c r="L64" s="30">
        <v>42</v>
      </c>
      <c r="M64" s="30">
        <v>10</v>
      </c>
      <c r="N64" s="30">
        <v>16</v>
      </c>
      <c r="O64" s="30">
        <v>7</v>
      </c>
      <c r="P64" s="30"/>
      <c r="Q64" s="30">
        <v>1</v>
      </c>
      <c r="R64" s="30">
        <v>5</v>
      </c>
      <c r="S64" s="30"/>
      <c r="T64" s="28"/>
      <c r="U64" s="118"/>
      <c r="V64" s="118">
        <v>370</v>
      </c>
      <c r="W64" s="33">
        <v>370</v>
      </c>
      <c r="X64" s="53">
        <v>340</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458</v>
      </c>
      <c r="D66" s="27">
        <v>90</v>
      </c>
      <c r="E66" s="49">
        <v>45</v>
      </c>
      <c r="F66" s="30">
        <v>27</v>
      </c>
      <c r="G66" s="30">
        <v>13</v>
      </c>
      <c r="H66" s="30">
        <v>7</v>
      </c>
      <c r="I66" s="30">
        <v>13</v>
      </c>
      <c r="J66" s="30">
        <v>5</v>
      </c>
      <c r="K66" s="30">
        <v>11</v>
      </c>
      <c r="L66" s="30">
        <v>18</v>
      </c>
      <c r="M66" s="30">
        <v>12</v>
      </c>
      <c r="N66" s="30">
        <v>27</v>
      </c>
      <c r="O66" s="30">
        <v>30</v>
      </c>
      <c r="P66" s="30">
        <v>23</v>
      </c>
      <c r="Q66" s="30">
        <v>34</v>
      </c>
      <c r="R66" s="30">
        <v>26</v>
      </c>
      <c r="S66" s="49">
        <v>31</v>
      </c>
      <c r="T66" s="28">
        <v>46</v>
      </c>
      <c r="U66" s="118">
        <v>197</v>
      </c>
      <c r="V66" s="118">
        <v>261</v>
      </c>
      <c r="W66" s="33">
        <v>458</v>
      </c>
      <c r="X66" s="53">
        <v>416</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144</v>
      </c>
      <c r="D68" s="27">
        <v>26</v>
      </c>
      <c r="E68" s="49">
        <v>39</v>
      </c>
      <c r="F68" s="30">
        <v>9</v>
      </c>
      <c r="G68" s="30"/>
      <c r="H68" s="30"/>
      <c r="I68" s="30"/>
      <c r="J68" s="30">
        <v>5</v>
      </c>
      <c r="K68" s="30">
        <v>1</v>
      </c>
      <c r="L68" s="30">
        <v>2</v>
      </c>
      <c r="M68" s="30">
        <v>8</v>
      </c>
      <c r="N68" s="30">
        <v>15</v>
      </c>
      <c r="O68" s="30">
        <v>6</v>
      </c>
      <c r="P68" s="49">
        <v>3</v>
      </c>
      <c r="Q68" s="49">
        <v>7</v>
      </c>
      <c r="R68" s="30">
        <v>9</v>
      </c>
      <c r="S68" s="49">
        <v>7</v>
      </c>
      <c r="T68" s="28">
        <v>7</v>
      </c>
      <c r="U68" s="118">
        <v>92</v>
      </c>
      <c r="V68" s="118">
        <v>52</v>
      </c>
      <c r="W68" s="33">
        <v>144</v>
      </c>
      <c r="X68" s="53">
        <v>135</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270</v>
      </c>
      <c r="D71" s="27"/>
      <c r="E71" s="49"/>
      <c r="F71" s="30">
        <v>5</v>
      </c>
      <c r="G71" s="30">
        <v>1</v>
      </c>
      <c r="H71" s="30"/>
      <c r="I71" s="30"/>
      <c r="J71" s="30">
        <v>1</v>
      </c>
      <c r="K71" s="30">
        <v>1</v>
      </c>
      <c r="L71" s="30">
        <v>2</v>
      </c>
      <c r="M71" s="30">
        <v>4</v>
      </c>
      <c r="N71" s="30">
        <v>2</v>
      </c>
      <c r="O71" s="30">
        <v>3</v>
      </c>
      <c r="P71" s="30">
        <v>5</v>
      </c>
      <c r="Q71" s="30">
        <v>85</v>
      </c>
      <c r="R71" s="30">
        <v>74</v>
      </c>
      <c r="S71" s="49">
        <v>52</v>
      </c>
      <c r="T71" s="28">
        <v>35</v>
      </c>
      <c r="U71" s="118">
        <v>104</v>
      </c>
      <c r="V71" s="118">
        <v>166</v>
      </c>
      <c r="W71" s="33">
        <v>270</v>
      </c>
      <c r="X71" s="53">
        <v>46</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2304</v>
      </c>
      <c r="D73" s="125">
        <f>SUM(D62:D72)</f>
        <v>124</v>
      </c>
      <c r="E73" s="126">
        <f t="shared" si="29"/>
        <v>93</v>
      </c>
      <c r="F73" s="95">
        <f t="shared" si="29"/>
        <v>64</v>
      </c>
      <c r="G73" s="95">
        <f t="shared" si="29"/>
        <v>100</v>
      </c>
      <c r="H73" s="95">
        <f t="shared" si="29"/>
        <v>116</v>
      </c>
      <c r="I73" s="95">
        <f t="shared" si="29"/>
        <v>167</v>
      </c>
      <c r="J73" s="95">
        <f t="shared" si="29"/>
        <v>169</v>
      </c>
      <c r="K73" s="95">
        <f t="shared" si="29"/>
        <v>176</v>
      </c>
      <c r="L73" s="95">
        <f t="shared" si="29"/>
        <v>138</v>
      </c>
      <c r="M73" s="95">
        <f t="shared" si="29"/>
        <v>92</v>
      </c>
      <c r="N73" s="95">
        <f t="shared" si="29"/>
        <v>111</v>
      </c>
      <c r="O73" s="95">
        <f t="shared" si="29"/>
        <v>103</v>
      </c>
      <c r="P73" s="95">
        <f t="shared" si="29"/>
        <v>110</v>
      </c>
      <c r="Q73" s="95">
        <f t="shared" si="29"/>
        <v>216</v>
      </c>
      <c r="R73" s="95">
        <f t="shared" si="29"/>
        <v>201</v>
      </c>
      <c r="S73" s="95">
        <f t="shared" si="29"/>
        <v>163</v>
      </c>
      <c r="T73" s="99">
        <f t="shared" si="29"/>
        <v>161</v>
      </c>
      <c r="U73" s="124">
        <f t="shared" si="29"/>
        <v>769</v>
      </c>
      <c r="V73" s="124">
        <f t="shared" si="29"/>
        <v>1535</v>
      </c>
      <c r="W73" s="127">
        <f t="shared" si="29"/>
        <v>2304</v>
      </c>
      <c r="X73" s="128">
        <f t="shared" si="29"/>
        <v>1917</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300" t="s">
        <v>109</v>
      </c>
      <c r="V76" s="300"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7</v>
      </c>
      <c r="D78" s="84"/>
      <c r="E78" s="120"/>
      <c r="F78" s="121"/>
      <c r="G78" s="121"/>
      <c r="H78" s="121"/>
      <c r="I78" s="121">
        <v>1</v>
      </c>
      <c r="J78" s="121"/>
      <c r="K78" s="121">
        <v>2</v>
      </c>
      <c r="L78" s="121"/>
      <c r="M78" s="121">
        <v>2</v>
      </c>
      <c r="N78" s="121">
        <v>2</v>
      </c>
      <c r="O78" s="121"/>
      <c r="P78" s="121"/>
      <c r="Q78" s="121"/>
      <c r="R78" s="121"/>
      <c r="S78" s="121"/>
      <c r="T78" s="85"/>
      <c r="U78" s="122"/>
      <c r="V78" s="122">
        <v>7</v>
      </c>
      <c r="W78" s="122">
        <v>7</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22</v>
      </c>
      <c r="D79" s="23"/>
      <c r="E79" s="24"/>
      <c r="F79" s="25"/>
      <c r="G79" s="25"/>
      <c r="H79" s="25">
        <v>1</v>
      </c>
      <c r="I79" s="25">
        <v>3</v>
      </c>
      <c r="J79" s="25">
        <v>4</v>
      </c>
      <c r="K79" s="25">
        <v>9</v>
      </c>
      <c r="L79" s="25">
        <v>1</v>
      </c>
      <c r="M79" s="25">
        <v>2</v>
      </c>
      <c r="N79" s="25"/>
      <c r="O79" s="25"/>
      <c r="P79" s="25">
        <v>1</v>
      </c>
      <c r="Q79" s="25"/>
      <c r="R79" s="25">
        <v>1</v>
      </c>
      <c r="S79" s="25"/>
      <c r="T79" s="34"/>
      <c r="U79" s="110">
        <v>14</v>
      </c>
      <c r="V79" s="110">
        <v>8</v>
      </c>
      <c r="W79" s="110">
        <v>22</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16</v>
      </c>
      <c r="D82" s="23"/>
      <c r="E82" s="24"/>
      <c r="F82" s="25"/>
      <c r="G82" s="25"/>
      <c r="H82" s="25">
        <v>1</v>
      </c>
      <c r="I82" s="25">
        <v>2</v>
      </c>
      <c r="J82" s="25">
        <v>2</v>
      </c>
      <c r="K82" s="25">
        <v>6</v>
      </c>
      <c r="L82" s="24">
        <v>1</v>
      </c>
      <c r="M82" s="25">
        <v>2</v>
      </c>
      <c r="N82" s="25"/>
      <c r="O82" s="25"/>
      <c r="P82" s="25">
        <v>1</v>
      </c>
      <c r="Q82" s="25"/>
      <c r="R82" s="25">
        <v>1</v>
      </c>
      <c r="S82" s="25"/>
      <c r="T82" s="34"/>
      <c r="U82" s="110">
        <v>8</v>
      </c>
      <c r="V82" s="110">
        <v>8</v>
      </c>
      <c r="W82" s="110">
        <v>16</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6</v>
      </c>
      <c r="D84" s="23"/>
      <c r="E84" s="24"/>
      <c r="F84" s="25"/>
      <c r="G84" s="25"/>
      <c r="H84" s="25"/>
      <c r="I84" s="25">
        <v>1</v>
      </c>
      <c r="J84" s="25">
        <v>2</v>
      </c>
      <c r="K84" s="25">
        <v>3</v>
      </c>
      <c r="L84" s="50"/>
      <c r="M84" s="50"/>
      <c r="N84" s="50"/>
      <c r="O84" s="50"/>
      <c r="P84" s="50"/>
      <c r="Q84" s="50"/>
      <c r="R84" s="50"/>
      <c r="S84" s="50"/>
      <c r="T84" s="135"/>
      <c r="U84" s="110">
        <v>5</v>
      </c>
      <c r="V84" s="110">
        <v>1</v>
      </c>
      <c r="W84" s="110">
        <v>6</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8</v>
      </c>
      <c r="D87" s="144"/>
      <c r="E87" s="144"/>
      <c r="F87" s="144"/>
      <c r="G87" s="121"/>
      <c r="H87" s="121">
        <v>1</v>
      </c>
      <c r="I87" s="121"/>
      <c r="J87" s="121">
        <v>1</v>
      </c>
      <c r="K87" s="121">
        <v>1</v>
      </c>
      <c r="L87" s="121">
        <v>1</v>
      </c>
      <c r="M87" s="121">
        <v>2</v>
      </c>
      <c r="N87" s="121">
        <v>2</v>
      </c>
      <c r="O87" s="121"/>
      <c r="P87" s="121"/>
      <c r="Q87" s="121"/>
      <c r="R87" s="121"/>
      <c r="S87" s="121"/>
      <c r="T87" s="85"/>
      <c r="U87" s="122"/>
      <c r="V87" s="122">
        <v>8</v>
      </c>
      <c r="W87" s="122">
        <v>8</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301"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95" t="s">
        <v>49</v>
      </c>
      <c r="W122" s="18" t="s">
        <v>50</v>
      </c>
      <c r="X122" s="299"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13</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3</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99"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3</v>
      </c>
      <c r="AK131" s="99">
        <f>SUM(AK123:AK130)</f>
        <v>13</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1</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99"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1</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100702</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I7" sqref="I7"/>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",[11]NOMBRE!B2," - ","( ",[11]NOMBRE!C2,[11]NOMBRE!D2,[11]NOMBRE!E2,[11]NOMBRE!F2,[11]NOMBRE!G2,"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",[11]NOMBRE!B3," - ","( ",[11]NOMBRE!C3,[11]NOMBRE!D3,[11]NOMBRE!E3,[11]NOMBRE!F3,[11]NOMBRE!G3,[11]NOMBRE!H3,"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",[11]NOMBRE!B6," - ","( ",[11]NOMBRE!C6,[11]NOMBRE!D6," )")</f>
        <v>MES: OCTUBRE - ( 10 )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",[11]NOMBRE!B7)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7"/>
      <c r="AA6" s="327"/>
      <c r="AB6" s="327"/>
      <c r="AC6" s="327"/>
      <c r="AD6" s="327"/>
      <c r="AH6" s="312"/>
      <c r="AK6" s="312"/>
      <c r="AN6" s="311"/>
      <c r="AP6" s="326" t="s">
        <v>2</v>
      </c>
      <c r="AQ6" s="326"/>
      <c r="AR6" s="326" t="s">
        <v>3</v>
      </c>
      <c r="AS6" s="326"/>
      <c r="AU6" s="312"/>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312"/>
      <c r="AN7" s="311"/>
      <c r="AO7" s="312"/>
      <c r="AP7" s="424"/>
      <c r="AQ7" s="424"/>
      <c r="AR7" s="424"/>
      <c r="AS7" s="424"/>
      <c r="AT7" s="424" t="s">
        <v>6</v>
      </c>
      <c r="AU7" s="424"/>
      <c r="AV7" s="425"/>
      <c r="AW7" s="424" t="s">
        <v>7</v>
      </c>
      <c r="AX7" s="424"/>
      <c r="CZ7" s="3"/>
      <c r="DA7" s="3"/>
    </row>
    <row r="8" spans="1:105" s="11" customFormat="1" ht="34.5" customHeight="1" thickTop="1" x14ac:dyDescent="0.15">
      <c r="A8" s="347"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426"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48"/>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7"/>
      <c r="AC9" s="357"/>
      <c r="AD9" s="357"/>
      <c r="AE9" s="401"/>
      <c r="AF9" s="331"/>
      <c r="AG9" s="337"/>
      <c r="AH9" s="331"/>
      <c r="AI9" s="337"/>
      <c r="AJ9" s="427"/>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48"/>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59"/>
      <c r="AF10" s="332"/>
      <c r="AG10" s="338"/>
      <c r="AH10" s="332"/>
      <c r="AI10" s="338"/>
      <c r="AJ10" s="427"/>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49"/>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304" t="s">
        <v>49</v>
      </c>
      <c r="W11" s="18" t="s">
        <v>50</v>
      </c>
      <c r="X11" s="308" t="s">
        <v>51</v>
      </c>
      <c r="Y11" s="19" t="s">
        <v>52</v>
      </c>
      <c r="Z11" s="15" t="s">
        <v>53</v>
      </c>
      <c r="AA11" s="18" t="s">
        <v>54</v>
      </c>
      <c r="AB11" s="19" t="s">
        <v>51</v>
      </c>
      <c r="AC11" s="19" t="s">
        <v>52</v>
      </c>
      <c r="AD11" s="15" t="s">
        <v>53</v>
      </c>
      <c r="AE11" s="18" t="s">
        <v>54</v>
      </c>
      <c r="AF11" s="13" t="s">
        <v>55</v>
      </c>
      <c r="AG11" s="305" t="s">
        <v>56</v>
      </c>
      <c r="AH11" s="13" t="s">
        <v>22</v>
      </c>
      <c r="AI11" s="18" t="s">
        <v>48</v>
      </c>
      <c r="AJ11" s="428"/>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277</v>
      </c>
      <c r="C12" s="23">
        <v>103</v>
      </c>
      <c r="D12" s="24">
        <v>87</v>
      </c>
      <c r="E12" s="25">
        <v>86</v>
      </c>
      <c r="F12" s="25">
        <v>1</v>
      </c>
      <c r="G12" s="26"/>
      <c r="H12" s="26"/>
      <c r="I12" s="26"/>
      <c r="J12" s="26"/>
      <c r="K12" s="26"/>
      <c r="L12" s="26"/>
      <c r="M12" s="26"/>
      <c r="N12" s="26"/>
      <c r="O12" s="26"/>
      <c r="P12" s="26"/>
      <c r="Q12" s="26"/>
      <c r="R12" s="26"/>
      <c r="S12" s="26"/>
      <c r="T12" s="27">
        <v>276</v>
      </c>
      <c r="U12" s="28">
        <v>1</v>
      </c>
      <c r="V12" s="27">
        <v>126</v>
      </c>
      <c r="W12" s="28">
        <v>151</v>
      </c>
      <c r="X12" s="29">
        <f>SUM(Y12:AA12)</f>
        <v>116</v>
      </c>
      <c r="Y12" s="27">
        <v>116</v>
      </c>
      <c r="Z12" s="30"/>
      <c r="AA12" s="28"/>
      <c r="AB12" s="31">
        <f>SUM(AC12:AE12)</f>
        <v>0</v>
      </c>
      <c r="AC12" s="27"/>
      <c r="AD12" s="30"/>
      <c r="AE12" s="28"/>
      <c r="AF12" s="23">
        <v>109</v>
      </c>
      <c r="AG12" s="32">
        <v>0</v>
      </c>
      <c r="AH12" s="33">
        <v>23</v>
      </c>
      <c r="AI12" s="34"/>
      <c r="AJ12" s="32">
        <v>15</v>
      </c>
      <c r="AK12" s="33"/>
      <c r="AL12" s="34"/>
      <c r="AM12" s="33">
        <v>16</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545</v>
      </c>
      <c r="C13" s="27"/>
      <c r="D13" s="49"/>
      <c r="E13" s="50"/>
      <c r="F13" s="50">
        <v>3</v>
      </c>
      <c r="G13" s="50">
        <v>20</v>
      </c>
      <c r="H13" s="51">
        <v>27</v>
      </c>
      <c r="I13" s="51">
        <v>24</v>
      </c>
      <c r="J13" s="51">
        <v>16</v>
      </c>
      <c r="K13" s="51">
        <v>23</v>
      </c>
      <c r="L13" s="51">
        <v>18</v>
      </c>
      <c r="M13" s="51">
        <v>42</v>
      </c>
      <c r="N13" s="51">
        <v>47</v>
      </c>
      <c r="O13" s="51">
        <v>63</v>
      </c>
      <c r="P13" s="51">
        <v>50</v>
      </c>
      <c r="Q13" s="51">
        <v>73</v>
      </c>
      <c r="R13" s="51">
        <v>66</v>
      </c>
      <c r="S13" s="52">
        <v>73</v>
      </c>
      <c r="T13" s="27"/>
      <c r="U13" s="28">
        <v>545</v>
      </c>
      <c r="V13" s="27">
        <v>210</v>
      </c>
      <c r="W13" s="28">
        <v>335</v>
      </c>
      <c r="X13" s="29">
        <f t="shared" ref="X13:X57" si="0">SUM(Y13:AA13)</f>
        <v>0</v>
      </c>
      <c r="Y13" s="27"/>
      <c r="Z13" s="30"/>
      <c r="AA13" s="28"/>
      <c r="AB13" s="31">
        <f t="shared" ref="AB13:AB57" si="1">SUM(AC13:AE13)</f>
        <v>212</v>
      </c>
      <c r="AC13" s="27">
        <v>212</v>
      </c>
      <c r="AD13" s="30"/>
      <c r="AE13" s="28"/>
      <c r="AF13" s="27">
        <v>149</v>
      </c>
      <c r="AG13" s="32">
        <v>0</v>
      </c>
      <c r="AH13" s="27"/>
      <c r="AI13" s="28">
        <v>122</v>
      </c>
      <c r="AJ13" s="32">
        <v>403</v>
      </c>
      <c r="AK13" s="33"/>
      <c r="AL13" s="28">
        <v>35</v>
      </c>
      <c r="AM13" s="33"/>
      <c r="AN13" s="28">
        <v>43</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81</v>
      </c>
      <c r="C14" s="27">
        <v>81</v>
      </c>
      <c r="D14" s="58"/>
      <c r="E14" s="59"/>
      <c r="F14" s="59"/>
      <c r="G14" s="59"/>
      <c r="H14" s="60"/>
      <c r="I14" s="60"/>
      <c r="J14" s="60"/>
      <c r="K14" s="60"/>
      <c r="L14" s="60"/>
      <c r="M14" s="60"/>
      <c r="N14" s="60"/>
      <c r="O14" s="60"/>
      <c r="P14" s="60"/>
      <c r="Q14" s="60"/>
      <c r="R14" s="60"/>
      <c r="S14" s="60"/>
      <c r="T14" s="27">
        <v>81</v>
      </c>
      <c r="U14" s="61"/>
      <c r="V14" s="27">
        <v>39</v>
      </c>
      <c r="W14" s="28">
        <v>42</v>
      </c>
      <c r="X14" s="29">
        <f t="shared" si="0"/>
        <v>30</v>
      </c>
      <c r="Y14" s="27">
        <v>30</v>
      </c>
      <c r="Z14" s="30"/>
      <c r="AA14" s="28"/>
      <c r="AC14" s="62"/>
      <c r="AD14" s="58"/>
      <c r="AE14" s="59"/>
      <c r="AF14" s="59"/>
      <c r="AG14" s="58"/>
      <c r="AH14" s="27">
        <v>16</v>
      </c>
      <c r="AI14" s="61"/>
      <c r="AJ14" s="32">
        <v>2</v>
      </c>
      <c r="AK14" s="33"/>
      <c r="AL14" s="61"/>
      <c r="AM14" s="33">
        <v>13</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299</v>
      </c>
      <c r="C15" s="27">
        <v>33</v>
      </c>
      <c r="D15" s="49">
        <v>18</v>
      </c>
      <c r="E15" s="30">
        <v>5</v>
      </c>
      <c r="F15" s="30">
        <v>1</v>
      </c>
      <c r="G15" s="30">
        <v>1</v>
      </c>
      <c r="H15" s="52">
        <v>5</v>
      </c>
      <c r="I15" s="52">
        <v>4</v>
      </c>
      <c r="J15" s="52">
        <v>7</v>
      </c>
      <c r="K15" s="52">
        <v>10</v>
      </c>
      <c r="L15" s="52">
        <v>11</v>
      </c>
      <c r="M15" s="52">
        <v>17</v>
      </c>
      <c r="N15" s="52">
        <v>25</v>
      </c>
      <c r="O15" s="52">
        <v>19</v>
      </c>
      <c r="P15" s="52">
        <v>41</v>
      </c>
      <c r="Q15" s="52">
        <v>29</v>
      </c>
      <c r="R15" s="52">
        <v>24</v>
      </c>
      <c r="S15" s="52">
        <v>49</v>
      </c>
      <c r="T15" s="27">
        <v>56</v>
      </c>
      <c r="U15" s="28">
        <v>243</v>
      </c>
      <c r="V15" s="27">
        <v>124</v>
      </c>
      <c r="W15" s="28">
        <v>175</v>
      </c>
      <c r="X15" s="29">
        <f t="shared" si="0"/>
        <v>21</v>
      </c>
      <c r="Y15" s="27">
        <v>21</v>
      </c>
      <c r="Z15" s="30"/>
      <c r="AA15" s="28"/>
      <c r="AB15" s="31">
        <f t="shared" si="1"/>
        <v>122</v>
      </c>
      <c r="AC15" s="27">
        <v>122</v>
      </c>
      <c r="AD15" s="30"/>
      <c r="AE15" s="28"/>
      <c r="AF15" s="27">
        <v>123</v>
      </c>
      <c r="AG15" s="32">
        <v>0</v>
      </c>
      <c r="AH15" s="27">
        <v>19</v>
      </c>
      <c r="AI15" s="28">
        <v>50</v>
      </c>
      <c r="AJ15" s="32">
        <v>168</v>
      </c>
      <c r="AK15" s="33"/>
      <c r="AL15" s="28"/>
      <c r="AM15" s="33"/>
      <c r="AN15" s="28">
        <v>31</v>
      </c>
      <c r="AO15" s="35"/>
      <c r="AP15" s="53">
        <v>24</v>
      </c>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224</v>
      </c>
      <c r="C16" s="27">
        <v>62</v>
      </c>
      <c r="D16" s="49">
        <v>32</v>
      </c>
      <c r="E16" s="30">
        <v>17</v>
      </c>
      <c r="F16" s="30">
        <v>2</v>
      </c>
      <c r="G16" s="30"/>
      <c r="H16" s="52">
        <v>1</v>
      </c>
      <c r="I16" s="52"/>
      <c r="J16" s="52">
        <v>1</v>
      </c>
      <c r="K16" s="52">
        <v>3</v>
      </c>
      <c r="L16" s="52">
        <v>6</v>
      </c>
      <c r="M16" s="52">
        <v>10</v>
      </c>
      <c r="N16" s="52">
        <v>14</v>
      </c>
      <c r="O16" s="52">
        <v>26</v>
      </c>
      <c r="P16" s="52">
        <v>13</v>
      </c>
      <c r="Q16" s="52">
        <v>10</v>
      </c>
      <c r="R16" s="52">
        <v>11</v>
      </c>
      <c r="S16" s="52">
        <v>16</v>
      </c>
      <c r="T16" s="27">
        <v>111</v>
      </c>
      <c r="U16" s="28">
        <v>113</v>
      </c>
      <c r="V16" s="27">
        <v>128</v>
      </c>
      <c r="W16" s="28">
        <v>96</v>
      </c>
      <c r="X16" s="29">
        <f t="shared" si="0"/>
        <v>49</v>
      </c>
      <c r="Y16" s="27">
        <v>49</v>
      </c>
      <c r="Z16" s="30"/>
      <c r="AA16" s="28"/>
      <c r="AB16" s="31">
        <f t="shared" si="1"/>
        <v>53</v>
      </c>
      <c r="AC16" s="27">
        <v>53</v>
      </c>
      <c r="AD16" s="30"/>
      <c r="AE16" s="28"/>
      <c r="AF16" s="27">
        <v>73</v>
      </c>
      <c r="AG16" s="32">
        <v>10</v>
      </c>
      <c r="AH16" s="27">
        <v>2</v>
      </c>
      <c r="AI16" s="28">
        <v>36</v>
      </c>
      <c r="AJ16" s="32"/>
      <c r="AK16" s="33"/>
      <c r="AL16" s="28">
        <v>45</v>
      </c>
      <c r="AM16" s="33">
        <v>8</v>
      </c>
      <c r="AN16" s="28">
        <v>17</v>
      </c>
      <c r="AO16" s="35"/>
      <c r="AP16" s="53"/>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147</v>
      </c>
      <c r="C18" s="27"/>
      <c r="D18" s="49"/>
      <c r="E18" s="30"/>
      <c r="F18" s="30">
        <v>5</v>
      </c>
      <c r="G18" s="30">
        <v>7</v>
      </c>
      <c r="H18" s="52">
        <v>3</v>
      </c>
      <c r="I18" s="52">
        <v>11</v>
      </c>
      <c r="J18" s="52">
        <v>3</v>
      </c>
      <c r="K18" s="52">
        <v>22</v>
      </c>
      <c r="L18" s="52">
        <v>13</v>
      </c>
      <c r="M18" s="52">
        <v>18</v>
      </c>
      <c r="N18" s="52">
        <v>8</v>
      </c>
      <c r="O18" s="52">
        <v>13</v>
      </c>
      <c r="P18" s="52">
        <v>15</v>
      </c>
      <c r="Q18" s="52">
        <v>11</v>
      </c>
      <c r="R18" s="52">
        <v>14</v>
      </c>
      <c r="S18" s="52">
        <v>4</v>
      </c>
      <c r="T18" s="27"/>
      <c r="U18" s="28">
        <v>147</v>
      </c>
      <c r="V18" s="27">
        <v>48</v>
      </c>
      <c r="W18" s="28">
        <v>99</v>
      </c>
      <c r="X18" s="29">
        <f t="shared" si="0"/>
        <v>0</v>
      </c>
      <c r="Y18" s="27"/>
      <c r="Z18" s="30"/>
      <c r="AA18" s="28"/>
      <c r="AB18" s="31">
        <f t="shared" si="1"/>
        <v>81</v>
      </c>
      <c r="AC18" s="27">
        <v>81</v>
      </c>
      <c r="AD18" s="30"/>
      <c r="AE18" s="28"/>
      <c r="AF18" s="27">
        <v>68</v>
      </c>
      <c r="AG18" s="32">
        <v>0</v>
      </c>
      <c r="AH18" s="27"/>
      <c r="AI18" s="28">
        <v>22</v>
      </c>
      <c r="AJ18" s="32"/>
      <c r="AK18" s="33"/>
      <c r="AL18" s="28">
        <v>35</v>
      </c>
      <c r="AM18" s="33"/>
      <c r="AN18" s="28">
        <v>34</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27</v>
      </c>
      <c r="C22" s="27"/>
      <c r="D22" s="49"/>
      <c r="E22" s="30"/>
      <c r="F22" s="30"/>
      <c r="G22" s="30"/>
      <c r="H22" s="52">
        <v>1</v>
      </c>
      <c r="I22" s="52"/>
      <c r="J22" s="52"/>
      <c r="K22" s="52"/>
      <c r="L22" s="52">
        <v>2</v>
      </c>
      <c r="M22" s="52">
        <v>1</v>
      </c>
      <c r="N22" s="52">
        <v>2</v>
      </c>
      <c r="O22" s="52">
        <v>4</v>
      </c>
      <c r="P22" s="52">
        <v>2</v>
      </c>
      <c r="Q22" s="52">
        <v>4</v>
      </c>
      <c r="R22" s="52">
        <v>2</v>
      </c>
      <c r="S22" s="52">
        <v>9</v>
      </c>
      <c r="T22" s="27"/>
      <c r="U22" s="28">
        <v>27</v>
      </c>
      <c r="V22" s="27">
        <v>15</v>
      </c>
      <c r="W22" s="28">
        <v>12</v>
      </c>
      <c r="X22" s="29">
        <f t="shared" si="0"/>
        <v>0</v>
      </c>
      <c r="Y22" s="27"/>
      <c r="Z22" s="30"/>
      <c r="AA22" s="28"/>
      <c r="AB22" s="31">
        <f t="shared" si="1"/>
        <v>20</v>
      </c>
      <c r="AC22" s="27">
        <v>20</v>
      </c>
      <c r="AD22" s="30"/>
      <c r="AE22" s="28"/>
      <c r="AF22" s="27">
        <v>11</v>
      </c>
      <c r="AG22" s="32">
        <v>0</v>
      </c>
      <c r="AH22" s="27"/>
      <c r="AI22" s="28">
        <v>12</v>
      </c>
      <c r="AJ22" s="32">
        <v>54</v>
      </c>
      <c r="AK22" s="33"/>
      <c r="AL22" s="28"/>
      <c r="AM22" s="33"/>
      <c r="AN22" s="28">
        <v>16</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88</v>
      </c>
      <c r="C25" s="27"/>
      <c r="D25" s="49"/>
      <c r="E25" s="30"/>
      <c r="F25" s="30"/>
      <c r="G25" s="30">
        <v>4</v>
      </c>
      <c r="H25" s="52">
        <v>4</v>
      </c>
      <c r="I25" s="52">
        <v>7</v>
      </c>
      <c r="J25" s="52">
        <v>12</v>
      </c>
      <c r="K25" s="52">
        <v>5</v>
      </c>
      <c r="L25" s="52">
        <v>9</v>
      </c>
      <c r="M25" s="52">
        <v>16</v>
      </c>
      <c r="N25" s="52">
        <v>9</v>
      </c>
      <c r="O25" s="52">
        <v>8</v>
      </c>
      <c r="P25" s="52">
        <v>9</v>
      </c>
      <c r="Q25" s="52">
        <v>2</v>
      </c>
      <c r="R25" s="52">
        <v>2</v>
      </c>
      <c r="S25" s="52">
        <v>1</v>
      </c>
      <c r="T25" s="27"/>
      <c r="U25" s="28">
        <v>88</v>
      </c>
      <c r="V25" s="27">
        <v>9</v>
      </c>
      <c r="W25" s="28">
        <v>79</v>
      </c>
      <c r="X25" s="29">
        <f t="shared" si="0"/>
        <v>0</v>
      </c>
      <c r="Y25" s="27"/>
      <c r="Z25" s="30"/>
      <c r="AA25" s="28"/>
      <c r="AB25" s="31">
        <f t="shared" si="1"/>
        <v>61</v>
      </c>
      <c r="AC25" s="27">
        <v>61</v>
      </c>
      <c r="AD25" s="30"/>
      <c r="AE25" s="28"/>
      <c r="AF25" s="27">
        <v>56</v>
      </c>
      <c r="AG25" s="32">
        <v>0</v>
      </c>
      <c r="AH25" s="27"/>
      <c r="AI25" s="28">
        <v>22</v>
      </c>
      <c r="AJ25" s="32"/>
      <c r="AK25" s="33"/>
      <c r="AL25" s="28">
        <v>6</v>
      </c>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f t="shared" si="14"/>
        <v>0</v>
      </c>
      <c r="CD25" s="47">
        <f t="shared" si="17"/>
        <v>0</v>
      </c>
      <c r="CY25" s="12"/>
      <c r="CZ25" s="12"/>
    </row>
    <row r="26" spans="1:104" s="11" customFormat="1" ht="21" x14ac:dyDescent="0.15">
      <c r="A26" s="67" t="s">
        <v>71</v>
      </c>
      <c r="B26" s="22">
        <f t="shared" si="15"/>
        <v>42</v>
      </c>
      <c r="C26" s="27"/>
      <c r="D26" s="49"/>
      <c r="E26" s="30">
        <v>2</v>
      </c>
      <c r="F26" s="30">
        <v>10</v>
      </c>
      <c r="G26" s="30">
        <v>8</v>
      </c>
      <c r="H26" s="52">
        <v>3</v>
      </c>
      <c r="I26" s="52">
        <v>8</v>
      </c>
      <c r="J26" s="52">
        <v>3</v>
      </c>
      <c r="K26" s="52">
        <v>3</v>
      </c>
      <c r="L26" s="52">
        <v>1</v>
      </c>
      <c r="M26" s="52">
        <v>3</v>
      </c>
      <c r="N26" s="52">
        <v>1</v>
      </c>
      <c r="O26" s="52"/>
      <c r="P26" s="52"/>
      <c r="Q26" s="52"/>
      <c r="R26" s="52"/>
      <c r="S26" s="52"/>
      <c r="T26" s="27">
        <v>2</v>
      </c>
      <c r="U26" s="28">
        <v>40</v>
      </c>
      <c r="V26" s="27">
        <v>1</v>
      </c>
      <c r="W26" s="28">
        <v>41</v>
      </c>
      <c r="X26" s="29">
        <f t="shared" si="0"/>
        <v>0</v>
      </c>
      <c r="Y26" s="27"/>
      <c r="Z26" s="30"/>
      <c r="AA26" s="28"/>
      <c r="AB26" s="31">
        <f t="shared" si="1"/>
        <v>29</v>
      </c>
      <c r="AC26" s="27">
        <v>22</v>
      </c>
      <c r="AD26" s="30"/>
      <c r="AE26" s="28">
        <v>7</v>
      </c>
      <c r="AF26" s="27">
        <v>13</v>
      </c>
      <c r="AG26" s="32">
        <v>0</v>
      </c>
      <c r="AH26" s="27"/>
      <c r="AI26" s="28">
        <v>21</v>
      </c>
      <c r="AJ26" s="32"/>
      <c r="AK26" s="33"/>
      <c r="AL26" s="28"/>
      <c r="AM26" s="33"/>
      <c r="AN26" s="28">
        <v>8</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32</v>
      </c>
      <c r="C27" s="27"/>
      <c r="D27" s="49"/>
      <c r="E27" s="30"/>
      <c r="F27" s="30">
        <v>1</v>
      </c>
      <c r="G27" s="30">
        <v>1</v>
      </c>
      <c r="H27" s="52">
        <v>4</v>
      </c>
      <c r="I27" s="52">
        <v>5</v>
      </c>
      <c r="J27" s="52">
        <v>4</v>
      </c>
      <c r="K27" s="52">
        <v>5</v>
      </c>
      <c r="L27" s="52">
        <v>5</v>
      </c>
      <c r="M27" s="52">
        <v>3</v>
      </c>
      <c r="N27" s="52">
        <v>2</v>
      </c>
      <c r="O27" s="52">
        <v>1</v>
      </c>
      <c r="P27" s="52">
        <v>1</v>
      </c>
      <c r="Q27" s="52"/>
      <c r="R27" s="52"/>
      <c r="S27" s="52"/>
      <c r="T27" s="27"/>
      <c r="U27" s="28">
        <v>32</v>
      </c>
      <c r="V27" s="27">
        <v>24</v>
      </c>
      <c r="W27" s="28">
        <v>8</v>
      </c>
      <c r="X27" s="29">
        <f t="shared" si="0"/>
        <v>0</v>
      </c>
      <c r="Y27" s="27"/>
      <c r="Z27" s="30"/>
      <c r="AA27" s="28"/>
      <c r="AB27" s="31">
        <f t="shared" si="1"/>
        <v>5</v>
      </c>
      <c r="AC27" s="27">
        <v>5</v>
      </c>
      <c r="AD27" s="30"/>
      <c r="AE27" s="28"/>
      <c r="AF27" s="27">
        <v>5</v>
      </c>
      <c r="AG27" s="32">
        <v>0</v>
      </c>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249</v>
      </c>
      <c r="C30" s="27">
        <v>35</v>
      </c>
      <c r="D30" s="49">
        <v>71</v>
      </c>
      <c r="E30" s="30">
        <v>69</v>
      </c>
      <c r="F30" s="30">
        <v>14</v>
      </c>
      <c r="G30" s="30">
        <v>1</v>
      </c>
      <c r="H30" s="52">
        <v>2</v>
      </c>
      <c r="I30" s="52">
        <v>1</v>
      </c>
      <c r="J30" s="52">
        <v>1</v>
      </c>
      <c r="K30" s="52">
        <v>5</v>
      </c>
      <c r="L30" s="52">
        <v>8</v>
      </c>
      <c r="M30" s="52">
        <v>4</v>
      </c>
      <c r="N30" s="52">
        <v>11</v>
      </c>
      <c r="O30" s="52">
        <v>3</v>
      </c>
      <c r="P30" s="52">
        <v>7</v>
      </c>
      <c r="Q30" s="52">
        <v>2</v>
      </c>
      <c r="R30" s="52">
        <v>5</v>
      </c>
      <c r="S30" s="52">
        <v>10</v>
      </c>
      <c r="T30" s="27">
        <v>175</v>
      </c>
      <c r="U30" s="28">
        <v>74</v>
      </c>
      <c r="V30" s="27">
        <v>146</v>
      </c>
      <c r="W30" s="28">
        <v>103</v>
      </c>
      <c r="X30" s="29">
        <f t="shared" si="0"/>
        <v>80</v>
      </c>
      <c r="Y30" s="27">
        <v>80</v>
      </c>
      <c r="Z30" s="30"/>
      <c r="AA30" s="28"/>
      <c r="AB30" s="31">
        <f t="shared" si="1"/>
        <v>35</v>
      </c>
      <c r="AC30" s="27">
        <v>35</v>
      </c>
      <c r="AD30" s="30"/>
      <c r="AE30" s="28"/>
      <c r="AF30" s="27">
        <v>91</v>
      </c>
      <c r="AG30" s="32">
        <v>0</v>
      </c>
      <c r="AH30" s="27">
        <v>29</v>
      </c>
      <c r="AI30" s="28">
        <v>18</v>
      </c>
      <c r="AJ30" s="32">
        <v>215</v>
      </c>
      <c r="AK30" s="33">
        <v>4</v>
      </c>
      <c r="AL30" s="28">
        <v>1</v>
      </c>
      <c r="AM30" s="33">
        <v>4</v>
      </c>
      <c r="AN30" s="28">
        <v>19</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327</v>
      </c>
      <c r="C32" s="27"/>
      <c r="D32" s="49">
        <v>6</v>
      </c>
      <c r="E32" s="30">
        <v>4</v>
      </c>
      <c r="F32" s="30">
        <v>31</v>
      </c>
      <c r="G32" s="30">
        <v>24</v>
      </c>
      <c r="H32" s="52">
        <v>22</v>
      </c>
      <c r="I32" s="52">
        <v>30</v>
      </c>
      <c r="J32" s="52">
        <v>21</v>
      </c>
      <c r="K32" s="52">
        <v>40</v>
      </c>
      <c r="L32" s="52">
        <v>33</v>
      </c>
      <c r="M32" s="52">
        <v>30</v>
      </c>
      <c r="N32" s="52">
        <v>25</v>
      </c>
      <c r="O32" s="52">
        <v>26</v>
      </c>
      <c r="P32" s="52">
        <v>19</v>
      </c>
      <c r="Q32" s="52">
        <v>8</v>
      </c>
      <c r="R32" s="52">
        <v>6</v>
      </c>
      <c r="S32" s="52">
        <v>2</v>
      </c>
      <c r="T32" s="27">
        <v>10</v>
      </c>
      <c r="U32" s="28">
        <v>317</v>
      </c>
      <c r="V32" s="27">
        <v>144</v>
      </c>
      <c r="W32" s="28">
        <v>183</v>
      </c>
      <c r="X32" s="29">
        <f t="shared" si="0"/>
        <v>20</v>
      </c>
      <c r="Y32" s="27">
        <v>20</v>
      </c>
      <c r="Z32" s="30"/>
      <c r="AA32" s="28"/>
      <c r="AB32" s="31">
        <f t="shared" si="1"/>
        <v>33</v>
      </c>
      <c r="AC32" s="27">
        <v>32</v>
      </c>
      <c r="AD32" s="30"/>
      <c r="AE32" s="28">
        <v>1</v>
      </c>
      <c r="AF32" s="27">
        <v>8</v>
      </c>
      <c r="AG32" s="32">
        <v>9</v>
      </c>
      <c r="AH32" s="27">
        <v>13</v>
      </c>
      <c r="AI32" s="28">
        <v>73</v>
      </c>
      <c r="AJ32" s="32">
        <v>347</v>
      </c>
      <c r="AK32" s="33"/>
      <c r="AL32" s="28"/>
      <c r="AM32" s="33"/>
      <c r="AN32" s="28">
        <v>5</v>
      </c>
      <c r="AO32" s="35"/>
      <c r="AP32" s="53">
        <v>49</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134</v>
      </c>
      <c r="C34" s="27">
        <v>59</v>
      </c>
      <c r="D34" s="49">
        <v>55</v>
      </c>
      <c r="E34" s="30">
        <v>20</v>
      </c>
      <c r="F34" s="59"/>
      <c r="G34" s="59"/>
      <c r="H34" s="59"/>
      <c r="I34" s="59"/>
      <c r="J34" s="59"/>
      <c r="K34" s="59"/>
      <c r="L34" s="59"/>
      <c r="M34" s="59"/>
      <c r="N34" s="59"/>
      <c r="O34" s="59"/>
      <c r="P34" s="59"/>
      <c r="Q34" s="59"/>
      <c r="R34" s="59"/>
      <c r="S34" s="59"/>
      <c r="T34" s="27">
        <v>134</v>
      </c>
      <c r="U34" s="61"/>
      <c r="V34" s="27">
        <v>105</v>
      </c>
      <c r="W34" s="28">
        <v>29</v>
      </c>
      <c r="X34" s="29">
        <f t="shared" si="0"/>
        <v>94</v>
      </c>
      <c r="Y34" s="27">
        <v>94</v>
      </c>
      <c r="Z34" s="30"/>
      <c r="AA34" s="28"/>
      <c r="AB34" s="31">
        <f t="shared" si="1"/>
        <v>0</v>
      </c>
      <c r="AC34" s="27"/>
      <c r="AD34" s="30"/>
      <c r="AE34" s="28"/>
      <c r="AF34" s="27">
        <v>54</v>
      </c>
      <c r="AG34" s="32">
        <v>0</v>
      </c>
      <c r="AH34" s="27">
        <v>25</v>
      </c>
      <c r="AI34" s="72"/>
      <c r="AJ34" s="32"/>
      <c r="AK34" s="33"/>
      <c r="AL34" s="28"/>
      <c r="AM34" s="33">
        <v>45</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460</v>
      </c>
      <c r="C35" s="62"/>
      <c r="D35" s="58"/>
      <c r="E35" s="59"/>
      <c r="F35" s="30">
        <v>9</v>
      </c>
      <c r="G35" s="30">
        <v>13</v>
      </c>
      <c r="H35" s="52">
        <v>11</v>
      </c>
      <c r="I35" s="52">
        <v>14</v>
      </c>
      <c r="J35" s="52">
        <v>26</v>
      </c>
      <c r="K35" s="52">
        <v>38</v>
      </c>
      <c r="L35" s="52">
        <v>45</v>
      </c>
      <c r="M35" s="52">
        <v>50</v>
      </c>
      <c r="N35" s="52">
        <v>44</v>
      </c>
      <c r="O35" s="52">
        <v>54</v>
      </c>
      <c r="P35" s="52">
        <v>58</v>
      </c>
      <c r="Q35" s="52">
        <v>41</v>
      </c>
      <c r="R35" s="52">
        <v>32</v>
      </c>
      <c r="S35" s="52">
        <v>25</v>
      </c>
      <c r="T35" s="62"/>
      <c r="U35" s="28">
        <v>460</v>
      </c>
      <c r="V35" s="27">
        <v>195</v>
      </c>
      <c r="W35" s="28">
        <v>265</v>
      </c>
      <c r="X35" s="69"/>
      <c r="Y35" s="62"/>
      <c r="Z35" s="59"/>
      <c r="AA35" s="61"/>
      <c r="AB35" s="31">
        <f t="shared" si="1"/>
        <v>278</v>
      </c>
      <c r="AC35" s="27">
        <v>278</v>
      </c>
      <c r="AD35" s="30"/>
      <c r="AE35" s="28"/>
      <c r="AF35" s="27">
        <v>169</v>
      </c>
      <c r="AG35" s="32">
        <v>24</v>
      </c>
      <c r="AH35" s="62"/>
      <c r="AI35" s="72">
        <v>69</v>
      </c>
      <c r="AJ35" s="72"/>
      <c r="AK35" s="69"/>
      <c r="AL35" s="28">
        <v>24</v>
      </c>
      <c r="AM35" s="69"/>
      <c r="AN35" s="28">
        <v>59</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193</v>
      </c>
      <c r="C38" s="62"/>
      <c r="D38" s="58"/>
      <c r="E38" s="59"/>
      <c r="F38" s="30">
        <v>1</v>
      </c>
      <c r="G38" s="30">
        <v>5</v>
      </c>
      <c r="H38" s="52">
        <v>5</v>
      </c>
      <c r="I38" s="52">
        <v>3</v>
      </c>
      <c r="J38" s="52">
        <v>10</v>
      </c>
      <c r="K38" s="52">
        <v>16</v>
      </c>
      <c r="L38" s="52">
        <v>29</v>
      </c>
      <c r="M38" s="52">
        <v>34</v>
      </c>
      <c r="N38" s="52">
        <v>19</v>
      </c>
      <c r="O38" s="52">
        <v>17</v>
      </c>
      <c r="P38" s="52">
        <v>26</v>
      </c>
      <c r="Q38" s="52">
        <v>21</v>
      </c>
      <c r="R38" s="52">
        <v>5</v>
      </c>
      <c r="S38" s="52">
        <v>2</v>
      </c>
      <c r="T38" s="62"/>
      <c r="U38" s="28">
        <v>193</v>
      </c>
      <c r="V38" s="27"/>
      <c r="W38" s="28">
        <v>193</v>
      </c>
      <c r="X38" s="69"/>
      <c r="Y38" s="62"/>
      <c r="Z38" s="59"/>
      <c r="AA38" s="61"/>
      <c r="AB38" s="31">
        <f t="shared" si="1"/>
        <v>84</v>
      </c>
      <c r="AC38" s="27">
        <v>84</v>
      </c>
      <c r="AD38" s="30"/>
      <c r="AE38" s="28"/>
      <c r="AF38" s="27">
        <v>0</v>
      </c>
      <c r="AG38" s="32">
        <v>0</v>
      </c>
      <c r="AH38" s="62"/>
      <c r="AI38" s="28">
        <v>30</v>
      </c>
      <c r="AJ38" s="32">
        <v>83</v>
      </c>
      <c r="AK38" s="69"/>
      <c r="AL38" s="28">
        <v>7</v>
      </c>
      <c r="AM38" s="69"/>
      <c r="AN38" s="28"/>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24</v>
      </c>
      <c r="C46" s="27"/>
      <c r="D46" s="49"/>
      <c r="E46" s="30"/>
      <c r="F46" s="30">
        <v>1</v>
      </c>
      <c r="G46" s="30"/>
      <c r="H46" s="52"/>
      <c r="I46" s="52"/>
      <c r="J46" s="52"/>
      <c r="K46" s="52">
        <v>1</v>
      </c>
      <c r="L46" s="52">
        <v>2</v>
      </c>
      <c r="M46" s="52">
        <v>2</v>
      </c>
      <c r="N46" s="52">
        <v>4</v>
      </c>
      <c r="O46" s="52">
        <v>4</v>
      </c>
      <c r="P46" s="52">
        <v>3</v>
      </c>
      <c r="Q46" s="52">
        <v>2</v>
      </c>
      <c r="R46" s="52">
        <v>4</v>
      </c>
      <c r="S46" s="52">
        <v>1</v>
      </c>
      <c r="T46" s="27"/>
      <c r="U46" s="28">
        <v>24</v>
      </c>
      <c r="V46" s="27">
        <v>13</v>
      </c>
      <c r="W46" s="28">
        <v>11</v>
      </c>
      <c r="X46" s="29">
        <f t="shared" si="0"/>
        <v>0</v>
      </c>
      <c r="Y46" s="27"/>
      <c r="Z46" s="30"/>
      <c r="AA46" s="28"/>
      <c r="AB46" s="31">
        <f t="shared" si="1"/>
        <v>24</v>
      </c>
      <c r="AC46" s="27">
        <v>24</v>
      </c>
      <c r="AD46" s="30"/>
      <c r="AE46" s="28"/>
      <c r="AF46" s="62"/>
      <c r="AG46" s="66"/>
      <c r="AH46" s="27"/>
      <c r="AI46" s="28">
        <v>3</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204</v>
      </c>
      <c r="C47" s="62"/>
      <c r="D47" s="58"/>
      <c r="E47" s="30">
        <v>5</v>
      </c>
      <c r="F47" s="30">
        <v>22</v>
      </c>
      <c r="G47" s="30">
        <v>27</v>
      </c>
      <c r="H47" s="52">
        <v>38</v>
      </c>
      <c r="I47" s="52">
        <v>49</v>
      </c>
      <c r="J47" s="52">
        <v>42</v>
      </c>
      <c r="K47" s="52">
        <v>20</v>
      </c>
      <c r="L47" s="52">
        <v>1</v>
      </c>
      <c r="M47" s="58"/>
      <c r="N47" s="58"/>
      <c r="O47" s="58"/>
      <c r="P47" s="58"/>
      <c r="Q47" s="58"/>
      <c r="R47" s="58"/>
      <c r="S47" s="58"/>
      <c r="T47" s="27">
        <v>5</v>
      </c>
      <c r="U47" s="28">
        <v>199</v>
      </c>
      <c r="V47" s="62"/>
      <c r="W47" s="28">
        <v>204</v>
      </c>
      <c r="X47" s="29">
        <f t="shared" si="0"/>
        <v>0</v>
      </c>
      <c r="Y47" s="27"/>
      <c r="Z47" s="30"/>
      <c r="AA47" s="28"/>
      <c r="AB47" s="31">
        <f t="shared" si="1"/>
        <v>82</v>
      </c>
      <c r="AC47" s="27">
        <v>82</v>
      </c>
      <c r="AD47" s="30"/>
      <c r="AE47" s="28"/>
      <c r="AF47" s="27">
        <v>11</v>
      </c>
      <c r="AG47" s="32">
        <v>0</v>
      </c>
      <c r="AH47" s="27"/>
      <c r="AI47" s="28">
        <v>49</v>
      </c>
      <c r="AJ47" s="32"/>
      <c r="AK47" s="33"/>
      <c r="AL47" s="28">
        <v>2</v>
      </c>
      <c r="AM47" s="33"/>
      <c r="AN47" s="28">
        <v>6</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265</v>
      </c>
      <c r="C48" s="27">
        <v>2</v>
      </c>
      <c r="D48" s="49">
        <v>3</v>
      </c>
      <c r="E48" s="30">
        <v>6</v>
      </c>
      <c r="F48" s="30">
        <v>18</v>
      </c>
      <c r="G48" s="30">
        <v>8</v>
      </c>
      <c r="H48" s="52">
        <v>10</v>
      </c>
      <c r="I48" s="52">
        <v>18</v>
      </c>
      <c r="J48" s="52">
        <v>18</v>
      </c>
      <c r="K48" s="52">
        <v>40</v>
      </c>
      <c r="L48" s="52">
        <v>44</v>
      </c>
      <c r="M48" s="52">
        <v>38</v>
      </c>
      <c r="N48" s="52">
        <v>13</v>
      </c>
      <c r="O48" s="52">
        <v>14</v>
      </c>
      <c r="P48" s="52">
        <v>20</v>
      </c>
      <c r="Q48" s="52">
        <v>6</v>
      </c>
      <c r="R48" s="52">
        <v>5</v>
      </c>
      <c r="S48" s="52">
        <v>2</v>
      </c>
      <c r="T48" s="27">
        <v>11</v>
      </c>
      <c r="U48" s="28">
        <v>254</v>
      </c>
      <c r="V48" s="27"/>
      <c r="W48" s="28">
        <v>265</v>
      </c>
      <c r="X48" s="29">
        <f t="shared" si="0"/>
        <v>0</v>
      </c>
      <c r="Y48" s="27"/>
      <c r="Z48" s="30"/>
      <c r="AA48" s="28"/>
      <c r="AB48" s="31">
        <f t="shared" si="1"/>
        <v>178</v>
      </c>
      <c r="AC48" s="27">
        <v>178</v>
      </c>
      <c r="AD48" s="30"/>
      <c r="AE48" s="28"/>
      <c r="AF48" s="27">
        <v>52</v>
      </c>
      <c r="AG48" s="32">
        <v>0</v>
      </c>
      <c r="AH48" s="27"/>
      <c r="AI48" s="28">
        <v>37</v>
      </c>
      <c r="AJ48" s="32"/>
      <c r="AK48" s="33"/>
      <c r="AL48" s="28"/>
      <c r="AM48" s="33"/>
      <c r="AN48" s="28">
        <v>30</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145</v>
      </c>
      <c r="C49" s="62"/>
      <c r="D49" s="58"/>
      <c r="E49" s="58"/>
      <c r="F49" s="30"/>
      <c r="G49" s="30">
        <v>4</v>
      </c>
      <c r="H49" s="52">
        <v>14</v>
      </c>
      <c r="I49" s="52">
        <v>28</v>
      </c>
      <c r="J49" s="52">
        <v>16</v>
      </c>
      <c r="K49" s="52">
        <v>29</v>
      </c>
      <c r="L49" s="52">
        <v>13</v>
      </c>
      <c r="M49" s="52">
        <v>17</v>
      </c>
      <c r="N49" s="52">
        <v>15</v>
      </c>
      <c r="O49" s="52">
        <v>1</v>
      </c>
      <c r="P49" s="52">
        <v>4</v>
      </c>
      <c r="Q49" s="52">
        <v>2</v>
      </c>
      <c r="R49" s="52">
        <v>1</v>
      </c>
      <c r="S49" s="52">
        <v>1</v>
      </c>
      <c r="T49" s="62"/>
      <c r="U49" s="28">
        <v>145</v>
      </c>
      <c r="V49" s="62"/>
      <c r="W49" s="28">
        <v>145</v>
      </c>
      <c r="X49" s="29">
        <f t="shared" si="0"/>
        <v>0</v>
      </c>
      <c r="Y49" s="27"/>
      <c r="Z49" s="30"/>
      <c r="AA49" s="28"/>
      <c r="AB49" s="31">
        <f t="shared" si="1"/>
        <v>70</v>
      </c>
      <c r="AC49" s="27">
        <v>70</v>
      </c>
      <c r="AD49" s="30"/>
      <c r="AE49" s="28"/>
      <c r="AF49" s="27">
        <v>8</v>
      </c>
      <c r="AG49" s="32">
        <v>0</v>
      </c>
      <c r="AH49" s="27"/>
      <c r="AI49" s="28">
        <v>33</v>
      </c>
      <c r="AJ49" s="32"/>
      <c r="AK49" s="33"/>
      <c r="AL49" s="28"/>
      <c r="AM49" s="33"/>
      <c r="AN49" s="28">
        <v>19</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561</v>
      </c>
      <c r="C51" s="27">
        <v>31</v>
      </c>
      <c r="D51" s="49">
        <v>29</v>
      </c>
      <c r="E51" s="30">
        <v>10</v>
      </c>
      <c r="F51" s="30">
        <v>4</v>
      </c>
      <c r="G51" s="30">
        <v>3</v>
      </c>
      <c r="H51" s="52">
        <v>9</v>
      </c>
      <c r="I51" s="52">
        <v>17</v>
      </c>
      <c r="J51" s="52">
        <v>14</v>
      </c>
      <c r="K51" s="52">
        <v>20</v>
      </c>
      <c r="L51" s="52">
        <v>27</v>
      </c>
      <c r="M51" s="52">
        <v>30</v>
      </c>
      <c r="N51" s="52">
        <v>40</v>
      </c>
      <c r="O51" s="52">
        <v>51</v>
      </c>
      <c r="P51" s="52">
        <v>94</v>
      </c>
      <c r="Q51" s="52">
        <v>57</v>
      </c>
      <c r="R51" s="52">
        <v>84</v>
      </c>
      <c r="S51" s="52">
        <v>41</v>
      </c>
      <c r="T51" s="27">
        <v>70</v>
      </c>
      <c r="U51" s="28">
        <v>491</v>
      </c>
      <c r="V51" s="27">
        <v>261</v>
      </c>
      <c r="W51" s="28">
        <v>300</v>
      </c>
      <c r="X51" s="29">
        <f t="shared" si="0"/>
        <v>43</v>
      </c>
      <c r="Y51" s="27">
        <v>41</v>
      </c>
      <c r="Z51" s="30"/>
      <c r="AA51" s="28">
        <v>2</v>
      </c>
      <c r="AB51" s="31">
        <f t="shared" si="1"/>
        <v>314</v>
      </c>
      <c r="AC51" s="27">
        <v>299</v>
      </c>
      <c r="AD51" s="30"/>
      <c r="AE51" s="28">
        <v>15</v>
      </c>
      <c r="AF51" s="27">
        <v>262</v>
      </c>
      <c r="AG51" s="32">
        <v>21</v>
      </c>
      <c r="AH51" s="27">
        <v>7</v>
      </c>
      <c r="AI51" s="28">
        <v>36</v>
      </c>
      <c r="AJ51" s="32">
        <v>154</v>
      </c>
      <c r="AK51" s="33"/>
      <c r="AL51" s="28"/>
      <c r="AM51" s="33">
        <v>22</v>
      </c>
      <c r="AN51" s="28">
        <v>67</v>
      </c>
      <c r="AO51" s="35"/>
      <c r="AP51" s="53"/>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206</v>
      </c>
      <c r="C53" s="27">
        <v>23</v>
      </c>
      <c r="D53" s="49">
        <v>49</v>
      </c>
      <c r="E53" s="30">
        <v>13</v>
      </c>
      <c r="F53" s="30">
        <v>15</v>
      </c>
      <c r="G53" s="30">
        <v>8</v>
      </c>
      <c r="H53" s="52">
        <v>4</v>
      </c>
      <c r="I53" s="52">
        <v>7</v>
      </c>
      <c r="J53" s="52">
        <v>1</v>
      </c>
      <c r="K53" s="52">
        <v>3</v>
      </c>
      <c r="L53" s="52">
        <v>13</v>
      </c>
      <c r="M53" s="52">
        <v>9</v>
      </c>
      <c r="N53" s="52">
        <v>5</v>
      </c>
      <c r="O53" s="52">
        <v>8</v>
      </c>
      <c r="P53" s="52">
        <v>7</v>
      </c>
      <c r="Q53" s="52">
        <v>13</v>
      </c>
      <c r="R53" s="52">
        <v>13</v>
      </c>
      <c r="S53" s="52">
        <v>15</v>
      </c>
      <c r="T53" s="27">
        <v>85</v>
      </c>
      <c r="U53" s="28">
        <v>121</v>
      </c>
      <c r="V53" s="27">
        <v>116</v>
      </c>
      <c r="W53" s="28">
        <v>90</v>
      </c>
      <c r="X53" s="29">
        <f t="shared" si="0"/>
        <v>48</v>
      </c>
      <c r="Y53" s="27">
        <v>48</v>
      </c>
      <c r="Z53" s="30"/>
      <c r="AA53" s="28"/>
      <c r="AB53" s="31">
        <f t="shared" si="1"/>
        <v>78</v>
      </c>
      <c r="AC53" s="27">
        <v>78</v>
      </c>
      <c r="AD53" s="30"/>
      <c r="AE53" s="28"/>
      <c r="AF53" s="27">
        <v>107</v>
      </c>
      <c r="AG53" s="32">
        <v>0</v>
      </c>
      <c r="AH53" s="27">
        <v>5</v>
      </c>
      <c r="AI53" s="28">
        <v>28</v>
      </c>
      <c r="AJ53" s="32"/>
      <c r="AK53" s="33"/>
      <c r="AL53" s="28"/>
      <c r="AM53" s="33">
        <v>5</v>
      </c>
      <c r="AN53" s="28">
        <v>27</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840</v>
      </c>
      <c r="C55" s="27">
        <v>75</v>
      </c>
      <c r="D55" s="49">
        <v>60</v>
      </c>
      <c r="E55" s="30">
        <v>78</v>
      </c>
      <c r="F55" s="30">
        <v>45</v>
      </c>
      <c r="G55" s="30">
        <v>28</v>
      </c>
      <c r="H55" s="52">
        <v>25</v>
      </c>
      <c r="I55" s="52">
        <v>33</v>
      </c>
      <c r="J55" s="52">
        <v>27</v>
      </c>
      <c r="K55" s="52">
        <v>44</v>
      </c>
      <c r="L55" s="52">
        <v>51</v>
      </c>
      <c r="M55" s="52">
        <v>77</v>
      </c>
      <c r="N55" s="52">
        <v>73</v>
      </c>
      <c r="O55" s="52">
        <v>53</v>
      </c>
      <c r="P55" s="52">
        <v>56</v>
      </c>
      <c r="Q55" s="52">
        <v>43</v>
      </c>
      <c r="R55" s="52">
        <v>37</v>
      </c>
      <c r="S55" s="52">
        <v>35</v>
      </c>
      <c r="T55" s="27">
        <v>213</v>
      </c>
      <c r="U55" s="28">
        <v>627</v>
      </c>
      <c r="V55" s="27">
        <v>362</v>
      </c>
      <c r="W55" s="28">
        <v>478</v>
      </c>
      <c r="X55" s="29">
        <f t="shared" si="0"/>
        <v>116</v>
      </c>
      <c r="Y55" s="27">
        <v>87</v>
      </c>
      <c r="Z55" s="30"/>
      <c r="AA55" s="28">
        <v>29</v>
      </c>
      <c r="AB55" s="31">
        <f t="shared" si="1"/>
        <v>340</v>
      </c>
      <c r="AC55" s="27">
        <v>274</v>
      </c>
      <c r="AD55" s="30"/>
      <c r="AE55" s="28">
        <v>66</v>
      </c>
      <c r="AF55" s="27">
        <v>307</v>
      </c>
      <c r="AG55" s="32">
        <v>26</v>
      </c>
      <c r="AH55" s="27">
        <v>38</v>
      </c>
      <c r="AI55" s="28">
        <v>145</v>
      </c>
      <c r="AJ55" s="32"/>
      <c r="AK55" s="33"/>
      <c r="AL55" s="28">
        <v>12</v>
      </c>
      <c r="AM55" s="33">
        <v>52</v>
      </c>
      <c r="AN55" s="28">
        <v>140</v>
      </c>
      <c r="AO55" s="35"/>
      <c r="AP55" s="53">
        <v>32</v>
      </c>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273</v>
      </c>
      <c r="C56" s="27"/>
      <c r="D56" s="49"/>
      <c r="E56" s="30"/>
      <c r="F56" s="30">
        <v>3</v>
      </c>
      <c r="G56" s="30">
        <v>8</v>
      </c>
      <c r="H56" s="52">
        <v>2</v>
      </c>
      <c r="I56" s="52">
        <v>10</v>
      </c>
      <c r="J56" s="52">
        <v>8</v>
      </c>
      <c r="K56" s="52">
        <v>10</v>
      </c>
      <c r="L56" s="52">
        <v>8</v>
      </c>
      <c r="M56" s="52">
        <v>14</v>
      </c>
      <c r="N56" s="52">
        <v>23</v>
      </c>
      <c r="O56" s="52">
        <v>22</v>
      </c>
      <c r="P56" s="52">
        <v>39</v>
      </c>
      <c r="Q56" s="52">
        <v>48</v>
      </c>
      <c r="R56" s="52">
        <v>41</v>
      </c>
      <c r="S56" s="52">
        <v>37</v>
      </c>
      <c r="T56" s="27"/>
      <c r="U56" s="28">
        <v>273</v>
      </c>
      <c r="V56" s="27">
        <v>224</v>
      </c>
      <c r="W56" s="28">
        <v>49</v>
      </c>
      <c r="X56" s="29">
        <f t="shared" si="0"/>
        <v>0</v>
      </c>
      <c r="Y56" s="27"/>
      <c r="Z56" s="30"/>
      <c r="AA56" s="28"/>
      <c r="AB56" s="31">
        <f t="shared" si="1"/>
        <v>98</v>
      </c>
      <c r="AC56" s="27">
        <v>98</v>
      </c>
      <c r="AD56" s="30"/>
      <c r="AE56" s="28"/>
      <c r="AF56" s="27">
        <v>96</v>
      </c>
      <c r="AG56" s="32">
        <v>13</v>
      </c>
      <c r="AH56" s="27"/>
      <c r="AI56" s="28">
        <v>58</v>
      </c>
      <c r="AJ56" s="32">
        <v>12</v>
      </c>
      <c r="AK56" s="33"/>
      <c r="AL56" s="28">
        <v>12</v>
      </c>
      <c r="AM56" s="33"/>
      <c r="AN56" s="28">
        <v>4</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308" t="s">
        <v>51</v>
      </c>
      <c r="B58" s="92">
        <f>SUM(B12:B57)</f>
        <v>5643</v>
      </c>
      <c r="C58" s="93">
        <f>SUM(C12:C57)</f>
        <v>504</v>
      </c>
      <c r="D58" s="94">
        <f t="shared" ref="D58:AX58" si="18">SUM(D12:D57)</f>
        <v>410</v>
      </c>
      <c r="E58" s="95">
        <f t="shared" si="18"/>
        <v>315</v>
      </c>
      <c r="F58" s="96">
        <f t="shared" si="18"/>
        <v>186</v>
      </c>
      <c r="G58" s="97">
        <f t="shared" si="18"/>
        <v>170</v>
      </c>
      <c r="H58" s="97">
        <f t="shared" si="18"/>
        <v>190</v>
      </c>
      <c r="I58" s="97">
        <f t="shared" si="18"/>
        <v>269</v>
      </c>
      <c r="J58" s="97">
        <f t="shared" si="18"/>
        <v>230</v>
      </c>
      <c r="K58" s="97">
        <f t="shared" si="18"/>
        <v>337</v>
      </c>
      <c r="L58" s="97">
        <f t="shared" si="18"/>
        <v>339</v>
      </c>
      <c r="M58" s="97">
        <f t="shared" si="18"/>
        <v>415</v>
      </c>
      <c r="N58" s="97">
        <f t="shared" si="18"/>
        <v>380</v>
      </c>
      <c r="O58" s="97">
        <f t="shared" si="18"/>
        <v>387</v>
      </c>
      <c r="P58" s="97">
        <f t="shared" si="18"/>
        <v>464</v>
      </c>
      <c r="Q58" s="97">
        <f t="shared" si="18"/>
        <v>372</v>
      </c>
      <c r="R58" s="97">
        <f t="shared" si="18"/>
        <v>352</v>
      </c>
      <c r="S58" s="97">
        <f t="shared" si="18"/>
        <v>323</v>
      </c>
      <c r="T58" s="98">
        <f t="shared" si="18"/>
        <v>1229</v>
      </c>
      <c r="U58" s="99">
        <f t="shared" si="18"/>
        <v>4414</v>
      </c>
      <c r="V58" s="98">
        <f t="shared" si="18"/>
        <v>2290</v>
      </c>
      <c r="W58" s="99">
        <f t="shared" si="18"/>
        <v>3353</v>
      </c>
      <c r="X58" s="98">
        <f t="shared" si="18"/>
        <v>617</v>
      </c>
      <c r="Y58" s="98">
        <f t="shared" si="18"/>
        <v>586</v>
      </c>
      <c r="Z58" s="95">
        <f t="shared" si="18"/>
        <v>0</v>
      </c>
      <c r="AA58" s="94">
        <f t="shared" si="18"/>
        <v>31</v>
      </c>
      <c r="AB58" s="93">
        <f t="shared" si="18"/>
        <v>2197</v>
      </c>
      <c r="AC58" s="98">
        <f t="shared" si="18"/>
        <v>2108</v>
      </c>
      <c r="AD58" s="95">
        <f t="shared" si="18"/>
        <v>0</v>
      </c>
      <c r="AE58" s="99">
        <f t="shared" si="18"/>
        <v>89</v>
      </c>
      <c r="AF58" s="93">
        <f t="shared" si="18"/>
        <v>1772</v>
      </c>
      <c r="AG58" s="94">
        <f t="shared" si="18"/>
        <v>103</v>
      </c>
      <c r="AH58" s="98">
        <f t="shared" si="18"/>
        <v>177</v>
      </c>
      <c r="AI58" s="99">
        <f t="shared" si="18"/>
        <v>864</v>
      </c>
      <c r="AJ58" s="94">
        <f t="shared" si="18"/>
        <v>1453</v>
      </c>
      <c r="AK58" s="98">
        <f t="shared" si="18"/>
        <v>4</v>
      </c>
      <c r="AL58" s="99">
        <f t="shared" si="18"/>
        <v>179</v>
      </c>
      <c r="AM58" s="98">
        <f t="shared" si="18"/>
        <v>165</v>
      </c>
      <c r="AN58" s="99">
        <f t="shared" si="18"/>
        <v>525</v>
      </c>
      <c r="AO58" s="100"/>
      <c r="AP58" s="101">
        <f t="shared" si="18"/>
        <v>105</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306"/>
      <c r="C60" s="375" t="s">
        <v>105</v>
      </c>
      <c r="D60" s="342" t="s">
        <v>106</v>
      </c>
      <c r="E60" s="343"/>
      <c r="F60" s="343"/>
      <c r="G60" s="343"/>
      <c r="H60" s="343"/>
      <c r="I60" s="343"/>
      <c r="J60" s="343"/>
      <c r="K60" s="343"/>
      <c r="L60" s="343"/>
      <c r="M60" s="343"/>
      <c r="N60" s="343"/>
      <c r="O60" s="343"/>
      <c r="P60" s="343"/>
      <c r="Q60" s="343"/>
      <c r="R60" s="343"/>
      <c r="S60" s="343"/>
      <c r="T60" s="359"/>
      <c r="U60" s="356" t="s">
        <v>27</v>
      </c>
      <c r="V60" s="401"/>
      <c r="W60" s="429" t="s">
        <v>107</v>
      </c>
      <c r="X60" s="430"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307"/>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309" t="s">
        <v>109</v>
      </c>
      <c r="V61" s="309" t="s">
        <v>50</v>
      </c>
      <c r="W61" s="365"/>
      <c r="X61" s="362"/>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527</v>
      </c>
      <c r="D62" s="23">
        <v>7</v>
      </c>
      <c r="E62" s="24">
        <v>7</v>
      </c>
      <c r="F62" s="25">
        <v>8</v>
      </c>
      <c r="G62" s="25">
        <v>9</v>
      </c>
      <c r="H62" s="25">
        <v>16</v>
      </c>
      <c r="I62" s="25">
        <v>17</v>
      </c>
      <c r="J62" s="25">
        <v>26</v>
      </c>
      <c r="K62" s="25">
        <v>18</v>
      </c>
      <c r="L62" s="25">
        <v>31</v>
      </c>
      <c r="M62" s="25">
        <v>45</v>
      </c>
      <c r="N62" s="25">
        <v>39</v>
      </c>
      <c r="O62" s="25">
        <v>46</v>
      </c>
      <c r="P62" s="25">
        <v>49</v>
      </c>
      <c r="Q62" s="25">
        <v>57</v>
      </c>
      <c r="R62" s="25">
        <v>57</v>
      </c>
      <c r="S62" s="25">
        <v>49</v>
      </c>
      <c r="T62" s="34">
        <v>46</v>
      </c>
      <c r="U62" s="110">
        <v>245</v>
      </c>
      <c r="V62" s="110">
        <v>282</v>
      </c>
      <c r="W62" s="111">
        <v>527</v>
      </c>
      <c r="X62" s="112">
        <v>484</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246</v>
      </c>
      <c r="D63" s="58"/>
      <c r="E63" s="58"/>
      <c r="F63" s="30">
        <v>3</v>
      </c>
      <c r="G63" s="30">
        <v>27</v>
      </c>
      <c r="H63" s="30">
        <v>32</v>
      </c>
      <c r="I63" s="30">
        <v>51</v>
      </c>
      <c r="J63" s="30">
        <v>65</v>
      </c>
      <c r="K63" s="30">
        <v>47</v>
      </c>
      <c r="L63" s="30">
        <v>20</v>
      </c>
      <c r="M63" s="30">
        <v>1</v>
      </c>
      <c r="N63" s="30"/>
      <c r="O63" s="30"/>
      <c r="P63" s="30"/>
      <c r="Q63" s="30"/>
      <c r="R63" s="30"/>
      <c r="S63" s="30"/>
      <c r="T63" s="28"/>
      <c r="U63" s="58"/>
      <c r="V63" s="118">
        <v>246</v>
      </c>
      <c r="W63" s="33">
        <v>246</v>
      </c>
      <c r="X63" s="53">
        <v>246</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350</v>
      </c>
      <c r="D64" s="30"/>
      <c r="E64" s="30"/>
      <c r="F64" s="30">
        <v>3</v>
      </c>
      <c r="G64" s="30">
        <v>30</v>
      </c>
      <c r="H64" s="30">
        <v>34</v>
      </c>
      <c r="I64" s="30">
        <v>63</v>
      </c>
      <c r="J64" s="30">
        <v>82</v>
      </c>
      <c r="K64" s="30">
        <v>64</v>
      </c>
      <c r="L64" s="30">
        <v>36</v>
      </c>
      <c r="M64" s="30">
        <v>11</v>
      </c>
      <c r="N64" s="30">
        <v>9</v>
      </c>
      <c r="O64" s="30">
        <v>9</v>
      </c>
      <c r="P64" s="30">
        <v>4</v>
      </c>
      <c r="Q64" s="30"/>
      <c r="R64" s="30">
        <v>4</v>
      </c>
      <c r="S64" s="30">
        <v>1</v>
      </c>
      <c r="T64" s="28"/>
      <c r="U64" s="118">
        <v>3</v>
      </c>
      <c r="V64" s="118">
        <v>347</v>
      </c>
      <c r="W64" s="33">
        <v>350</v>
      </c>
      <c r="X64" s="53">
        <v>342</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416</v>
      </c>
      <c r="D66" s="27">
        <v>68</v>
      </c>
      <c r="E66" s="49">
        <v>39</v>
      </c>
      <c r="F66" s="30">
        <v>28</v>
      </c>
      <c r="G66" s="30">
        <v>21</v>
      </c>
      <c r="H66" s="30">
        <v>7</v>
      </c>
      <c r="I66" s="30">
        <v>13</v>
      </c>
      <c r="J66" s="30">
        <v>7</v>
      </c>
      <c r="K66" s="30">
        <v>7</v>
      </c>
      <c r="L66" s="30">
        <v>14</v>
      </c>
      <c r="M66" s="30">
        <v>14</v>
      </c>
      <c r="N66" s="30">
        <v>21</v>
      </c>
      <c r="O66" s="30">
        <v>23</v>
      </c>
      <c r="P66" s="30">
        <v>30</v>
      </c>
      <c r="Q66" s="30">
        <v>22</v>
      </c>
      <c r="R66" s="30">
        <v>26</v>
      </c>
      <c r="S66" s="49">
        <v>30</v>
      </c>
      <c r="T66" s="28">
        <v>46</v>
      </c>
      <c r="U66" s="118">
        <v>177</v>
      </c>
      <c r="V66" s="118">
        <v>239</v>
      </c>
      <c r="W66" s="33">
        <v>416</v>
      </c>
      <c r="X66" s="53">
        <v>377</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114</v>
      </c>
      <c r="D68" s="27">
        <v>19</v>
      </c>
      <c r="E68" s="49">
        <v>36</v>
      </c>
      <c r="F68" s="30">
        <v>5</v>
      </c>
      <c r="G68" s="30"/>
      <c r="H68" s="30"/>
      <c r="I68" s="30"/>
      <c r="J68" s="30">
        <v>1</v>
      </c>
      <c r="K68" s="30">
        <v>2</v>
      </c>
      <c r="L68" s="30">
        <v>4</v>
      </c>
      <c r="M68" s="30">
        <v>5</v>
      </c>
      <c r="N68" s="30">
        <v>12</v>
      </c>
      <c r="O68" s="30">
        <v>4</v>
      </c>
      <c r="P68" s="49">
        <v>1</v>
      </c>
      <c r="Q68" s="49">
        <v>6</v>
      </c>
      <c r="R68" s="30">
        <v>2</v>
      </c>
      <c r="S68" s="49">
        <v>9</v>
      </c>
      <c r="T68" s="28">
        <v>8</v>
      </c>
      <c r="U68" s="118">
        <v>71</v>
      </c>
      <c r="V68" s="118">
        <v>43</v>
      </c>
      <c r="W68" s="33">
        <v>114</v>
      </c>
      <c r="X68" s="53">
        <v>108</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151</v>
      </c>
      <c r="D71" s="27"/>
      <c r="E71" s="49">
        <v>1</v>
      </c>
      <c r="F71" s="30"/>
      <c r="G71" s="30">
        <v>1</v>
      </c>
      <c r="H71" s="30"/>
      <c r="I71" s="30"/>
      <c r="J71" s="30"/>
      <c r="K71" s="30"/>
      <c r="L71" s="30">
        <v>1</v>
      </c>
      <c r="M71" s="30"/>
      <c r="N71" s="30">
        <v>3</v>
      </c>
      <c r="O71" s="30">
        <v>1</v>
      </c>
      <c r="P71" s="30">
        <v>1</v>
      </c>
      <c r="Q71" s="30">
        <v>59</v>
      </c>
      <c r="R71" s="30">
        <v>32</v>
      </c>
      <c r="S71" s="49">
        <v>33</v>
      </c>
      <c r="T71" s="28">
        <v>19</v>
      </c>
      <c r="U71" s="118">
        <v>67</v>
      </c>
      <c r="V71" s="118">
        <v>84</v>
      </c>
      <c r="W71" s="33">
        <v>151</v>
      </c>
      <c r="X71" s="53">
        <v>20</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1804</v>
      </c>
      <c r="D73" s="125">
        <f>SUM(D62:D72)</f>
        <v>94</v>
      </c>
      <c r="E73" s="126">
        <f t="shared" si="29"/>
        <v>83</v>
      </c>
      <c r="F73" s="95">
        <f t="shared" si="29"/>
        <v>47</v>
      </c>
      <c r="G73" s="95">
        <f t="shared" si="29"/>
        <v>88</v>
      </c>
      <c r="H73" s="95">
        <f t="shared" si="29"/>
        <v>89</v>
      </c>
      <c r="I73" s="95">
        <f t="shared" si="29"/>
        <v>144</v>
      </c>
      <c r="J73" s="95">
        <f t="shared" si="29"/>
        <v>181</v>
      </c>
      <c r="K73" s="95">
        <f t="shared" si="29"/>
        <v>138</v>
      </c>
      <c r="L73" s="95">
        <f t="shared" si="29"/>
        <v>106</v>
      </c>
      <c r="M73" s="95">
        <f t="shared" si="29"/>
        <v>76</v>
      </c>
      <c r="N73" s="95">
        <f t="shared" si="29"/>
        <v>84</v>
      </c>
      <c r="O73" s="95">
        <f t="shared" si="29"/>
        <v>83</v>
      </c>
      <c r="P73" s="95">
        <f t="shared" si="29"/>
        <v>85</v>
      </c>
      <c r="Q73" s="95">
        <f t="shared" si="29"/>
        <v>144</v>
      </c>
      <c r="R73" s="95">
        <f t="shared" si="29"/>
        <v>121</v>
      </c>
      <c r="S73" s="95">
        <f t="shared" si="29"/>
        <v>122</v>
      </c>
      <c r="T73" s="99">
        <f t="shared" si="29"/>
        <v>119</v>
      </c>
      <c r="U73" s="124">
        <f t="shared" si="29"/>
        <v>563</v>
      </c>
      <c r="V73" s="124">
        <f t="shared" si="29"/>
        <v>1241</v>
      </c>
      <c r="W73" s="127">
        <f t="shared" si="29"/>
        <v>1804</v>
      </c>
      <c r="X73" s="128">
        <f t="shared" si="29"/>
        <v>1577</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75" t="s">
        <v>105</v>
      </c>
      <c r="D75" s="342" t="s">
        <v>106</v>
      </c>
      <c r="E75" s="343"/>
      <c r="F75" s="343"/>
      <c r="G75" s="343"/>
      <c r="H75" s="343"/>
      <c r="I75" s="343"/>
      <c r="J75" s="343"/>
      <c r="K75" s="343"/>
      <c r="L75" s="343"/>
      <c r="M75" s="343"/>
      <c r="N75" s="343"/>
      <c r="O75" s="343"/>
      <c r="P75" s="343"/>
      <c r="Q75" s="343"/>
      <c r="R75" s="343"/>
      <c r="S75" s="343"/>
      <c r="T75" s="359"/>
      <c r="U75" s="356" t="s">
        <v>27</v>
      </c>
      <c r="V75" s="401"/>
      <c r="W75" s="34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76"/>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309" t="s">
        <v>109</v>
      </c>
      <c r="V76" s="309" t="s">
        <v>50</v>
      </c>
      <c r="W76" s="349"/>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47"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49"/>
      <c r="B78" s="133" t="s">
        <v>111</v>
      </c>
      <c r="C78" s="119">
        <f t="shared" ref="C78:C85" si="30">SUM(D78:T78)</f>
        <v>14</v>
      </c>
      <c r="D78" s="84"/>
      <c r="E78" s="120"/>
      <c r="F78" s="121"/>
      <c r="G78" s="121">
        <v>2</v>
      </c>
      <c r="H78" s="121">
        <v>2</v>
      </c>
      <c r="I78" s="121"/>
      <c r="J78" s="121">
        <v>5</v>
      </c>
      <c r="K78" s="121">
        <v>4</v>
      </c>
      <c r="L78" s="121"/>
      <c r="M78" s="121">
        <v>1</v>
      </c>
      <c r="N78" s="121"/>
      <c r="O78" s="121"/>
      <c r="P78" s="121"/>
      <c r="Q78" s="121"/>
      <c r="R78" s="121"/>
      <c r="S78" s="121"/>
      <c r="T78" s="85"/>
      <c r="U78" s="122">
        <v>1</v>
      </c>
      <c r="V78" s="122">
        <v>13</v>
      </c>
      <c r="W78" s="122">
        <v>14</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75" t="s">
        <v>125</v>
      </c>
      <c r="B79" s="131" t="s">
        <v>110</v>
      </c>
      <c r="C79" s="109">
        <f t="shared" si="30"/>
        <v>23</v>
      </c>
      <c r="D79" s="23"/>
      <c r="E79" s="24"/>
      <c r="F79" s="25"/>
      <c r="G79" s="25"/>
      <c r="H79" s="25">
        <v>2</v>
      </c>
      <c r="I79" s="25">
        <v>4</v>
      </c>
      <c r="J79" s="25">
        <v>5</v>
      </c>
      <c r="K79" s="25">
        <v>1</v>
      </c>
      <c r="L79" s="25">
        <v>3</v>
      </c>
      <c r="M79" s="25">
        <v>6</v>
      </c>
      <c r="N79" s="25">
        <v>2</v>
      </c>
      <c r="O79" s="25"/>
      <c r="P79" s="25"/>
      <c r="Q79" s="25"/>
      <c r="R79" s="25"/>
      <c r="S79" s="25"/>
      <c r="T79" s="34"/>
      <c r="U79" s="110">
        <v>16</v>
      </c>
      <c r="V79" s="110">
        <v>7</v>
      </c>
      <c r="W79" s="110">
        <v>23</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433"/>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76"/>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19</v>
      </c>
      <c r="D82" s="23"/>
      <c r="E82" s="24"/>
      <c r="F82" s="25"/>
      <c r="G82" s="25"/>
      <c r="H82" s="25">
        <v>1</v>
      </c>
      <c r="I82" s="25">
        <v>2</v>
      </c>
      <c r="J82" s="25">
        <v>4</v>
      </c>
      <c r="K82" s="25">
        <v>1</v>
      </c>
      <c r="L82" s="24">
        <v>3</v>
      </c>
      <c r="M82" s="25">
        <v>6</v>
      </c>
      <c r="N82" s="25">
        <v>2</v>
      </c>
      <c r="O82" s="25"/>
      <c r="P82" s="25"/>
      <c r="Q82" s="25"/>
      <c r="R82" s="25"/>
      <c r="S82" s="25"/>
      <c r="T82" s="34"/>
      <c r="U82" s="110">
        <v>13</v>
      </c>
      <c r="V82" s="110">
        <v>6</v>
      </c>
      <c r="W82" s="110">
        <v>19</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55"/>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c r="E84" s="24"/>
      <c r="F84" s="25"/>
      <c r="G84" s="25"/>
      <c r="H84" s="25">
        <v>1</v>
      </c>
      <c r="I84" s="25">
        <v>2</v>
      </c>
      <c r="J84" s="25">
        <v>1</v>
      </c>
      <c r="K84" s="25"/>
      <c r="L84" s="50"/>
      <c r="M84" s="50"/>
      <c r="N84" s="50"/>
      <c r="O84" s="50"/>
      <c r="P84" s="50"/>
      <c r="Q84" s="50"/>
      <c r="R84" s="50"/>
      <c r="S84" s="50"/>
      <c r="T84" s="135"/>
      <c r="U84" s="110">
        <v>2</v>
      </c>
      <c r="V84" s="110">
        <v>2</v>
      </c>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55"/>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6</v>
      </c>
      <c r="D87" s="144"/>
      <c r="E87" s="144"/>
      <c r="F87" s="144"/>
      <c r="G87" s="121"/>
      <c r="H87" s="121"/>
      <c r="I87" s="121">
        <v>1</v>
      </c>
      <c r="J87" s="121">
        <v>1</v>
      </c>
      <c r="K87" s="121">
        <v>2</v>
      </c>
      <c r="L87" s="121">
        <v>1</v>
      </c>
      <c r="M87" s="121">
        <v>1</v>
      </c>
      <c r="N87" s="121"/>
      <c r="O87" s="121"/>
      <c r="P87" s="121"/>
      <c r="Q87" s="121"/>
      <c r="R87" s="121"/>
      <c r="S87" s="121"/>
      <c r="T87" s="85"/>
      <c r="U87" s="122">
        <v>2</v>
      </c>
      <c r="V87" s="122">
        <v>4</v>
      </c>
      <c r="W87" s="122">
        <v>6</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310"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401"/>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434" t="s">
        <v>140</v>
      </c>
      <c r="B96" s="435"/>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431" t="s">
        <v>141</v>
      </c>
      <c r="B97" s="432"/>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431" t="s">
        <v>142</v>
      </c>
      <c r="B98" s="432"/>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431" t="s">
        <v>143</v>
      </c>
      <c r="B99" s="432"/>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431" t="s">
        <v>144</v>
      </c>
      <c r="B100" s="432"/>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431" t="s">
        <v>145</v>
      </c>
      <c r="B101" s="432"/>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431" t="s">
        <v>146</v>
      </c>
      <c r="B102" s="432"/>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431" t="s">
        <v>147</v>
      </c>
      <c r="B103" s="432"/>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431" t="s">
        <v>148</v>
      </c>
      <c r="B104" s="432"/>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431" t="s">
        <v>149</v>
      </c>
      <c r="B105" s="432"/>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431" t="s">
        <v>98</v>
      </c>
      <c r="B106" s="432"/>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431" t="s">
        <v>133</v>
      </c>
      <c r="B107" s="432"/>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431" t="s">
        <v>150</v>
      </c>
      <c r="B108" s="432"/>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431" t="s">
        <v>151</v>
      </c>
      <c r="B109" s="432"/>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431" t="s">
        <v>152</v>
      </c>
      <c r="B110" s="432"/>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436" t="s">
        <v>58</v>
      </c>
      <c r="B111" s="437"/>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47"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438"/>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48"/>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438"/>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48"/>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439"/>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49"/>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304" t="s">
        <v>49</v>
      </c>
      <c r="W122" s="18" t="s">
        <v>50</v>
      </c>
      <c r="X122" s="308"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2</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308"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0</v>
      </c>
      <c r="AK131" s="99">
        <f>SUM(AK123:AK130)</f>
        <v>2</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47"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48"/>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48"/>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49"/>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308"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0</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84948</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E7" sqref="E7"/>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",[12]NOMBRE!B2," - ","( ",[12]NOMBRE!C2,[12]NOMBRE!D2,[12]NOMBRE!E2,[12]NOMBRE!F2,[12]NOMBRE!G2,"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",[12]NOMBRE!B3," - ","( ",[12]NOMBRE!C3,[12]NOMBRE!D3,[12]NOMBRE!E3,[12]NOMBRE!F3,[12]NOMBRE!G3,[12]NOMBRE!H3,"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",[12]NOMBRE!B6," - ","( ",[12]NOMBRE!C6,[12]NOMBRE!D6," )")</f>
        <v>MES: NOVIEMBRE - ( 11 )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",[12]NOMBRE!B7)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312"/>
      <c r="AK6" s="312"/>
      <c r="AN6" s="311"/>
      <c r="AP6" s="326" t="s">
        <v>2</v>
      </c>
      <c r="AQ6" s="326"/>
      <c r="AR6" s="326" t="s">
        <v>3</v>
      </c>
      <c r="AS6" s="326"/>
      <c r="AU6" s="312"/>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312"/>
      <c r="AN7" s="311"/>
      <c r="AO7" s="312"/>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304" t="s">
        <v>49</v>
      </c>
      <c r="W11" s="18" t="s">
        <v>50</v>
      </c>
      <c r="X11" s="308" t="s">
        <v>51</v>
      </c>
      <c r="Y11" s="19" t="s">
        <v>52</v>
      </c>
      <c r="Z11" s="15" t="s">
        <v>53</v>
      </c>
      <c r="AA11" s="18" t="s">
        <v>54</v>
      </c>
      <c r="AB11" s="19" t="s">
        <v>51</v>
      </c>
      <c r="AC11" s="19" t="s">
        <v>52</v>
      </c>
      <c r="AD11" s="15" t="s">
        <v>53</v>
      </c>
      <c r="AE11" s="18" t="s">
        <v>54</v>
      </c>
      <c r="AF11" s="13" t="s">
        <v>55</v>
      </c>
      <c r="AG11" s="305"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232</v>
      </c>
      <c r="C12" s="23">
        <v>105</v>
      </c>
      <c r="D12" s="24">
        <v>72</v>
      </c>
      <c r="E12" s="25">
        <v>55</v>
      </c>
      <c r="F12" s="25"/>
      <c r="G12" s="26"/>
      <c r="H12" s="26"/>
      <c r="I12" s="26"/>
      <c r="J12" s="26"/>
      <c r="K12" s="26"/>
      <c r="L12" s="26"/>
      <c r="M12" s="26"/>
      <c r="N12" s="26"/>
      <c r="O12" s="26"/>
      <c r="P12" s="26"/>
      <c r="Q12" s="26"/>
      <c r="R12" s="26"/>
      <c r="S12" s="26"/>
      <c r="T12" s="27">
        <v>232</v>
      </c>
      <c r="U12" s="28"/>
      <c r="V12" s="27">
        <v>105</v>
      </c>
      <c r="W12" s="28">
        <v>127</v>
      </c>
      <c r="X12" s="29">
        <f>SUM(Y12:AA12)</f>
        <v>103</v>
      </c>
      <c r="Y12" s="27">
        <v>103</v>
      </c>
      <c r="Z12" s="30"/>
      <c r="AA12" s="28"/>
      <c r="AB12" s="31">
        <f>SUM(AC12:AE12)</f>
        <v>0</v>
      </c>
      <c r="AC12" s="27"/>
      <c r="AD12" s="30"/>
      <c r="AE12" s="28"/>
      <c r="AF12" s="23">
        <v>105</v>
      </c>
      <c r="AG12" s="32">
        <v>0</v>
      </c>
      <c r="AH12" s="33">
        <v>65</v>
      </c>
      <c r="AI12" s="34"/>
      <c r="AJ12" s="32"/>
      <c r="AK12" s="33"/>
      <c r="AL12" s="34"/>
      <c r="AM12" s="33">
        <v>11</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716</v>
      </c>
      <c r="C13" s="27"/>
      <c r="D13" s="49"/>
      <c r="E13" s="50"/>
      <c r="F13" s="50">
        <v>11</v>
      </c>
      <c r="G13" s="50">
        <v>21</v>
      </c>
      <c r="H13" s="51">
        <v>23</v>
      </c>
      <c r="I13" s="51">
        <v>30</v>
      </c>
      <c r="J13" s="51">
        <v>27</v>
      </c>
      <c r="K13" s="51">
        <v>25</v>
      </c>
      <c r="L13" s="51">
        <v>41</v>
      </c>
      <c r="M13" s="51">
        <v>61</v>
      </c>
      <c r="N13" s="51">
        <v>69</v>
      </c>
      <c r="O13" s="51">
        <v>68</v>
      </c>
      <c r="P13" s="51">
        <v>95</v>
      </c>
      <c r="Q13" s="51">
        <v>75</v>
      </c>
      <c r="R13" s="51">
        <v>81</v>
      </c>
      <c r="S13" s="52">
        <v>89</v>
      </c>
      <c r="T13" s="27"/>
      <c r="U13" s="28">
        <v>716</v>
      </c>
      <c r="V13" s="27">
        <v>249</v>
      </c>
      <c r="W13" s="28">
        <v>467</v>
      </c>
      <c r="X13" s="29">
        <f t="shared" ref="X13:X57" si="0">SUM(Y13:AA13)</f>
        <v>0</v>
      </c>
      <c r="Y13" s="27"/>
      <c r="Z13" s="30"/>
      <c r="AA13" s="28"/>
      <c r="AB13" s="31">
        <f t="shared" ref="AB13:AB57" si="1">SUM(AC13:AE13)</f>
        <v>248</v>
      </c>
      <c r="AC13" s="27">
        <v>248</v>
      </c>
      <c r="AD13" s="30"/>
      <c r="AE13" s="28"/>
      <c r="AF13" s="27">
        <v>109</v>
      </c>
      <c r="AG13" s="32">
        <v>0</v>
      </c>
      <c r="AH13" s="27"/>
      <c r="AI13" s="28">
        <v>244</v>
      </c>
      <c r="AJ13" s="32">
        <v>346</v>
      </c>
      <c r="AK13" s="33"/>
      <c r="AL13" s="28">
        <v>24</v>
      </c>
      <c r="AM13" s="33"/>
      <c r="AN13" s="28">
        <v>28</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97</v>
      </c>
      <c r="C14" s="27">
        <v>97</v>
      </c>
      <c r="D14" s="58"/>
      <c r="E14" s="59"/>
      <c r="F14" s="59"/>
      <c r="G14" s="59"/>
      <c r="H14" s="60"/>
      <c r="I14" s="60"/>
      <c r="J14" s="60"/>
      <c r="K14" s="60"/>
      <c r="L14" s="60"/>
      <c r="M14" s="60"/>
      <c r="N14" s="60"/>
      <c r="O14" s="60"/>
      <c r="P14" s="60"/>
      <c r="Q14" s="60"/>
      <c r="R14" s="60"/>
      <c r="S14" s="60"/>
      <c r="T14" s="27">
        <v>97</v>
      </c>
      <c r="U14" s="61"/>
      <c r="V14" s="27">
        <v>51</v>
      </c>
      <c r="W14" s="28">
        <v>46</v>
      </c>
      <c r="X14" s="29">
        <f t="shared" si="0"/>
        <v>37</v>
      </c>
      <c r="Y14" s="27">
        <v>37</v>
      </c>
      <c r="Z14" s="30"/>
      <c r="AA14" s="28"/>
      <c r="AC14" s="62"/>
      <c r="AD14" s="58"/>
      <c r="AE14" s="59"/>
      <c r="AF14" s="59"/>
      <c r="AG14" s="58"/>
      <c r="AH14" s="27">
        <v>24</v>
      </c>
      <c r="AI14" s="61"/>
      <c r="AJ14" s="32">
        <v>1</v>
      </c>
      <c r="AK14" s="33"/>
      <c r="AL14" s="61"/>
      <c r="AM14" s="33">
        <v>14</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302</v>
      </c>
      <c r="C15" s="27">
        <v>29</v>
      </c>
      <c r="D15" s="49">
        <v>21</v>
      </c>
      <c r="E15" s="30">
        <v>9</v>
      </c>
      <c r="F15" s="30">
        <v>2</v>
      </c>
      <c r="G15" s="30">
        <v>1</v>
      </c>
      <c r="H15" s="52">
        <v>3</v>
      </c>
      <c r="I15" s="52">
        <v>4</v>
      </c>
      <c r="J15" s="52">
        <v>1</v>
      </c>
      <c r="K15" s="52">
        <v>13</v>
      </c>
      <c r="L15" s="52">
        <v>8</v>
      </c>
      <c r="M15" s="52">
        <v>18</v>
      </c>
      <c r="N15" s="52">
        <v>32</v>
      </c>
      <c r="O15" s="52">
        <v>20</v>
      </c>
      <c r="P15" s="52">
        <v>31</v>
      </c>
      <c r="Q15" s="52">
        <v>31</v>
      </c>
      <c r="R15" s="52">
        <v>29</v>
      </c>
      <c r="S15" s="52">
        <v>50</v>
      </c>
      <c r="T15" s="27">
        <v>59</v>
      </c>
      <c r="U15" s="28">
        <v>243</v>
      </c>
      <c r="V15" s="27">
        <v>137</v>
      </c>
      <c r="W15" s="28">
        <v>165</v>
      </c>
      <c r="X15" s="29">
        <f t="shared" si="0"/>
        <v>25</v>
      </c>
      <c r="Y15" s="27">
        <v>25</v>
      </c>
      <c r="Z15" s="30"/>
      <c r="AA15" s="28"/>
      <c r="AB15" s="31">
        <f t="shared" si="1"/>
        <v>121</v>
      </c>
      <c r="AC15" s="27">
        <v>121</v>
      </c>
      <c r="AD15" s="30"/>
      <c r="AE15" s="28"/>
      <c r="AF15" s="27">
        <v>111</v>
      </c>
      <c r="AG15" s="32">
        <v>0</v>
      </c>
      <c r="AH15" s="27">
        <v>31</v>
      </c>
      <c r="AI15" s="28">
        <v>79</v>
      </c>
      <c r="AJ15" s="32">
        <v>138</v>
      </c>
      <c r="AK15" s="33"/>
      <c r="AL15" s="28">
        <v>1</v>
      </c>
      <c r="AM15" s="33">
        <v>1</v>
      </c>
      <c r="AN15" s="28">
        <v>34</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181</v>
      </c>
      <c r="C16" s="27">
        <v>47</v>
      </c>
      <c r="D16" s="49">
        <v>10</v>
      </c>
      <c r="E16" s="30">
        <v>9</v>
      </c>
      <c r="F16" s="30">
        <v>1</v>
      </c>
      <c r="G16" s="30"/>
      <c r="H16" s="52">
        <v>4</v>
      </c>
      <c r="I16" s="52"/>
      <c r="J16" s="52">
        <v>1</v>
      </c>
      <c r="K16" s="52">
        <v>2</v>
      </c>
      <c r="L16" s="52">
        <v>6</v>
      </c>
      <c r="M16" s="52">
        <v>8</v>
      </c>
      <c r="N16" s="52">
        <v>3</v>
      </c>
      <c r="O16" s="52">
        <v>20</v>
      </c>
      <c r="P16" s="52">
        <v>18</v>
      </c>
      <c r="Q16" s="52">
        <v>19</v>
      </c>
      <c r="R16" s="52">
        <v>18</v>
      </c>
      <c r="S16" s="52">
        <v>15</v>
      </c>
      <c r="T16" s="27">
        <v>66</v>
      </c>
      <c r="U16" s="28">
        <v>115</v>
      </c>
      <c r="V16" s="27">
        <v>105</v>
      </c>
      <c r="W16" s="28">
        <v>76</v>
      </c>
      <c r="X16" s="29">
        <f t="shared" si="0"/>
        <v>36</v>
      </c>
      <c r="Y16" s="27">
        <v>36</v>
      </c>
      <c r="Z16" s="30"/>
      <c r="AA16" s="28"/>
      <c r="AB16" s="31">
        <f t="shared" si="1"/>
        <v>57</v>
      </c>
      <c r="AC16" s="27">
        <v>57</v>
      </c>
      <c r="AD16" s="30"/>
      <c r="AE16" s="28"/>
      <c r="AF16" s="27">
        <v>68</v>
      </c>
      <c r="AG16" s="32">
        <v>9</v>
      </c>
      <c r="AH16" s="27">
        <v>2</v>
      </c>
      <c r="AI16" s="28">
        <v>33</v>
      </c>
      <c r="AJ16" s="32"/>
      <c r="AK16" s="33"/>
      <c r="AL16" s="28">
        <v>30</v>
      </c>
      <c r="AM16" s="33">
        <v>3</v>
      </c>
      <c r="AN16" s="28">
        <v>22</v>
      </c>
      <c r="AO16" s="35"/>
      <c r="AP16" s="53">
        <v>11</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174</v>
      </c>
      <c r="C18" s="27"/>
      <c r="D18" s="49"/>
      <c r="E18" s="30"/>
      <c r="F18" s="30">
        <v>4</v>
      </c>
      <c r="G18" s="30">
        <v>2</v>
      </c>
      <c r="H18" s="52">
        <v>5</v>
      </c>
      <c r="I18" s="52">
        <v>10</v>
      </c>
      <c r="J18" s="52">
        <v>8</v>
      </c>
      <c r="K18" s="52">
        <v>10</v>
      </c>
      <c r="L18" s="52">
        <v>13</v>
      </c>
      <c r="M18" s="52">
        <v>13</v>
      </c>
      <c r="N18" s="52">
        <v>16</v>
      </c>
      <c r="O18" s="52">
        <v>30</v>
      </c>
      <c r="P18" s="52">
        <v>20</v>
      </c>
      <c r="Q18" s="52">
        <v>22</v>
      </c>
      <c r="R18" s="52">
        <v>13</v>
      </c>
      <c r="S18" s="52">
        <v>8</v>
      </c>
      <c r="T18" s="27"/>
      <c r="U18" s="28">
        <v>174</v>
      </c>
      <c r="V18" s="27">
        <v>55</v>
      </c>
      <c r="W18" s="28">
        <v>119</v>
      </c>
      <c r="X18" s="29">
        <f t="shared" si="0"/>
        <v>0</v>
      </c>
      <c r="Y18" s="27"/>
      <c r="Z18" s="30"/>
      <c r="AA18" s="28"/>
      <c r="AB18" s="31">
        <f t="shared" si="1"/>
        <v>106</v>
      </c>
      <c r="AC18" s="27">
        <v>106</v>
      </c>
      <c r="AD18" s="30"/>
      <c r="AE18" s="28"/>
      <c r="AF18" s="27">
        <v>85</v>
      </c>
      <c r="AG18" s="32">
        <v>0</v>
      </c>
      <c r="AH18" s="27"/>
      <c r="AI18" s="28">
        <v>59</v>
      </c>
      <c r="AJ18" s="32"/>
      <c r="AK18" s="33"/>
      <c r="AL18" s="28">
        <v>33</v>
      </c>
      <c r="AM18" s="33"/>
      <c r="AN18" s="28">
        <v>41</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30</v>
      </c>
      <c r="C22" s="27"/>
      <c r="D22" s="49"/>
      <c r="E22" s="30"/>
      <c r="F22" s="30"/>
      <c r="G22" s="30">
        <v>1</v>
      </c>
      <c r="H22" s="52"/>
      <c r="I22" s="52"/>
      <c r="J22" s="52">
        <v>1</v>
      </c>
      <c r="K22" s="52">
        <v>1</v>
      </c>
      <c r="L22" s="52">
        <v>2</v>
      </c>
      <c r="M22" s="52"/>
      <c r="N22" s="52">
        <v>3</v>
      </c>
      <c r="O22" s="52">
        <v>3</v>
      </c>
      <c r="P22" s="52">
        <v>6</v>
      </c>
      <c r="Q22" s="52">
        <v>2</v>
      </c>
      <c r="R22" s="52">
        <v>7</v>
      </c>
      <c r="S22" s="52">
        <v>4</v>
      </c>
      <c r="T22" s="27"/>
      <c r="U22" s="28">
        <v>30</v>
      </c>
      <c r="V22" s="27">
        <v>16</v>
      </c>
      <c r="W22" s="28">
        <v>14</v>
      </c>
      <c r="X22" s="29">
        <f t="shared" si="0"/>
        <v>0</v>
      </c>
      <c r="Y22" s="27"/>
      <c r="Z22" s="30"/>
      <c r="AA22" s="28"/>
      <c r="AB22" s="31">
        <f t="shared" si="1"/>
        <v>21</v>
      </c>
      <c r="AC22" s="27">
        <v>21</v>
      </c>
      <c r="AD22" s="30"/>
      <c r="AE22" s="28"/>
      <c r="AF22" s="27">
        <v>13</v>
      </c>
      <c r="AG22" s="32">
        <v>0</v>
      </c>
      <c r="AH22" s="27"/>
      <c r="AI22" s="28">
        <v>5</v>
      </c>
      <c r="AJ22" s="32">
        <v>54</v>
      </c>
      <c r="AK22" s="33"/>
      <c r="AL22" s="28"/>
      <c r="AM22" s="33"/>
      <c r="AN22" s="28">
        <v>12</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20</v>
      </c>
      <c r="C26" s="27"/>
      <c r="D26" s="49"/>
      <c r="E26" s="30"/>
      <c r="F26" s="30">
        <v>4</v>
      </c>
      <c r="G26" s="30">
        <v>6</v>
      </c>
      <c r="H26" s="52">
        <v>2</v>
      </c>
      <c r="I26" s="52">
        <v>3</v>
      </c>
      <c r="J26" s="52">
        <v>2</v>
      </c>
      <c r="K26" s="52">
        <v>1</v>
      </c>
      <c r="L26" s="52"/>
      <c r="M26" s="52">
        <v>1</v>
      </c>
      <c r="N26" s="52">
        <v>1</v>
      </c>
      <c r="O26" s="52"/>
      <c r="P26" s="52"/>
      <c r="Q26" s="52"/>
      <c r="R26" s="52"/>
      <c r="S26" s="52"/>
      <c r="T26" s="27"/>
      <c r="U26" s="28">
        <v>20</v>
      </c>
      <c r="V26" s="27">
        <v>6</v>
      </c>
      <c r="W26" s="28">
        <v>14</v>
      </c>
      <c r="X26" s="29">
        <f t="shared" si="0"/>
        <v>0</v>
      </c>
      <c r="Y26" s="27"/>
      <c r="Z26" s="30"/>
      <c r="AA26" s="28"/>
      <c r="AB26" s="31">
        <f t="shared" si="1"/>
        <v>11</v>
      </c>
      <c r="AC26" s="27">
        <v>11</v>
      </c>
      <c r="AD26" s="30"/>
      <c r="AE26" s="28"/>
      <c r="AF26" s="27">
        <v>9</v>
      </c>
      <c r="AG26" s="32">
        <v>0</v>
      </c>
      <c r="AH26" s="27"/>
      <c r="AI26" s="28">
        <v>5</v>
      </c>
      <c r="AJ26" s="32"/>
      <c r="AK26" s="33"/>
      <c r="AL26" s="28"/>
      <c r="AM26" s="33"/>
      <c r="AN26" s="28">
        <v>2</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15</v>
      </c>
      <c r="C27" s="27"/>
      <c r="D27" s="49"/>
      <c r="E27" s="30"/>
      <c r="F27" s="30"/>
      <c r="G27" s="30">
        <v>3</v>
      </c>
      <c r="H27" s="52"/>
      <c r="I27" s="52">
        <v>3</v>
      </c>
      <c r="J27" s="52">
        <v>1</v>
      </c>
      <c r="K27" s="52"/>
      <c r="L27" s="52">
        <v>5</v>
      </c>
      <c r="M27" s="52">
        <v>1</v>
      </c>
      <c r="N27" s="52">
        <v>1</v>
      </c>
      <c r="O27" s="52"/>
      <c r="P27" s="52"/>
      <c r="Q27" s="52">
        <v>1</v>
      </c>
      <c r="R27" s="52"/>
      <c r="S27" s="52"/>
      <c r="T27" s="27"/>
      <c r="U27" s="28">
        <v>15</v>
      </c>
      <c r="V27" s="27">
        <v>12</v>
      </c>
      <c r="W27" s="28">
        <v>3</v>
      </c>
      <c r="X27" s="29">
        <f t="shared" si="0"/>
        <v>0</v>
      </c>
      <c r="Y27" s="27"/>
      <c r="Z27" s="30"/>
      <c r="AA27" s="28"/>
      <c r="AB27" s="31">
        <f t="shared" si="1"/>
        <v>0</v>
      </c>
      <c r="AC27" s="27"/>
      <c r="AD27" s="30"/>
      <c r="AE27" s="28"/>
      <c r="AF27" s="27"/>
      <c r="AG27" s="32">
        <v>0</v>
      </c>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318</v>
      </c>
      <c r="C30" s="27">
        <v>52</v>
      </c>
      <c r="D30" s="49">
        <v>70</v>
      </c>
      <c r="E30" s="30">
        <v>58</v>
      </c>
      <c r="F30" s="30">
        <v>12</v>
      </c>
      <c r="G30" s="30">
        <v>4</v>
      </c>
      <c r="H30" s="52">
        <v>3</v>
      </c>
      <c r="I30" s="52">
        <v>4</v>
      </c>
      <c r="J30" s="52">
        <v>3</v>
      </c>
      <c r="K30" s="52">
        <v>3</v>
      </c>
      <c r="L30" s="52">
        <v>8</v>
      </c>
      <c r="M30" s="52">
        <v>12</v>
      </c>
      <c r="N30" s="52">
        <v>9</v>
      </c>
      <c r="O30" s="52">
        <v>9</v>
      </c>
      <c r="P30" s="52">
        <v>19</v>
      </c>
      <c r="Q30" s="52">
        <v>18</v>
      </c>
      <c r="R30" s="52">
        <v>8</v>
      </c>
      <c r="S30" s="52">
        <v>26</v>
      </c>
      <c r="T30" s="27">
        <v>180</v>
      </c>
      <c r="U30" s="28">
        <v>138</v>
      </c>
      <c r="V30" s="27">
        <v>193</v>
      </c>
      <c r="W30" s="28">
        <v>125</v>
      </c>
      <c r="X30" s="29">
        <f t="shared" si="0"/>
        <v>76</v>
      </c>
      <c r="Y30" s="27">
        <v>76</v>
      </c>
      <c r="Z30" s="30"/>
      <c r="AA30" s="28"/>
      <c r="AB30" s="31">
        <f t="shared" si="1"/>
        <v>82</v>
      </c>
      <c r="AC30" s="27">
        <v>82</v>
      </c>
      <c r="AD30" s="30"/>
      <c r="AE30" s="28"/>
      <c r="AF30" s="27">
        <v>89</v>
      </c>
      <c r="AG30" s="32">
        <v>0</v>
      </c>
      <c r="AH30" s="27">
        <v>49</v>
      </c>
      <c r="AI30" s="28">
        <v>46</v>
      </c>
      <c r="AJ30" s="32">
        <v>188</v>
      </c>
      <c r="AK30" s="33">
        <v>4</v>
      </c>
      <c r="AL30" s="28">
        <v>26</v>
      </c>
      <c r="AM30" s="33">
        <v>2</v>
      </c>
      <c r="AN30" s="28">
        <v>11</v>
      </c>
      <c r="AO30" s="35"/>
      <c r="AP30" s="53">
        <v>19</v>
      </c>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322</v>
      </c>
      <c r="C32" s="27"/>
      <c r="D32" s="49">
        <v>5</v>
      </c>
      <c r="E32" s="30">
        <v>6</v>
      </c>
      <c r="F32" s="30">
        <v>18</v>
      </c>
      <c r="G32" s="30">
        <v>22</v>
      </c>
      <c r="H32" s="52">
        <v>18</v>
      </c>
      <c r="I32" s="52">
        <v>30</v>
      </c>
      <c r="J32" s="52">
        <v>20</v>
      </c>
      <c r="K32" s="52">
        <v>44</v>
      </c>
      <c r="L32" s="52">
        <v>34</v>
      </c>
      <c r="M32" s="52">
        <v>41</v>
      </c>
      <c r="N32" s="52">
        <v>25</v>
      </c>
      <c r="O32" s="52">
        <v>30</v>
      </c>
      <c r="P32" s="52">
        <v>13</v>
      </c>
      <c r="Q32" s="52">
        <v>7</v>
      </c>
      <c r="R32" s="52">
        <v>4</v>
      </c>
      <c r="S32" s="52">
        <v>5</v>
      </c>
      <c r="T32" s="27">
        <v>11</v>
      </c>
      <c r="U32" s="28">
        <v>311</v>
      </c>
      <c r="V32" s="27">
        <v>138</v>
      </c>
      <c r="W32" s="28">
        <v>184</v>
      </c>
      <c r="X32" s="29">
        <f t="shared" si="0"/>
        <v>19</v>
      </c>
      <c r="Y32" s="27">
        <v>19</v>
      </c>
      <c r="Z32" s="30"/>
      <c r="AA32" s="28"/>
      <c r="AB32" s="31">
        <f t="shared" si="1"/>
        <v>36</v>
      </c>
      <c r="AC32" s="27">
        <v>35</v>
      </c>
      <c r="AD32" s="30"/>
      <c r="AE32" s="28">
        <v>1</v>
      </c>
      <c r="AF32" s="27">
        <v>22</v>
      </c>
      <c r="AG32" s="32">
        <v>0</v>
      </c>
      <c r="AH32" s="27">
        <v>16</v>
      </c>
      <c r="AI32" s="28">
        <v>99</v>
      </c>
      <c r="AJ32" s="32">
        <v>305</v>
      </c>
      <c r="AK32" s="33"/>
      <c r="AL32" s="28">
        <v>5</v>
      </c>
      <c r="AM32" s="33">
        <v>2</v>
      </c>
      <c r="AN32" s="28">
        <v>3</v>
      </c>
      <c r="AO32" s="35"/>
      <c r="AP32" s="53">
        <v>48</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184</v>
      </c>
      <c r="C34" s="27">
        <v>80</v>
      </c>
      <c r="D34" s="49">
        <v>75</v>
      </c>
      <c r="E34" s="30">
        <v>29</v>
      </c>
      <c r="F34" s="59"/>
      <c r="G34" s="59"/>
      <c r="H34" s="59"/>
      <c r="I34" s="59"/>
      <c r="J34" s="59"/>
      <c r="K34" s="59"/>
      <c r="L34" s="59"/>
      <c r="M34" s="59"/>
      <c r="N34" s="59"/>
      <c r="O34" s="59"/>
      <c r="P34" s="59"/>
      <c r="Q34" s="59"/>
      <c r="R34" s="59"/>
      <c r="S34" s="59"/>
      <c r="T34" s="27">
        <v>184</v>
      </c>
      <c r="U34" s="61"/>
      <c r="V34" s="27">
        <v>155</v>
      </c>
      <c r="W34" s="28">
        <v>29</v>
      </c>
      <c r="X34" s="29">
        <f t="shared" si="0"/>
        <v>143</v>
      </c>
      <c r="Y34" s="27">
        <v>143</v>
      </c>
      <c r="Z34" s="30"/>
      <c r="AA34" s="28"/>
      <c r="AB34" s="31">
        <f t="shared" si="1"/>
        <v>0</v>
      </c>
      <c r="AC34" s="27"/>
      <c r="AD34" s="30"/>
      <c r="AE34" s="28"/>
      <c r="AF34" s="27">
        <v>86</v>
      </c>
      <c r="AG34" s="32">
        <v>0</v>
      </c>
      <c r="AH34" s="27">
        <v>51</v>
      </c>
      <c r="AI34" s="72"/>
      <c r="AJ34" s="32"/>
      <c r="AK34" s="33">
        <v>1</v>
      </c>
      <c r="AL34" s="28">
        <v>2</v>
      </c>
      <c r="AM34" s="33">
        <v>67</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453</v>
      </c>
      <c r="C35" s="62"/>
      <c r="D35" s="58"/>
      <c r="E35" s="59"/>
      <c r="F35" s="30">
        <v>11</v>
      </c>
      <c r="G35" s="30">
        <v>7</v>
      </c>
      <c r="H35" s="52">
        <v>12</v>
      </c>
      <c r="I35" s="52">
        <v>19</v>
      </c>
      <c r="J35" s="52">
        <v>24</v>
      </c>
      <c r="K35" s="52">
        <v>42</v>
      </c>
      <c r="L35" s="52">
        <v>46</v>
      </c>
      <c r="M35" s="52">
        <v>47</v>
      </c>
      <c r="N35" s="52">
        <v>41</v>
      </c>
      <c r="O35" s="52">
        <v>51</v>
      </c>
      <c r="P35" s="52">
        <v>49</v>
      </c>
      <c r="Q35" s="52">
        <v>40</v>
      </c>
      <c r="R35" s="52">
        <v>30</v>
      </c>
      <c r="S35" s="52">
        <v>34</v>
      </c>
      <c r="T35" s="62"/>
      <c r="U35" s="28">
        <v>453</v>
      </c>
      <c r="V35" s="27">
        <v>162</v>
      </c>
      <c r="W35" s="28">
        <v>291</v>
      </c>
      <c r="X35" s="69"/>
      <c r="Y35" s="62"/>
      <c r="Z35" s="59"/>
      <c r="AA35" s="61"/>
      <c r="AB35" s="31">
        <f t="shared" si="1"/>
        <v>287</v>
      </c>
      <c r="AC35" s="27">
        <v>287</v>
      </c>
      <c r="AD35" s="30"/>
      <c r="AE35" s="28"/>
      <c r="AF35" s="27">
        <v>189</v>
      </c>
      <c r="AG35" s="32">
        <v>19</v>
      </c>
      <c r="AH35" s="62"/>
      <c r="AI35" s="72">
        <v>117</v>
      </c>
      <c r="AJ35" s="72"/>
      <c r="AK35" s="69"/>
      <c r="AL35" s="28">
        <v>146</v>
      </c>
      <c r="AM35" s="69"/>
      <c r="AN35" s="28">
        <v>65</v>
      </c>
      <c r="AO35" s="35"/>
      <c r="AP35" s="53">
        <v>3</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204</v>
      </c>
      <c r="C38" s="62"/>
      <c r="D38" s="58"/>
      <c r="E38" s="59"/>
      <c r="F38" s="30">
        <v>1</v>
      </c>
      <c r="G38" s="30">
        <v>5</v>
      </c>
      <c r="H38" s="52">
        <v>3</v>
      </c>
      <c r="I38" s="52">
        <v>6</v>
      </c>
      <c r="J38" s="52">
        <v>7</v>
      </c>
      <c r="K38" s="52">
        <v>19</v>
      </c>
      <c r="L38" s="52">
        <v>25</v>
      </c>
      <c r="M38" s="52">
        <v>35</v>
      </c>
      <c r="N38" s="52">
        <v>27</v>
      </c>
      <c r="O38" s="52">
        <v>27</v>
      </c>
      <c r="P38" s="52">
        <v>23</v>
      </c>
      <c r="Q38" s="52">
        <v>14</v>
      </c>
      <c r="R38" s="52">
        <v>10</v>
      </c>
      <c r="S38" s="52">
        <v>2</v>
      </c>
      <c r="T38" s="62"/>
      <c r="U38" s="28">
        <v>204</v>
      </c>
      <c r="V38" s="27"/>
      <c r="W38" s="28">
        <v>204</v>
      </c>
      <c r="X38" s="69"/>
      <c r="Y38" s="62"/>
      <c r="Z38" s="59"/>
      <c r="AA38" s="61"/>
      <c r="AB38" s="31">
        <f t="shared" si="1"/>
        <v>82</v>
      </c>
      <c r="AC38" s="27">
        <v>82</v>
      </c>
      <c r="AD38" s="30"/>
      <c r="AE38" s="28"/>
      <c r="AF38" s="27">
        <v>0</v>
      </c>
      <c r="AG38" s="32">
        <v>0</v>
      </c>
      <c r="AH38" s="62"/>
      <c r="AI38" s="28">
        <v>25</v>
      </c>
      <c r="AJ38" s="32">
        <v>87</v>
      </c>
      <c r="AK38" s="69"/>
      <c r="AL38" s="28"/>
      <c r="AM38" s="69"/>
      <c r="AN38" s="28">
        <v>2</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28</v>
      </c>
      <c r="C46" s="27"/>
      <c r="D46" s="49"/>
      <c r="E46" s="30"/>
      <c r="F46" s="30"/>
      <c r="G46" s="30"/>
      <c r="H46" s="52"/>
      <c r="I46" s="52"/>
      <c r="J46" s="52"/>
      <c r="K46" s="52">
        <v>2</v>
      </c>
      <c r="L46" s="52">
        <v>1</v>
      </c>
      <c r="M46" s="52">
        <v>3</v>
      </c>
      <c r="N46" s="52">
        <v>3</v>
      </c>
      <c r="O46" s="52"/>
      <c r="P46" s="52">
        <v>4</v>
      </c>
      <c r="Q46" s="52">
        <v>5</v>
      </c>
      <c r="R46" s="52">
        <v>7</v>
      </c>
      <c r="S46" s="52">
        <v>3</v>
      </c>
      <c r="T46" s="27"/>
      <c r="U46" s="28">
        <v>28</v>
      </c>
      <c r="V46" s="27">
        <v>11</v>
      </c>
      <c r="W46" s="28">
        <v>17</v>
      </c>
      <c r="X46" s="29">
        <f t="shared" si="0"/>
        <v>0</v>
      </c>
      <c r="Y46" s="27"/>
      <c r="Z46" s="30"/>
      <c r="AA46" s="28"/>
      <c r="AB46" s="31">
        <f t="shared" si="1"/>
        <v>28</v>
      </c>
      <c r="AC46" s="27">
        <v>28</v>
      </c>
      <c r="AD46" s="30"/>
      <c r="AE46" s="28"/>
      <c r="AF46" s="62"/>
      <c r="AG46" s="66"/>
      <c r="AH46" s="27"/>
      <c r="AI46" s="28">
        <v>10</v>
      </c>
      <c r="AJ46" s="32"/>
      <c r="AK46" s="33"/>
      <c r="AL46" s="28"/>
      <c r="AM46" s="33"/>
      <c r="AN46" s="28">
        <v>2</v>
      </c>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192</v>
      </c>
      <c r="C47" s="62"/>
      <c r="D47" s="58"/>
      <c r="E47" s="30">
        <v>1</v>
      </c>
      <c r="F47" s="30">
        <v>20</v>
      </c>
      <c r="G47" s="30">
        <v>23</v>
      </c>
      <c r="H47" s="52">
        <v>55</v>
      </c>
      <c r="I47" s="52">
        <v>38</v>
      </c>
      <c r="J47" s="52">
        <v>36</v>
      </c>
      <c r="K47" s="52">
        <v>16</v>
      </c>
      <c r="L47" s="52">
        <v>3</v>
      </c>
      <c r="M47" s="58"/>
      <c r="N47" s="58"/>
      <c r="O47" s="58"/>
      <c r="P47" s="58"/>
      <c r="Q47" s="58"/>
      <c r="R47" s="58"/>
      <c r="S47" s="58"/>
      <c r="T47" s="27">
        <v>1</v>
      </c>
      <c r="U47" s="28">
        <v>191</v>
      </c>
      <c r="V47" s="62"/>
      <c r="W47" s="28">
        <v>192</v>
      </c>
      <c r="X47" s="29">
        <f t="shared" si="0"/>
        <v>0</v>
      </c>
      <c r="Y47" s="27"/>
      <c r="Z47" s="30"/>
      <c r="AA47" s="28"/>
      <c r="AB47" s="31">
        <f t="shared" si="1"/>
        <v>98</v>
      </c>
      <c r="AC47" s="27">
        <v>98</v>
      </c>
      <c r="AD47" s="30"/>
      <c r="AE47" s="28"/>
      <c r="AF47" s="27">
        <v>18</v>
      </c>
      <c r="AG47" s="32">
        <v>0</v>
      </c>
      <c r="AH47" s="27"/>
      <c r="AI47" s="28">
        <v>80</v>
      </c>
      <c r="AJ47" s="32"/>
      <c r="AK47" s="33"/>
      <c r="AL47" s="28"/>
      <c r="AM47" s="33"/>
      <c r="AN47" s="28">
        <v>1</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142</v>
      </c>
      <c r="C48" s="27"/>
      <c r="D48" s="49"/>
      <c r="E48" s="30">
        <v>2</v>
      </c>
      <c r="F48" s="30">
        <v>6</v>
      </c>
      <c r="G48" s="30">
        <v>10</v>
      </c>
      <c r="H48" s="52">
        <v>5</v>
      </c>
      <c r="I48" s="52">
        <v>4</v>
      </c>
      <c r="J48" s="52">
        <v>12</v>
      </c>
      <c r="K48" s="52">
        <v>20</v>
      </c>
      <c r="L48" s="52">
        <v>22</v>
      </c>
      <c r="M48" s="52">
        <v>21</v>
      </c>
      <c r="N48" s="52">
        <v>6</v>
      </c>
      <c r="O48" s="52">
        <v>16</v>
      </c>
      <c r="P48" s="52">
        <v>10</v>
      </c>
      <c r="Q48" s="52">
        <v>3</v>
      </c>
      <c r="R48" s="52">
        <v>3</v>
      </c>
      <c r="S48" s="52">
        <v>2</v>
      </c>
      <c r="T48" s="27">
        <v>2</v>
      </c>
      <c r="U48" s="28">
        <v>140</v>
      </c>
      <c r="V48" s="27"/>
      <c r="W48" s="28">
        <v>142</v>
      </c>
      <c r="X48" s="29">
        <f t="shared" si="0"/>
        <v>0</v>
      </c>
      <c r="Y48" s="27"/>
      <c r="Z48" s="30"/>
      <c r="AA48" s="28"/>
      <c r="AB48" s="31">
        <f t="shared" si="1"/>
        <v>96</v>
      </c>
      <c r="AC48" s="27">
        <v>96</v>
      </c>
      <c r="AD48" s="30"/>
      <c r="AE48" s="28"/>
      <c r="AF48" s="27">
        <v>28</v>
      </c>
      <c r="AG48" s="32">
        <v>0</v>
      </c>
      <c r="AH48" s="27"/>
      <c r="AI48" s="28">
        <v>70</v>
      </c>
      <c r="AJ48" s="32"/>
      <c r="AK48" s="33">
        <v>2</v>
      </c>
      <c r="AL48" s="28">
        <v>6</v>
      </c>
      <c r="AM48" s="33"/>
      <c r="AN48" s="28">
        <v>20</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138</v>
      </c>
      <c r="C49" s="62"/>
      <c r="D49" s="58"/>
      <c r="E49" s="58"/>
      <c r="F49" s="30"/>
      <c r="G49" s="30">
        <v>4</v>
      </c>
      <c r="H49" s="52">
        <v>23</v>
      </c>
      <c r="I49" s="52">
        <v>19</v>
      </c>
      <c r="J49" s="52">
        <v>23</v>
      </c>
      <c r="K49" s="52">
        <v>20</v>
      </c>
      <c r="L49" s="52">
        <v>17</v>
      </c>
      <c r="M49" s="52">
        <v>16</v>
      </c>
      <c r="N49" s="52">
        <v>8</v>
      </c>
      <c r="O49" s="52">
        <v>5</v>
      </c>
      <c r="P49" s="52">
        <v>3</v>
      </c>
      <c r="Q49" s="52"/>
      <c r="R49" s="52"/>
      <c r="S49" s="52"/>
      <c r="T49" s="62"/>
      <c r="U49" s="28">
        <v>138</v>
      </c>
      <c r="V49" s="62"/>
      <c r="W49" s="28">
        <v>138</v>
      </c>
      <c r="X49" s="29">
        <f t="shared" si="0"/>
        <v>0</v>
      </c>
      <c r="Y49" s="27"/>
      <c r="Z49" s="30"/>
      <c r="AA49" s="28"/>
      <c r="AB49" s="31">
        <f t="shared" si="1"/>
        <v>68</v>
      </c>
      <c r="AC49" s="27">
        <v>68</v>
      </c>
      <c r="AD49" s="30"/>
      <c r="AE49" s="28"/>
      <c r="AF49" s="27">
        <v>4</v>
      </c>
      <c r="AG49" s="32">
        <v>0</v>
      </c>
      <c r="AH49" s="27"/>
      <c r="AI49" s="28">
        <v>49</v>
      </c>
      <c r="AJ49" s="32"/>
      <c r="AK49" s="33"/>
      <c r="AL49" s="28"/>
      <c r="AM49" s="33"/>
      <c r="AN49" s="28">
        <v>15</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437</v>
      </c>
      <c r="C51" s="27">
        <v>20</v>
      </c>
      <c r="D51" s="49">
        <v>11</v>
      </c>
      <c r="E51" s="30">
        <v>11</v>
      </c>
      <c r="F51" s="30">
        <v>3</v>
      </c>
      <c r="G51" s="30">
        <v>2</v>
      </c>
      <c r="H51" s="52">
        <v>9</v>
      </c>
      <c r="I51" s="52">
        <v>8</v>
      </c>
      <c r="J51" s="52">
        <v>8</v>
      </c>
      <c r="K51" s="52">
        <v>13</v>
      </c>
      <c r="L51" s="52">
        <v>20</v>
      </c>
      <c r="M51" s="52">
        <v>44</v>
      </c>
      <c r="N51" s="52">
        <v>34</v>
      </c>
      <c r="O51" s="52">
        <v>34</v>
      </c>
      <c r="P51" s="52">
        <v>53</v>
      </c>
      <c r="Q51" s="52">
        <v>65</v>
      </c>
      <c r="R51" s="52">
        <v>59</v>
      </c>
      <c r="S51" s="52">
        <v>43</v>
      </c>
      <c r="T51" s="27">
        <v>42</v>
      </c>
      <c r="U51" s="28">
        <v>395</v>
      </c>
      <c r="V51" s="27">
        <v>197</v>
      </c>
      <c r="W51" s="28">
        <v>240</v>
      </c>
      <c r="X51" s="29">
        <f t="shared" si="0"/>
        <v>23</v>
      </c>
      <c r="Y51" s="27">
        <v>23</v>
      </c>
      <c r="Z51" s="30"/>
      <c r="AA51" s="28"/>
      <c r="AB51" s="31">
        <f t="shared" si="1"/>
        <v>270</v>
      </c>
      <c r="AC51" s="27">
        <v>270</v>
      </c>
      <c r="AD51" s="30"/>
      <c r="AE51" s="28"/>
      <c r="AF51" s="27">
        <v>227</v>
      </c>
      <c r="AG51" s="32">
        <v>15</v>
      </c>
      <c r="AH51" s="27">
        <v>5</v>
      </c>
      <c r="AI51" s="28">
        <v>16</v>
      </c>
      <c r="AJ51" s="32">
        <v>47</v>
      </c>
      <c r="AK51" s="33"/>
      <c r="AL51" s="28"/>
      <c r="AM51" s="33">
        <v>11</v>
      </c>
      <c r="AN51" s="28">
        <v>88</v>
      </c>
      <c r="AO51" s="35"/>
      <c r="AP51" s="53"/>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272</v>
      </c>
      <c r="C53" s="27">
        <v>20</v>
      </c>
      <c r="D53" s="49">
        <v>69</v>
      </c>
      <c r="E53" s="30">
        <v>25</v>
      </c>
      <c r="F53" s="30">
        <v>18</v>
      </c>
      <c r="G53" s="30">
        <v>7</v>
      </c>
      <c r="H53" s="52">
        <v>8</v>
      </c>
      <c r="I53" s="52">
        <v>8</v>
      </c>
      <c r="J53" s="52">
        <v>7</v>
      </c>
      <c r="K53" s="52">
        <v>14</v>
      </c>
      <c r="L53" s="52">
        <v>4</v>
      </c>
      <c r="M53" s="52">
        <v>8</v>
      </c>
      <c r="N53" s="52">
        <v>9</v>
      </c>
      <c r="O53" s="52">
        <v>10</v>
      </c>
      <c r="P53" s="52">
        <v>22</v>
      </c>
      <c r="Q53" s="52">
        <v>16</v>
      </c>
      <c r="R53" s="52">
        <v>14</v>
      </c>
      <c r="S53" s="52">
        <v>13</v>
      </c>
      <c r="T53" s="27">
        <v>114</v>
      </c>
      <c r="U53" s="28">
        <v>158</v>
      </c>
      <c r="V53" s="27">
        <v>153</v>
      </c>
      <c r="W53" s="28">
        <v>119</v>
      </c>
      <c r="X53" s="29">
        <f t="shared" si="0"/>
        <v>66</v>
      </c>
      <c r="Y53" s="27">
        <v>66</v>
      </c>
      <c r="Z53" s="30"/>
      <c r="AA53" s="28"/>
      <c r="AB53" s="31">
        <f t="shared" si="1"/>
        <v>100</v>
      </c>
      <c r="AC53" s="27">
        <v>100</v>
      </c>
      <c r="AD53" s="30"/>
      <c r="AE53" s="28"/>
      <c r="AF53" s="27">
        <v>160</v>
      </c>
      <c r="AG53" s="32">
        <v>0</v>
      </c>
      <c r="AH53" s="27">
        <v>35</v>
      </c>
      <c r="AI53" s="28">
        <v>42</v>
      </c>
      <c r="AJ53" s="32"/>
      <c r="AK53" s="33"/>
      <c r="AL53" s="28"/>
      <c r="AM53" s="33">
        <v>8</v>
      </c>
      <c r="AN53" s="28">
        <v>22</v>
      </c>
      <c r="AO53" s="35"/>
      <c r="AP53" s="53">
        <v>58</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740</v>
      </c>
      <c r="C55" s="27">
        <v>70</v>
      </c>
      <c r="D55" s="49">
        <v>50</v>
      </c>
      <c r="E55" s="30">
        <v>54</v>
      </c>
      <c r="F55" s="30">
        <v>42</v>
      </c>
      <c r="G55" s="30">
        <v>22</v>
      </c>
      <c r="H55" s="52">
        <v>30</v>
      </c>
      <c r="I55" s="52">
        <v>23</v>
      </c>
      <c r="J55" s="52">
        <v>19</v>
      </c>
      <c r="K55" s="52">
        <v>36</v>
      </c>
      <c r="L55" s="52">
        <v>49</v>
      </c>
      <c r="M55" s="52">
        <v>66</v>
      </c>
      <c r="N55" s="52">
        <v>50</v>
      </c>
      <c r="O55" s="52">
        <v>70</v>
      </c>
      <c r="P55" s="52">
        <v>55</v>
      </c>
      <c r="Q55" s="52">
        <v>38</v>
      </c>
      <c r="R55" s="52">
        <v>39</v>
      </c>
      <c r="S55" s="52">
        <v>27</v>
      </c>
      <c r="T55" s="27">
        <v>174</v>
      </c>
      <c r="U55" s="28">
        <v>566</v>
      </c>
      <c r="V55" s="27">
        <v>313</v>
      </c>
      <c r="W55" s="28">
        <v>427</v>
      </c>
      <c r="X55" s="29">
        <f t="shared" si="0"/>
        <v>90</v>
      </c>
      <c r="Y55" s="27">
        <v>78</v>
      </c>
      <c r="Z55" s="30"/>
      <c r="AA55" s="28">
        <v>12</v>
      </c>
      <c r="AB55" s="31">
        <f t="shared" si="1"/>
        <v>243</v>
      </c>
      <c r="AC55" s="27">
        <v>243</v>
      </c>
      <c r="AD55" s="30"/>
      <c r="AE55" s="28"/>
      <c r="AF55" s="27">
        <v>319</v>
      </c>
      <c r="AG55" s="32">
        <v>33</v>
      </c>
      <c r="AH55" s="27">
        <v>81</v>
      </c>
      <c r="AI55" s="28">
        <v>208</v>
      </c>
      <c r="AJ55" s="32"/>
      <c r="AK55" s="33"/>
      <c r="AL55" s="28">
        <v>9</v>
      </c>
      <c r="AM55" s="33">
        <v>34</v>
      </c>
      <c r="AN55" s="28">
        <v>106</v>
      </c>
      <c r="AO55" s="35"/>
      <c r="AP55" s="53">
        <v>50</v>
      </c>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351</v>
      </c>
      <c r="C56" s="27"/>
      <c r="D56" s="49"/>
      <c r="E56" s="30">
        <v>1</v>
      </c>
      <c r="F56" s="30">
        <v>3</v>
      </c>
      <c r="G56" s="30">
        <v>6</v>
      </c>
      <c r="H56" s="52">
        <v>6</v>
      </c>
      <c r="I56" s="52">
        <v>6</v>
      </c>
      <c r="J56" s="52">
        <v>16</v>
      </c>
      <c r="K56" s="52">
        <v>14</v>
      </c>
      <c r="L56" s="52">
        <v>14</v>
      </c>
      <c r="M56" s="52">
        <v>18</v>
      </c>
      <c r="N56" s="52">
        <v>27</v>
      </c>
      <c r="O56" s="52">
        <v>43</v>
      </c>
      <c r="P56" s="52">
        <v>51</v>
      </c>
      <c r="Q56" s="52">
        <v>46</v>
      </c>
      <c r="R56" s="52">
        <v>45</v>
      </c>
      <c r="S56" s="52">
        <v>55</v>
      </c>
      <c r="T56" s="27">
        <v>1</v>
      </c>
      <c r="U56" s="28">
        <v>350</v>
      </c>
      <c r="V56" s="27">
        <v>266</v>
      </c>
      <c r="W56" s="28">
        <v>85</v>
      </c>
      <c r="X56" s="29">
        <f t="shared" si="0"/>
        <v>0</v>
      </c>
      <c r="Y56" s="27"/>
      <c r="Z56" s="30"/>
      <c r="AA56" s="28"/>
      <c r="AB56" s="31">
        <f t="shared" si="1"/>
        <v>241</v>
      </c>
      <c r="AC56" s="27">
        <v>189</v>
      </c>
      <c r="AD56" s="30"/>
      <c r="AE56" s="28">
        <v>52</v>
      </c>
      <c r="AF56" s="27">
        <v>187</v>
      </c>
      <c r="AG56" s="32">
        <v>8</v>
      </c>
      <c r="AH56" s="27"/>
      <c r="AI56" s="28">
        <v>61</v>
      </c>
      <c r="AJ56" s="32">
        <v>13</v>
      </c>
      <c r="AK56" s="33"/>
      <c r="AL56" s="28">
        <v>10</v>
      </c>
      <c r="AM56" s="33"/>
      <c r="AN56" s="28">
        <v>8</v>
      </c>
      <c r="AO56" s="35"/>
      <c r="AP56" s="53">
        <v>75</v>
      </c>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308" t="s">
        <v>51</v>
      </c>
      <c r="B58" s="92">
        <f>SUM(B12:B57)</f>
        <v>5548</v>
      </c>
      <c r="C58" s="93">
        <f>SUM(C12:C57)</f>
        <v>520</v>
      </c>
      <c r="D58" s="94">
        <f t="shared" ref="D58:AX58" si="18">SUM(D12:D57)</f>
        <v>383</v>
      </c>
      <c r="E58" s="95">
        <f t="shared" si="18"/>
        <v>260</v>
      </c>
      <c r="F58" s="96">
        <f t="shared" si="18"/>
        <v>156</v>
      </c>
      <c r="G58" s="97">
        <f t="shared" si="18"/>
        <v>146</v>
      </c>
      <c r="H58" s="97">
        <f t="shared" si="18"/>
        <v>209</v>
      </c>
      <c r="I58" s="97">
        <f t="shared" si="18"/>
        <v>215</v>
      </c>
      <c r="J58" s="97">
        <f t="shared" si="18"/>
        <v>216</v>
      </c>
      <c r="K58" s="97">
        <f t="shared" si="18"/>
        <v>295</v>
      </c>
      <c r="L58" s="97">
        <f t="shared" si="18"/>
        <v>318</v>
      </c>
      <c r="M58" s="97">
        <f t="shared" si="18"/>
        <v>413</v>
      </c>
      <c r="N58" s="97">
        <f t="shared" si="18"/>
        <v>364</v>
      </c>
      <c r="O58" s="97">
        <f t="shared" si="18"/>
        <v>436</v>
      </c>
      <c r="P58" s="97">
        <f t="shared" si="18"/>
        <v>472</v>
      </c>
      <c r="Q58" s="97">
        <f t="shared" si="18"/>
        <v>402</v>
      </c>
      <c r="R58" s="97">
        <f t="shared" si="18"/>
        <v>367</v>
      </c>
      <c r="S58" s="97">
        <f t="shared" si="18"/>
        <v>376</v>
      </c>
      <c r="T58" s="98">
        <f t="shared" si="18"/>
        <v>1163</v>
      </c>
      <c r="U58" s="99">
        <f t="shared" si="18"/>
        <v>4385</v>
      </c>
      <c r="V58" s="98">
        <f t="shared" si="18"/>
        <v>2324</v>
      </c>
      <c r="W58" s="99">
        <f t="shared" si="18"/>
        <v>3224</v>
      </c>
      <c r="X58" s="98">
        <f t="shared" si="18"/>
        <v>618</v>
      </c>
      <c r="Y58" s="98">
        <f t="shared" si="18"/>
        <v>606</v>
      </c>
      <c r="Z58" s="95">
        <f t="shared" si="18"/>
        <v>0</v>
      </c>
      <c r="AA58" s="94">
        <f t="shared" si="18"/>
        <v>12</v>
      </c>
      <c r="AB58" s="93">
        <f t="shared" si="18"/>
        <v>2195</v>
      </c>
      <c r="AC58" s="98">
        <f t="shared" si="18"/>
        <v>2142</v>
      </c>
      <c r="AD58" s="95">
        <f t="shared" si="18"/>
        <v>0</v>
      </c>
      <c r="AE58" s="99">
        <f t="shared" si="18"/>
        <v>53</v>
      </c>
      <c r="AF58" s="93">
        <f t="shared" si="18"/>
        <v>1829</v>
      </c>
      <c r="AG58" s="94">
        <f t="shared" si="18"/>
        <v>84</v>
      </c>
      <c r="AH58" s="98">
        <f t="shared" si="18"/>
        <v>359</v>
      </c>
      <c r="AI58" s="99">
        <f t="shared" si="18"/>
        <v>1248</v>
      </c>
      <c r="AJ58" s="94">
        <f t="shared" si="18"/>
        <v>1179</v>
      </c>
      <c r="AK58" s="98">
        <f t="shared" si="18"/>
        <v>7</v>
      </c>
      <c r="AL58" s="99">
        <f t="shared" si="18"/>
        <v>292</v>
      </c>
      <c r="AM58" s="98">
        <f t="shared" si="18"/>
        <v>153</v>
      </c>
      <c r="AN58" s="99">
        <f t="shared" si="18"/>
        <v>482</v>
      </c>
      <c r="AO58" s="100"/>
      <c r="AP58" s="101">
        <f t="shared" si="18"/>
        <v>264</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306"/>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307"/>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309" t="s">
        <v>109</v>
      </c>
      <c r="V61" s="309"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474</v>
      </c>
      <c r="D62" s="23">
        <v>7</v>
      </c>
      <c r="E62" s="24">
        <v>6</v>
      </c>
      <c r="F62" s="25">
        <v>9</v>
      </c>
      <c r="G62" s="25">
        <v>3</v>
      </c>
      <c r="H62" s="25">
        <v>12</v>
      </c>
      <c r="I62" s="25">
        <v>24</v>
      </c>
      <c r="J62" s="25">
        <v>19</v>
      </c>
      <c r="K62" s="25">
        <v>16</v>
      </c>
      <c r="L62" s="25">
        <v>18</v>
      </c>
      <c r="M62" s="25">
        <v>26</v>
      </c>
      <c r="N62" s="25">
        <v>40</v>
      </c>
      <c r="O62" s="25">
        <v>43</v>
      </c>
      <c r="P62" s="25">
        <v>50</v>
      </c>
      <c r="Q62" s="25">
        <v>59</v>
      </c>
      <c r="R62" s="25">
        <v>57</v>
      </c>
      <c r="S62" s="25">
        <v>47</v>
      </c>
      <c r="T62" s="34">
        <v>38</v>
      </c>
      <c r="U62" s="110">
        <v>223</v>
      </c>
      <c r="V62" s="110">
        <v>251</v>
      </c>
      <c r="W62" s="111">
        <v>474</v>
      </c>
      <c r="X62" s="112">
        <v>398</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129</v>
      </c>
      <c r="D63" s="58"/>
      <c r="E63" s="58"/>
      <c r="F63" s="30"/>
      <c r="G63" s="30">
        <v>12</v>
      </c>
      <c r="H63" s="30">
        <v>15</v>
      </c>
      <c r="I63" s="30">
        <v>39</v>
      </c>
      <c r="J63" s="30">
        <v>26</v>
      </c>
      <c r="K63" s="30">
        <v>26</v>
      </c>
      <c r="L63" s="30">
        <v>10</v>
      </c>
      <c r="M63" s="30">
        <v>1</v>
      </c>
      <c r="N63" s="30"/>
      <c r="O63" s="30"/>
      <c r="P63" s="30"/>
      <c r="Q63" s="30"/>
      <c r="R63" s="30"/>
      <c r="S63" s="30"/>
      <c r="T63" s="28"/>
      <c r="U63" s="58"/>
      <c r="V63" s="118">
        <v>129</v>
      </c>
      <c r="W63" s="33">
        <v>129</v>
      </c>
      <c r="X63" s="53">
        <v>124</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220</v>
      </c>
      <c r="D64" s="30"/>
      <c r="E64" s="30"/>
      <c r="F64" s="30"/>
      <c r="G64" s="30">
        <v>14</v>
      </c>
      <c r="H64" s="30">
        <v>21</v>
      </c>
      <c r="I64" s="30">
        <v>59</v>
      </c>
      <c r="J64" s="30">
        <v>39</v>
      </c>
      <c r="K64" s="30">
        <v>34</v>
      </c>
      <c r="L64" s="30">
        <v>24</v>
      </c>
      <c r="M64" s="30">
        <v>9</v>
      </c>
      <c r="N64" s="30">
        <v>8</v>
      </c>
      <c r="O64" s="30">
        <v>4</v>
      </c>
      <c r="P64" s="30">
        <v>3</v>
      </c>
      <c r="Q64" s="30">
        <v>4</v>
      </c>
      <c r="R64" s="30">
        <v>1</v>
      </c>
      <c r="S64" s="30"/>
      <c r="T64" s="28"/>
      <c r="U64" s="118"/>
      <c r="V64" s="118">
        <v>220</v>
      </c>
      <c r="W64" s="33">
        <v>220</v>
      </c>
      <c r="X64" s="53">
        <v>193</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422</v>
      </c>
      <c r="D66" s="27">
        <v>80</v>
      </c>
      <c r="E66" s="49">
        <v>48</v>
      </c>
      <c r="F66" s="30">
        <v>22</v>
      </c>
      <c r="G66" s="30">
        <v>17</v>
      </c>
      <c r="H66" s="30">
        <v>5</v>
      </c>
      <c r="I66" s="30">
        <v>16</v>
      </c>
      <c r="J66" s="30">
        <v>5</v>
      </c>
      <c r="K66" s="30">
        <v>12</v>
      </c>
      <c r="L66" s="30">
        <v>11</v>
      </c>
      <c r="M66" s="30">
        <v>13</v>
      </c>
      <c r="N66" s="30">
        <v>22</v>
      </c>
      <c r="O66" s="30">
        <v>22</v>
      </c>
      <c r="P66" s="30">
        <v>24</v>
      </c>
      <c r="Q66" s="30">
        <v>28</v>
      </c>
      <c r="R66" s="30">
        <v>22</v>
      </c>
      <c r="S66" s="49">
        <v>34</v>
      </c>
      <c r="T66" s="28">
        <v>41</v>
      </c>
      <c r="U66" s="118">
        <v>165</v>
      </c>
      <c r="V66" s="118">
        <v>257</v>
      </c>
      <c r="W66" s="33">
        <v>422</v>
      </c>
      <c r="X66" s="53">
        <v>373</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122</v>
      </c>
      <c r="D68" s="27">
        <v>22</v>
      </c>
      <c r="E68" s="49">
        <v>22</v>
      </c>
      <c r="F68" s="30">
        <v>3</v>
      </c>
      <c r="G68" s="30">
        <v>1</v>
      </c>
      <c r="H68" s="30"/>
      <c r="I68" s="30"/>
      <c r="J68" s="30"/>
      <c r="K68" s="30"/>
      <c r="L68" s="30">
        <v>4</v>
      </c>
      <c r="M68" s="30">
        <v>6</v>
      </c>
      <c r="N68" s="30">
        <v>5</v>
      </c>
      <c r="O68" s="30">
        <v>9</v>
      </c>
      <c r="P68" s="49">
        <v>6</v>
      </c>
      <c r="Q68" s="49">
        <v>14</v>
      </c>
      <c r="R68" s="30">
        <v>5</v>
      </c>
      <c r="S68" s="49">
        <v>12</v>
      </c>
      <c r="T68" s="28">
        <v>13</v>
      </c>
      <c r="U68" s="118">
        <v>77</v>
      </c>
      <c r="V68" s="118">
        <v>45</v>
      </c>
      <c r="W68" s="33">
        <v>122</v>
      </c>
      <c r="X68" s="53">
        <v>117</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192</v>
      </c>
      <c r="D71" s="27">
        <v>2</v>
      </c>
      <c r="E71" s="49"/>
      <c r="F71" s="30">
        <v>2</v>
      </c>
      <c r="G71" s="30">
        <v>1</v>
      </c>
      <c r="H71" s="30"/>
      <c r="I71" s="30"/>
      <c r="J71" s="30"/>
      <c r="K71" s="30">
        <v>1</v>
      </c>
      <c r="L71" s="30">
        <v>2</v>
      </c>
      <c r="M71" s="30">
        <v>1</v>
      </c>
      <c r="N71" s="30">
        <v>4</v>
      </c>
      <c r="O71" s="30">
        <v>6</v>
      </c>
      <c r="P71" s="30">
        <v>4</v>
      </c>
      <c r="Q71" s="30">
        <v>56</v>
      </c>
      <c r="R71" s="30">
        <v>50</v>
      </c>
      <c r="S71" s="49">
        <v>41</v>
      </c>
      <c r="T71" s="28">
        <v>22</v>
      </c>
      <c r="U71" s="118">
        <v>83</v>
      </c>
      <c r="V71" s="118">
        <v>109</v>
      </c>
      <c r="W71" s="33">
        <v>192</v>
      </c>
      <c r="X71" s="53">
        <v>45</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1559</v>
      </c>
      <c r="D73" s="125">
        <f>SUM(D62:D72)</f>
        <v>111</v>
      </c>
      <c r="E73" s="126">
        <f t="shared" si="29"/>
        <v>76</v>
      </c>
      <c r="F73" s="95">
        <f t="shared" si="29"/>
        <v>36</v>
      </c>
      <c r="G73" s="95">
        <f t="shared" si="29"/>
        <v>48</v>
      </c>
      <c r="H73" s="95">
        <f t="shared" si="29"/>
        <v>53</v>
      </c>
      <c r="I73" s="95">
        <f t="shared" si="29"/>
        <v>138</v>
      </c>
      <c r="J73" s="95">
        <f t="shared" si="29"/>
        <v>89</v>
      </c>
      <c r="K73" s="95">
        <f t="shared" si="29"/>
        <v>89</v>
      </c>
      <c r="L73" s="95">
        <f t="shared" si="29"/>
        <v>69</v>
      </c>
      <c r="M73" s="95">
        <f t="shared" si="29"/>
        <v>56</v>
      </c>
      <c r="N73" s="95">
        <f t="shared" si="29"/>
        <v>79</v>
      </c>
      <c r="O73" s="95">
        <f t="shared" si="29"/>
        <v>84</v>
      </c>
      <c r="P73" s="95">
        <f t="shared" si="29"/>
        <v>87</v>
      </c>
      <c r="Q73" s="95">
        <f t="shared" si="29"/>
        <v>161</v>
      </c>
      <c r="R73" s="95">
        <f t="shared" si="29"/>
        <v>135</v>
      </c>
      <c r="S73" s="95">
        <f t="shared" si="29"/>
        <v>134</v>
      </c>
      <c r="T73" s="99">
        <f t="shared" si="29"/>
        <v>114</v>
      </c>
      <c r="U73" s="124">
        <f t="shared" si="29"/>
        <v>548</v>
      </c>
      <c r="V73" s="124">
        <f t="shared" si="29"/>
        <v>1011</v>
      </c>
      <c r="W73" s="127">
        <f t="shared" si="29"/>
        <v>1559</v>
      </c>
      <c r="X73" s="128">
        <f t="shared" si="29"/>
        <v>1250</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309" t="s">
        <v>109</v>
      </c>
      <c r="V76" s="309"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6</v>
      </c>
      <c r="D78" s="84"/>
      <c r="E78" s="120"/>
      <c r="F78" s="121"/>
      <c r="G78" s="121">
        <v>1</v>
      </c>
      <c r="H78" s="121">
        <v>4</v>
      </c>
      <c r="I78" s="121">
        <v>1</v>
      </c>
      <c r="J78" s="121"/>
      <c r="K78" s="121"/>
      <c r="L78" s="121"/>
      <c r="M78" s="121"/>
      <c r="N78" s="121"/>
      <c r="O78" s="121"/>
      <c r="P78" s="121"/>
      <c r="Q78" s="121"/>
      <c r="R78" s="121"/>
      <c r="S78" s="121"/>
      <c r="T78" s="85"/>
      <c r="U78" s="122"/>
      <c r="V78" s="122">
        <v>6</v>
      </c>
      <c r="W78" s="122">
        <v>6</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9</v>
      </c>
      <c r="D79" s="23"/>
      <c r="E79" s="24"/>
      <c r="F79" s="25"/>
      <c r="G79" s="25"/>
      <c r="H79" s="25">
        <v>2</v>
      </c>
      <c r="I79" s="25"/>
      <c r="J79" s="25">
        <v>1</v>
      </c>
      <c r="K79" s="25"/>
      <c r="L79" s="25"/>
      <c r="M79" s="25">
        <v>2</v>
      </c>
      <c r="N79" s="25"/>
      <c r="O79" s="25">
        <v>1</v>
      </c>
      <c r="P79" s="25">
        <v>2</v>
      </c>
      <c r="Q79" s="25">
        <v>1</v>
      </c>
      <c r="R79" s="25"/>
      <c r="S79" s="25"/>
      <c r="T79" s="34"/>
      <c r="U79" s="110">
        <v>5</v>
      </c>
      <c r="V79" s="110">
        <v>4</v>
      </c>
      <c r="W79" s="110">
        <v>9</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8</v>
      </c>
      <c r="D80" s="27"/>
      <c r="E80" s="49"/>
      <c r="F80" s="30"/>
      <c r="G80" s="30"/>
      <c r="H80" s="30">
        <v>2</v>
      </c>
      <c r="I80" s="30">
        <v>1</v>
      </c>
      <c r="J80" s="30">
        <v>2</v>
      </c>
      <c r="K80" s="30">
        <v>1</v>
      </c>
      <c r="L80" s="30">
        <v>2</v>
      </c>
      <c r="M80" s="30"/>
      <c r="N80" s="30"/>
      <c r="O80" s="30"/>
      <c r="P80" s="30"/>
      <c r="Q80" s="30"/>
      <c r="R80" s="30"/>
      <c r="S80" s="30"/>
      <c r="T80" s="28"/>
      <c r="U80" s="118">
        <v>7</v>
      </c>
      <c r="V80" s="118">
        <v>1</v>
      </c>
      <c r="W80" s="118">
        <v>8</v>
      </c>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f t="shared" si="37"/>
        <v>0</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4</v>
      </c>
      <c r="D82" s="23"/>
      <c r="E82" s="24"/>
      <c r="F82" s="25"/>
      <c r="G82" s="25"/>
      <c r="H82" s="25"/>
      <c r="I82" s="25"/>
      <c r="J82" s="25"/>
      <c r="K82" s="25"/>
      <c r="L82" s="24"/>
      <c r="M82" s="25">
        <v>2</v>
      </c>
      <c r="N82" s="25"/>
      <c r="O82" s="25">
        <v>1</v>
      </c>
      <c r="P82" s="25"/>
      <c r="Q82" s="25">
        <v>1</v>
      </c>
      <c r="R82" s="25"/>
      <c r="S82" s="25"/>
      <c r="T82" s="34"/>
      <c r="U82" s="110">
        <v>3</v>
      </c>
      <c r="V82" s="110">
        <v>1</v>
      </c>
      <c r="W82" s="110">
        <v>4</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7</v>
      </c>
      <c r="D83" s="84"/>
      <c r="E83" s="120"/>
      <c r="F83" s="121"/>
      <c r="G83" s="121"/>
      <c r="H83" s="121">
        <v>1</v>
      </c>
      <c r="I83" s="121">
        <v>1</v>
      </c>
      <c r="J83" s="121">
        <v>2</v>
      </c>
      <c r="K83" s="121">
        <v>1</v>
      </c>
      <c r="L83" s="121">
        <v>2</v>
      </c>
      <c r="M83" s="121"/>
      <c r="N83" s="121"/>
      <c r="O83" s="121"/>
      <c r="P83" s="121"/>
      <c r="Q83" s="121"/>
      <c r="R83" s="121"/>
      <c r="S83" s="121"/>
      <c r="T83" s="85"/>
      <c r="U83" s="122">
        <v>6</v>
      </c>
      <c r="V83" s="122">
        <v>1</v>
      </c>
      <c r="W83" s="122">
        <v>7</v>
      </c>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f t="shared" si="37"/>
        <v>0</v>
      </c>
      <c r="CA83" s="116"/>
      <c r="CB83" s="6"/>
      <c r="CY83" s="12"/>
      <c r="CZ83" s="12"/>
    </row>
    <row r="84" spans="1:105" s="11" customFormat="1" ht="18" customHeight="1" x14ac:dyDescent="0.15">
      <c r="A84" s="353" t="s">
        <v>128</v>
      </c>
      <c r="B84" s="131" t="s">
        <v>110</v>
      </c>
      <c r="C84" s="109">
        <f t="shared" si="30"/>
        <v>5</v>
      </c>
      <c r="D84" s="23"/>
      <c r="E84" s="24"/>
      <c r="F84" s="25"/>
      <c r="G84" s="25"/>
      <c r="H84" s="25">
        <v>2</v>
      </c>
      <c r="I84" s="25"/>
      <c r="J84" s="25">
        <v>1</v>
      </c>
      <c r="K84" s="25"/>
      <c r="L84" s="50"/>
      <c r="M84" s="50"/>
      <c r="N84" s="50"/>
      <c r="O84" s="50"/>
      <c r="P84" s="50">
        <v>2</v>
      </c>
      <c r="Q84" s="50"/>
      <c r="R84" s="50"/>
      <c r="S84" s="50"/>
      <c r="T84" s="135"/>
      <c r="U84" s="110">
        <v>2</v>
      </c>
      <c r="V84" s="110">
        <v>3</v>
      </c>
      <c r="W84" s="110">
        <v>5</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1</v>
      </c>
      <c r="D85" s="84"/>
      <c r="E85" s="120"/>
      <c r="F85" s="121"/>
      <c r="G85" s="121"/>
      <c r="H85" s="121">
        <v>1</v>
      </c>
      <c r="I85" s="121"/>
      <c r="J85" s="121"/>
      <c r="K85" s="121"/>
      <c r="L85" s="136"/>
      <c r="M85" s="50"/>
      <c r="N85" s="50"/>
      <c r="O85" s="50"/>
      <c r="P85" s="50"/>
      <c r="Q85" s="50"/>
      <c r="R85" s="50"/>
      <c r="S85" s="50"/>
      <c r="T85" s="135"/>
      <c r="U85" s="137">
        <v>1</v>
      </c>
      <c r="V85" s="137"/>
      <c r="W85" s="137">
        <v>1</v>
      </c>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f t="shared" si="37"/>
        <v>0</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5</v>
      </c>
      <c r="D87" s="144"/>
      <c r="E87" s="144"/>
      <c r="F87" s="144"/>
      <c r="G87" s="121"/>
      <c r="H87" s="121"/>
      <c r="I87" s="121">
        <v>1</v>
      </c>
      <c r="J87" s="121"/>
      <c r="K87" s="121">
        <v>1</v>
      </c>
      <c r="L87" s="121">
        <v>2</v>
      </c>
      <c r="M87" s="121">
        <v>1</v>
      </c>
      <c r="N87" s="121"/>
      <c r="O87" s="121"/>
      <c r="P87" s="121"/>
      <c r="Q87" s="121"/>
      <c r="R87" s="121"/>
      <c r="S87" s="121"/>
      <c r="T87" s="85"/>
      <c r="U87" s="122"/>
      <c r="V87" s="122">
        <v>5</v>
      </c>
      <c r="W87" s="122">
        <v>5</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310"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304" t="s">
        <v>49</v>
      </c>
      <c r="W122" s="18" t="s">
        <v>50</v>
      </c>
      <c r="X122" s="308"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7</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7</v>
      </c>
      <c r="AK125" s="166">
        <v>1</v>
      </c>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308"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7</v>
      </c>
      <c r="AK131" s="99">
        <f>SUM(AK123:AK130)</f>
        <v>8</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308"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0</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82612</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A6" sqref="A6:AD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",[13]NOMBRE!B2," - ","( ",[13]NOMBRE!C2,[13]NOMBRE!D2,[13]NOMBRE!E2,[13]NOMBRE!F2,[13]NOMBRE!G2,"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",[13]NOMBRE!B3," - ","( ",[13]NOMBRE!C3,[13]NOMBRE!D3,[13]NOMBRE!E3,[13]NOMBRE!F3,[13]NOMBRE!G3,[13]NOMBRE!H3,"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",[13]NOMBRE!B6," - ","( ",[13]NOMBRE!C6,[13]NOMBRE!D6," )")</f>
        <v>MES: DICIEMBRE - ( 12 )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",[13]NOMBRE!B7)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314"/>
      <c r="AK6" s="314"/>
      <c r="AN6" s="313"/>
      <c r="AP6" s="326" t="s">
        <v>2</v>
      </c>
      <c r="AQ6" s="326"/>
      <c r="AR6" s="326" t="s">
        <v>3</v>
      </c>
      <c r="AS6" s="326"/>
      <c r="AU6" s="314"/>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314"/>
      <c r="AN7" s="313"/>
      <c r="AO7" s="314"/>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318" t="s">
        <v>49</v>
      </c>
      <c r="W11" s="18" t="s">
        <v>50</v>
      </c>
      <c r="X11" s="315" t="s">
        <v>51</v>
      </c>
      <c r="Y11" s="19" t="s">
        <v>52</v>
      </c>
      <c r="Z11" s="15" t="s">
        <v>53</v>
      </c>
      <c r="AA11" s="18" t="s">
        <v>54</v>
      </c>
      <c r="AB11" s="19" t="s">
        <v>51</v>
      </c>
      <c r="AC11" s="19" t="s">
        <v>52</v>
      </c>
      <c r="AD11" s="15" t="s">
        <v>53</v>
      </c>
      <c r="AE11" s="18" t="s">
        <v>54</v>
      </c>
      <c r="AF11" s="13" t="s">
        <v>55</v>
      </c>
      <c r="AG11" s="321"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259</v>
      </c>
      <c r="C12" s="23">
        <v>123</v>
      </c>
      <c r="D12" s="24">
        <v>71</v>
      </c>
      <c r="E12" s="25">
        <v>65</v>
      </c>
      <c r="F12" s="25"/>
      <c r="G12" s="26"/>
      <c r="H12" s="26"/>
      <c r="I12" s="26"/>
      <c r="J12" s="26"/>
      <c r="K12" s="26"/>
      <c r="L12" s="26"/>
      <c r="M12" s="26"/>
      <c r="N12" s="26"/>
      <c r="O12" s="26"/>
      <c r="P12" s="26"/>
      <c r="Q12" s="26"/>
      <c r="R12" s="26"/>
      <c r="S12" s="26"/>
      <c r="T12" s="27">
        <v>259</v>
      </c>
      <c r="U12" s="28"/>
      <c r="V12" s="27">
        <v>111</v>
      </c>
      <c r="W12" s="28">
        <v>148</v>
      </c>
      <c r="X12" s="29">
        <f>SUM(Y12:AA12)</f>
        <v>103</v>
      </c>
      <c r="Y12" s="27">
        <v>103</v>
      </c>
      <c r="Z12" s="30"/>
      <c r="AA12" s="28"/>
      <c r="AB12" s="31">
        <f>SUM(AC12:AE12)</f>
        <v>0</v>
      </c>
      <c r="AC12" s="27"/>
      <c r="AD12" s="30"/>
      <c r="AE12" s="28"/>
      <c r="AF12" s="23">
        <v>83</v>
      </c>
      <c r="AG12" s="32">
        <v>0</v>
      </c>
      <c r="AH12" s="33">
        <v>44</v>
      </c>
      <c r="AI12" s="34"/>
      <c r="AJ12" s="32"/>
      <c r="AK12" s="33"/>
      <c r="AL12" s="34"/>
      <c r="AM12" s="33">
        <v>15</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790</v>
      </c>
      <c r="C13" s="27"/>
      <c r="D13" s="49"/>
      <c r="E13" s="50"/>
      <c r="F13" s="50">
        <v>11</v>
      </c>
      <c r="G13" s="50">
        <v>20</v>
      </c>
      <c r="H13" s="51">
        <v>46</v>
      </c>
      <c r="I13" s="51">
        <v>36</v>
      </c>
      <c r="J13" s="51">
        <v>33</v>
      </c>
      <c r="K13" s="51">
        <v>35</v>
      </c>
      <c r="L13" s="51">
        <v>48</v>
      </c>
      <c r="M13" s="51">
        <v>66</v>
      </c>
      <c r="N13" s="51">
        <v>72</v>
      </c>
      <c r="O13" s="51">
        <v>64</v>
      </c>
      <c r="P13" s="51">
        <v>96</v>
      </c>
      <c r="Q13" s="51">
        <v>83</v>
      </c>
      <c r="R13" s="51">
        <v>88</v>
      </c>
      <c r="S13" s="52">
        <v>92</v>
      </c>
      <c r="T13" s="27"/>
      <c r="U13" s="28">
        <v>790</v>
      </c>
      <c r="V13" s="27">
        <v>282</v>
      </c>
      <c r="W13" s="28">
        <v>508</v>
      </c>
      <c r="X13" s="29">
        <f t="shared" ref="X13:X57" si="0">SUM(Y13:AA13)</f>
        <v>0</v>
      </c>
      <c r="Y13" s="27"/>
      <c r="Z13" s="30"/>
      <c r="AA13" s="28"/>
      <c r="AB13" s="31">
        <f t="shared" ref="AB13:AB57" si="1">SUM(AC13:AE13)</f>
        <v>370</v>
      </c>
      <c r="AC13" s="27">
        <v>370</v>
      </c>
      <c r="AD13" s="30"/>
      <c r="AE13" s="28"/>
      <c r="AF13" s="27">
        <v>230</v>
      </c>
      <c r="AG13" s="32">
        <v>0</v>
      </c>
      <c r="AH13" s="27"/>
      <c r="AI13" s="28">
        <v>188</v>
      </c>
      <c r="AJ13" s="32">
        <v>469</v>
      </c>
      <c r="AK13" s="33"/>
      <c r="AL13" s="28">
        <v>13</v>
      </c>
      <c r="AM13" s="33"/>
      <c r="AN13" s="28">
        <v>29</v>
      </c>
      <c r="AO13" s="35"/>
      <c r="AP13" s="53">
        <v>85</v>
      </c>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90</v>
      </c>
      <c r="C14" s="27">
        <v>90</v>
      </c>
      <c r="D14" s="58"/>
      <c r="E14" s="59"/>
      <c r="F14" s="59"/>
      <c r="G14" s="59"/>
      <c r="H14" s="60"/>
      <c r="I14" s="60"/>
      <c r="J14" s="60"/>
      <c r="K14" s="60"/>
      <c r="L14" s="60"/>
      <c r="M14" s="60"/>
      <c r="N14" s="60"/>
      <c r="O14" s="60"/>
      <c r="P14" s="60"/>
      <c r="Q14" s="60"/>
      <c r="R14" s="60"/>
      <c r="S14" s="60"/>
      <c r="T14" s="27">
        <v>90</v>
      </c>
      <c r="U14" s="61"/>
      <c r="V14" s="27">
        <v>50</v>
      </c>
      <c r="W14" s="28">
        <v>40</v>
      </c>
      <c r="X14" s="29">
        <f t="shared" si="0"/>
        <v>28</v>
      </c>
      <c r="Y14" s="27">
        <v>28</v>
      </c>
      <c r="Z14" s="30"/>
      <c r="AA14" s="28"/>
      <c r="AC14" s="62"/>
      <c r="AD14" s="58"/>
      <c r="AE14" s="59"/>
      <c r="AF14" s="59"/>
      <c r="AG14" s="58"/>
      <c r="AH14" s="27">
        <v>8</v>
      </c>
      <c r="AI14" s="61"/>
      <c r="AJ14" s="32">
        <v>2</v>
      </c>
      <c r="AK14" s="33"/>
      <c r="AL14" s="61"/>
      <c r="AM14" s="33">
        <v>13</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370</v>
      </c>
      <c r="C15" s="27">
        <v>45</v>
      </c>
      <c r="D15" s="49">
        <v>20</v>
      </c>
      <c r="E15" s="30">
        <v>12</v>
      </c>
      <c r="F15" s="30">
        <v>2</v>
      </c>
      <c r="G15" s="30">
        <v>2</v>
      </c>
      <c r="H15" s="52">
        <v>7</v>
      </c>
      <c r="I15" s="52">
        <v>4</v>
      </c>
      <c r="J15" s="52">
        <v>5</v>
      </c>
      <c r="K15" s="52">
        <v>5</v>
      </c>
      <c r="L15" s="52">
        <v>6</v>
      </c>
      <c r="M15" s="52">
        <v>13</v>
      </c>
      <c r="N15" s="52">
        <v>22</v>
      </c>
      <c r="O15" s="52">
        <v>44</v>
      </c>
      <c r="P15" s="52">
        <v>50</v>
      </c>
      <c r="Q15" s="52">
        <v>44</v>
      </c>
      <c r="R15" s="52">
        <v>33</v>
      </c>
      <c r="S15" s="52">
        <v>56</v>
      </c>
      <c r="T15" s="27">
        <v>77</v>
      </c>
      <c r="U15" s="28">
        <v>293</v>
      </c>
      <c r="V15" s="27">
        <v>164</v>
      </c>
      <c r="W15" s="28">
        <v>206</v>
      </c>
      <c r="X15" s="29">
        <f t="shared" si="0"/>
        <v>25</v>
      </c>
      <c r="Y15" s="27">
        <v>25</v>
      </c>
      <c r="Z15" s="30"/>
      <c r="AA15" s="28"/>
      <c r="AB15" s="31">
        <f t="shared" si="1"/>
        <v>151</v>
      </c>
      <c r="AC15" s="27">
        <v>151</v>
      </c>
      <c r="AD15" s="30"/>
      <c r="AE15" s="28"/>
      <c r="AF15" s="27">
        <v>136</v>
      </c>
      <c r="AG15" s="32">
        <v>0</v>
      </c>
      <c r="AH15" s="27">
        <v>24</v>
      </c>
      <c r="AI15" s="28">
        <v>58</v>
      </c>
      <c r="AJ15" s="32">
        <v>248</v>
      </c>
      <c r="AK15" s="33"/>
      <c r="AL15" s="28"/>
      <c r="AM15" s="33"/>
      <c r="AN15" s="28">
        <v>36</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268</v>
      </c>
      <c r="C16" s="27">
        <v>51</v>
      </c>
      <c r="D16" s="49">
        <v>9</v>
      </c>
      <c r="E16" s="30">
        <v>20</v>
      </c>
      <c r="F16" s="30">
        <v>1</v>
      </c>
      <c r="G16" s="30">
        <v>2</v>
      </c>
      <c r="H16" s="52">
        <v>1</v>
      </c>
      <c r="I16" s="52">
        <v>1</v>
      </c>
      <c r="J16" s="52">
        <v>2</v>
      </c>
      <c r="K16" s="52">
        <v>5</v>
      </c>
      <c r="L16" s="52">
        <v>5</v>
      </c>
      <c r="M16" s="52">
        <v>22</v>
      </c>
      <c r="N16" s="52">
        <v>23</v>
      </c>
      <c r="O16" s="52">
        <v>21</v>
      </c>
      <c r="P16" s="52">
        <v>27</v>
      </c>
      <c r="Q16" s="52">
        <v>27</v>
      </c>
      <c r="R16" s="52">
        <v>25</v>
      </c>
      <c r="S16" s="52">
        <v>26</v>
      </c>
      <c r="T16" s="27">
        <v>80</v>
      </c>
      <c r="U16" s="28">
        <v>188</v>
      </c>
      <c r="V16" s="27">
        <v>156</v>
      </c>
      <c r="W16" s="28">
        <v>112</v>
      </c>
      <c r="X16" s="29">
        <f t="shared" si="0"/>
        <v>34</v>
      </c>
      <c r="Y16" s="27">
        <v>34</v>
      </c>
      <c r="Z16" s="30"/>
      <c r="AA16" s="28"/>
      <c r="AB16" s="31">
        <f t="shared" si="1"/>
        <v>62</v>
      </c>
      <c r="AC16" s="27">
        <v>62</v>
      </c>
      <c r="AD16" s="30"/>
      <c r="AE16" s="28"/>
      <c r="AF16" s="27">
        <v>77</v>
      </c>
      <c r="AG16" s="32">
        <v>9</v>
      </c>
      <c r="AH16" s="27">
        <v>1</v>
      </c>
      <c r="AI16" s="28">
        <v>23</v>
      </c>
      <c r="AJ16" s="32">
        <v>72</v>
      </c>
      <c r="AK16" s="33">
        <v>10</v>
      </c>
      <c r="AL16" s="28">
        <v>27</v>
      </c>
      <c r="AM16" s="33">
        <v>3</v>
      </c>
      <c r="AN16" s="28">
        <v>18</v>
      </c>
      <c r="AO16" s="35"/>
      <c r="AP16" s="53">
        <v>35</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88</v>
      </c>
      <c r="C18" s="27"/>
      <c r="D18" s="49"/>
      <c r="E18" s="30"/>
      <c r="F18" s="30">
        <v>1</v>
      </c>
      <c r="G18" s="30">
        <v>3</v>
      </c>
      <c r="H18" s="52">
        <v>5</v>
      </c>
      <c r="I18" s="52">
        <v>6</v>
      </c>
      <c r="J18" s="52">
        <v>3</v>
      </c>
      <c r="K18" s="52">
        <v>3</v>
      </c>
      <c r="L18" s="52">
        <v>8</v>
      </c>
      <c r="M18" s="52">
        <v>10</v>
      </c>
      <c r="N18" s="52">
        <v>15</v>
      </c>
      <c r="O18" s="52">
        <v>10</v>
      </c>
      <c r="P18" s="52">
        <v>8</v>
      </c>
      <c r="Q18" s="52">
        <v>5</v>
      </c>
      <c r="R18" s="52">
        <v>6</v>
      </c>
      <c r="S18" s="52">
        <v>5</v>
      </c>
      <c r="T18" s="27"/>
      <c r="U18" s="28">
        <v>88</v>
      </c>
      <c r="V18" s="27">
        <v>26</v>
      </c>
      <c r="W18" s="28">
        <v>62</v>
      </c>
      <c r="X18" s="29">
        <f t="shared" si="0"/>
        <v>0</v>
      </c>
      <c r="Y18" s="27"/>
      <c r="Z18" s="30"/>
      <c r="AA18" s="28"/>
      <c r="AB18" s="31">
        <f t="shared" si="1"/>
        <v>63</v>
      </c>
      <c r="AC18" s="27">
        <v>63</v>
      </c>
      <c r="AD18" s="30"/>
      <c r="AE18" s="28"/>
      <c r="AF18" s="27">
        <v>51</v>
      </c>
      <c r="AG18" s="32">
        <v>0</v>
      </c>
      <c r="AH18" s="27"/>
      <c r="AI18" s="28">
        <v>34</v>
      </c>
      <c r="AJ18" s="32"/>
      <c r="AK18" s="33"/>
      <c r="AL18" s="28">
        <v>11</v>
      </c>
      <c r="AM18" s="33"/>
      <c r="AN18" s="28">
        <v>21</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16</v>
      </c>
      <c r="C22" s="27"/>
      <c r="D22" s="49"/>
      <c r="E22" s="30"/>
      <c r="F22" s="30"/>
      <c r="G22" s="30"/>
      <c r="H22" s="52">
        <v>1</v>
      </c>
      <c r="I22" s="52"/>
      <c r="J22" s="52">
        <v>1</v>
      </c>
      <c r="K22" s="52"/>
      <c r="L22" s="52"/>
      <c r="M22" s="52">
        <v>2</v>
      </c>
      <c r="N22" s="52">
        <v>1</v>
      </c>
      <c r="O22" s="52">
        <v>1</v>
      </c>
      <c r="P22" s="52">
        <v>3</v>
      </c>
      <c r="Q22" s="52">
        <v>1</v>
      </c>
      <c r="R22" s="52">
        <v>3</v>
      </c>
      <c r="S22" s="52">
        <v>3</v>
      </c>
      <c r="T22" s="27"/>
      <c r="U22" s="28">
        <v>16</v>
      </c>
      <c r="V22" s="27">
        <v>6</v>
      </c>
      <c r="W22" s="28">
        <v>10</v>
      </c>
      <c r="X22" s="29">
        <f t="shared" si="0"/>
        <v>0</v>
      </c>
      <c r="Y22" s="27"/>
      <c r="Z22" s="30"/>
      <c r="AA22" s="28"/>
      <c r="AB22" s="31">
        <f t="shared" si="1"/>
        <v>10</v>
      </c>
      <c r="AC22" s="27">
        <v>10</v>
      </c>
      <c r="AD22" s="30"/>
      <c r="AE22" s="28"/>
      <c r="AF22" s="27">
        <v>7</v>
      </c>
      <c r="AG22" s="32">
        <v>0</v>
      </c>
      <c r="AH22" s="27"/>
      <c r="AI22" s="28">
        <v>2</v>
      </c>
      <c r="AJ22" s="32">
        <v>36</v>
      </c>
      <c r="AK22" s="33"/>
      <c r="AL22" s="28"/>
      <c r="AM22" s="33"/>
      <c r="AN22" s="28">
        <v>6</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4</v>
      </c>
      <c r="C26" s="27"/>
      <c r="D26" s="49"/>
      <c r="E26" s="30"/>
      <c r="F26" s="30"/>
      <c r="G26" s="30">
        <v>1</v>
      </c>
      <c r="H26" s="52">
        <v>1</v>
      </c>
      <c r="I26" s="52"/>
      <c r="J26" s="52">
        <v>1</v>
      </c>
      <c r="K26" s="52"/>
      <c r="L26" s="52"/>
      <c r="M26" s="52"/>
      <c r="N26" s="52">
        <v>1</v>
      </c>
      <c r="O26" s="52"/>
      <c r="P26" s="52"/>
      <c r="Q26" s="52"/>
      <c r="R26" s="52"/>
      <c r="S26" s="52"/>
      <c r="T26" s="27"/>
      <c r="U26" s="28">
        <v>4</v>
      </c>
      <c r="V26" s="27">
        <v>2</v>
      </c>
      <c r="W26" s="28">
        <v>2</v>
      </c>
      <c r="X26" s="29">
        <f t="shared" si="0"/>
        <v>0</v>
      </c>
      <c r="Y26" s="27"/>
      <c r="Z26" s="30"/>
      <c r="AA26" s="28"/>
      <c r="AB26" s="31">
        <f t="shared" si="1"/>
        <v>1</v>
      </c>
      <c r="AC26" s="27">
        <v>1</v>
      </c>
      <c r="AD26" s="30"/>
      <c r="AE26" s="28"/>
      <c r="AF26" s="27">
        <v>0</v>
      </c>
      <c r="AG26" s="32">
        <v>0</v>
      </c>
      <c r="AH26" s="27"/>
      <c r="AI26" s="28">
        <v>5</v>
      </c>
      <c r="AJ26" s="32"/>
      <c r="AK26" s="33"/>
      <c r="AL26" s="28"/>
      <c r="AM26" s="33"/>
      <c r="AN26" s="28">
        <v>2</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16</v>
      </c>
      <c r="C27" s="27"/>
      <c r="D27" s="49"/>
      <c r="E27" s="30"/>
      <c r="F27" s="30">
        <v>1</v>
      </c>
      <c r="G27" s="30">
        <v>5</v>
      </c>
      <c r="H27" s="52">
        <v>2</v>
      </c>
      <c r="I27" s="52">
        <v>3</v>
      </c>
      <c r="J27" s="52">
        <v>2</v>
      </c>
      <c r="K27" s="52">
        <v>2</v>
      </c>
      <c r="L27" s="52">
        <v>1</v>
      </c>
      <c r="M27" s="52"/>
      <c r="N27" s="52"/>
      <c r="O27" s="52"/>
      <c r="P27" s="52"/>
      <c r="Q27" s="52"/>
      <c r="R27" s="52"/>
      <c r="S27" s="52"/>
      <c r="T27" s="27"/>
      <c r="U27" s="28">
        <v>16</v>
      </c>
      <c r="V27" s="27">
        <v>14</v>
      </c>
      <c r="W27" s="28">
        <v>2</v>
      </c>
      <c r="X27" s="29">
        <f t="shared" si="0"/>
        <v>0</v>
      </c>
      <c r="Y27" s="27"/>
      <c r="Z27" s="30"/>
      <c r="AA27" s="28"/>
      <c r="AB27" s="31">
        <f t="shared" si="1"/>
        <v>5</v>
      </c>
      <c r="AC27" s="27">
        <v>5</v>
      </c>
      <c r="AD27" s="30"/>
      <c r="AE27" s="28"/>
      <c r="AF27" s="27">
        <v>5</v>
      </c>
      <c r="AG27" s="32">
        <v>0</v>
      </c>
      <c r="AH27" s="27"/>
      <c r="AI27" s="28">
        <v>6</v>
      </c>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342</v>
      </c>
      <c r="C30" s="27">
        <v>45</v>
      </c>
      <c r="D30" s="49">
        <v>64</v>
      </c>
      <c r="E30" s="30">
        <v>61</v>
      </c>
      <c r="F30" s="30">
        <v>22</v>
      </c>
      <c r="G30" s="30">
        <v>6</v>
      </c>
      <c r="H30" s="52">
        <v>9</v>
      </c>
      <c r="I30" s="52">
        <v>2</v>
      </c>
      <c r="J30" s="52">
        <v>5</v>
      </c>
      <c r="K30" s="52">
        <v>13</v>
      </c>
      <c r="L30" s="52">
        <v>13</v>
      </c>
      <c r="M30" s="52">
        <v>6</v>
      </c>
      <c r="N30" s="52">
        <v>19</v>
      </c>
      <c r="O30" s="52">
        <v>10</v>
      </c>
      <c r="P30" s="52">
        <v>16</v>
      </c>
      <c r="Q30" s="52">
        <v>16</v>
      </c>
      <c r="R30" s="52">
        <v>16</v>
      </c>
      <c r="S30" s="52">
        <v>19</v>
      </c>
      <c r="T30" s="27">
        <v>170</v>
      </c>
      <c r="U30" s="28">
        <v>172</v>
      </c>
      <c r="V30" s="27">
        <v>206</v>
      </c>
      <c r="W30" s="28">
        <v>136</v>
      </c>
      <c r="X30" s="29">
        <f t="shared" si="0"/>
        <v>78</v>
      </c>
      <c r="Y30" s="27">
        <v>78</v>
      </c>
      <c r="Z30" s="30"/>
      <c r="AA30" s="28"/>
      <c r="AB30" s="31">
        <f t="shared" si="1"/>
        <v>71</v>
      </c>
      <c r="AC30" s="27">
        <v>71</v>
      </c>
      <c r="AD30" s="30"/>
      <c r="AE30" s="28"/>
      <c r="AF30" s="27">
        <v>108</v>
      </c>
      <c r="AG30" s="32">
        <v>0</v>
      </c>
      <c r="AH30" s="27">
        <v>49</v>
      </c>
      <c r="AI30" s="28">
        <v>27</v>
      </c>
      <c r="AJ30" s="32">
        <v>78</v>
      </c>
      <c r="AK30" s="33">
        <v>1</v>
      </c>
      <c r="AL30" s="28">
        <v>10</v>
      </c>
      <c r="AM30" s="33">
        <v>1</v>
      </c>
      <c r="AN30" s="28">
        <v>19</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309</v>
      </c>
      <c r="C32" s="27">
        <v>2</v>
      </c>
      <c r="D32" s="49">
        <v>3</v>
      </c>
      <c r="E32" s="30">
        <v>13</v>
      </c>
      <c r="F32" s="30">
        <v>19</v>
      </c>
      <c r="G32" s="30">
        <v>34</v>
      </c>
      <c r="H32" s="52">
        <v>19</v>
      </c>
      <c r="I32" s="52">
        <v>19</v>
      </c>
      <c r="J32" s="52">
        <v>21</v>
      </c>
      <c r="K32" s="52">
        <v>24</v>
      </c>
      <c r="L32" s="52">
        <v>32</v>
      </c>
      <c r="M32" s="52">
        <v>30</v>
      </c>
      <c r="N32" s="52">
        <v>31</v>
      </c>
      <c r="O32" s="52">
        <v>34</v>
      </c>
      <c r="P32" s="52">
        <v>12</v>
      </c>
      <c r="Q32" s="52">
        <v>8</v>
      </c>
      <c r="R32" s="52">
        <v>5</v>
      </c>
      <c r="S32" s="52">
        <v>3</v>
      </c>
      <c r="T32" s="27">
        <v>18</v>
      </c>
      <c r="U32" s="28">
        <v>291</v>
      </c>
      <c r="V32" s="27">
        <v>135</v>
      </c>
      <c r="W32" s="28">
        <v>174</v>
      </c>
      <c r="X32" s="29">
        <f t="shared" si="0"/>
        <v>22</v>
      </c>
      <c r="Y32" s="27">
        <v>22</v>
      </c>
      <c r="Z32" s="30"/>
      <c r="AA32" s="28"/>
      <c r="AB32" s="31">
        <f t="shared" si="1"/>
        <v>28</v>
      </c>
      <c r="AC32" s="27">
        <v>26</v>
      </c>
      <c r="AD32" s="30">
        <v>1</v>
      </c>
      <c r="AE32" s="28">
        <v>1</v>
      </c>
      <c r="AF32" s="27">
        <v>30</v>
      </c>
      <c r="AG32" s="32">
        <v>0</v>
      </c>
      <c r="AH32" s="27">
        <v>10</v>
      </c>
      <c r="AI32" s="28">
        <v>68</v>
      </c>
      <c r="AJ32" s="32">
        <v>380</v>
      </c>
      <c r="AK32" s="33"/>
      <c r="AL32" s="28"/>
      <c r="AM32" s="33"/>
      <c r="AN32" s="28">
        <v>7</v>
      </c>
      <c r="AO32" s="35"/>
      <c r="AP32" s="53">
        <v>25</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154</v>
      </c>
      <c r="C34" s="27">
        <v>78</v>
      </c>
      <c r="D34" s="49">
        <v>56</v>
      </c>
      <c r="E34" s="30">
        <v>20</v>
      </c>
      <c r="F34" s="59"/>
      <c r="G34" s="59"/>
      <c r="H34" s="59"/>
      <c r="I34" s="59"/>
      <c r="J34" s="59"/>
      <c r="K34" s="59"/>
      <c r="L34" s="59"/>
      <c r="M34" s="59"/>
      <c r="N34" s="59"/>
      <c r="O34" s="59"/>
      <c r="P34" s="59"/>
      <c r="Q34" s="59"/>
      <c r="R34" s="59"/>
      <c r="S34" s="59"/>
      <c r="T34" s="27">
        <v>154</v>
      </c>
      <c r="U34" s="61"/>
      <c r="V34" s="27">
        <v>123</v>
      </c>
      <c r="W34" s="28">
        <v>31</v>
      </c>
      <c r="X34" s="29">
        <f t="shared" si="0"/>
        <v>108</v>
      </c>
      <c r="Y34" s="27">
        <v>108</v>
      </c>
      <c r="Z34" s="30"/>
      <c r="AA34" s="28"/>
      <c r="AB34" s="31">
        <f t="shared" si="1"/>
        <v>0</v>
      </c>
      <c r="AC34" s="27"/>
      <c r="AD34" s="30"/>
      <c r="AE34" s="28"/>
      <c r="AF34" s="27">
        <v>49</v>
      </c>
      <c r="AG34" s="32">
        <v>0</v>
      </c>
      <c r="AH34" s="27">
        <v>24</v>
      </c>
      <c r="AI34" s="72"/>
      <c r="AJ34" s="32"/>
      <c r="AK34" s="33"/>
      <c r="AL34" s="28"/>
      <c r="AM34" s="33">
        <v>81</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485</v>
      </c>
      <c r="C35" s="62"/>
      <c r="D35" s="58"/>
      <c r="E35" s="59"/>
      <c r="F35" s="30">
        <v>11</v>
      </c>
      <c r="G35" s="30">
        <v>5</v>
      </c>
      <c r="H35" s="52">
        <v>9</v>
      </c>
      <c r="I35" s="52">
        <v>11</v>
      </c>
      <c r="J35" s="52">
        <v>31</v>
      </c>
      <c r="K35" s="52">
        <v>49</v>
      </c>
      <c r="L35" s="52">
        <v>49</v>
      </c>
      <c r="M35" s="52">
        <v>47</v>
      </c>
      <c r="N35" s="52">
        <v>55</v>
      </c>
      <c r="O35" s="52">
        <v>56</v>
      </c>
      <c r="P35" s="52">
        <v>57</v>
      </c>
      <c r="Q35" s="52">
        <v>45</v>
      </c>
      <c r="R35" s="52">
        <v>38</v>
      </c>
      <c r="S35" s="52">
        <v>22</v>
      </c>
      <c r="T35" s="62"/>
      <c r="U35" s="28">
        <v>485</v>
      </c>
      <c r="V35" s="27">
        <v>195</v>
      </c>
      <c r="W35" s="28">
        <v>290</v>
      </c>
      <c r="X35" s="69"/>
      <c r="Y35" s="62"/>
      <c r="Z35" s="59"/>
      <c r="AA35" s="61"/>
      <c r="AB35" s="31">
        <f t="shared" si="1"/>
        <v>306</v>
      </c>
      <c r="AC35" s="27">
        <v>305</v>
      </c>
      <c r="AD35" s="30"/>
      <c r="AE35" s="28">
        <v>1</v>
      </c>
      <c r="AF35" s="27">
        <v>235</v>
      </c>
      <c r="AG35" s="32">
        <v>19</v>
      </c>
      <c r="AH35" s="62"/>
      <c r="AI35" s="72">
        <v>94</v>
      </c>
      <c r="AJ35" s="72"/>
      <c r="AK35" s="69"/>
      <c r="AL35" s="28">
        <v>20</v>
      </c>
      <c r="AM35" s="69"/>
      <c r="AN35" s="28">
        <v>64</v>
      </c>
      <c r="AO35" s="35"/>
      <c r="AP35" s="53">
        <v>24</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162</v>
      </c>
      <c r="C38" s="62"/>
      <c r="D38" s="58"/>
      <c r="E38" s="59"/>
      <c r="F38" s="30">
        <v>4</v>
      </c>
      <c r="G38" s="30">
        <v>3</v>
      </c>
      <c r="H38" s="52">
        <v>3</v>
      </c>
      <c r="I38" s="52">
        <v>7</v>
      </c>
      <c r="J38" s="52">
        <v>8</v>
      </c>
      <c r="K38" s="52">
        <v>21</v>
      </c>
      <c r="L38" s="52">
        <v>20</v>
      </c>
      <c r="M38" s="52">
        <v>19</v>
      </c>
      <c r="N38" s="52">
        <v>20</v>
      </c>
      <c r="O38" s="52">
        <v>15</v>
      </c>
      <c r="P38" s="52">
        <v>12</v>
      </c>
      <c r="Q38" s="52">
        <v>15</v>
      </c>
      <c r="R38" s="52">
        <v>11</v>
      </c>
      <c r="S38" s="52">
        <v>4</v>
      </c>
      <c r="T38" s="62"/>
      <c r="U38" s="28">
        <v>162</v>
      </c>
      <c r="V38" s="27"/>
      <c r="W38" s="28">
        <v>162</v>
      </c>
      <c r="X38" s="69"/>
      <c r="Y38" s="62"/>
      <c r="Z38" s="59"/>
      <c r="AA38" s="61"/>
      <c r="AB38" s="31">
        <f t="shared" si="1"/>
        <v>60</v>
      </c>
      <c r="AC38" s="27">
        <v>60</v>
      </c>
      <c r="AD38" s="30"/>
      <c r="AE38" s="28"/>
      <c r="AF38" s="27">
        <v>2</v>
      </c>
      <c r="AG38" s="32">
        <v>0</v>
      </c>
      <c r="AH38" s="62"/>
      <c r="AI38" s="28">
        <v>19</v>
      </c>
      <c r="AJ38" s="32">
        <v>159</v>
      </c>
      <c r="AK38" s="69"/>
      <c r="AL38" s="28"/>
      <c r="AM38" s="69"/>
      <c r="AN38" s="28">
        <v>1</v>
      </c>
      <c r="AO38" s="35"/>
      <c r="AP38" s="53">
        <v>11</v>
      </c>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25</v>
      </c>
      <c r="C46" s="27"/>
      <c r="D46" s="49"/>
      <c r="E46" s="30"/>
      <c r="F46" s="30"/>
      <c r="G46" s="30"/>
      <c r="H46" s="52"/>
      <c r="I46" s="52"/>
      <c r="J46" s="52"/>
      <c r="K46" s="52">
        <v>1</v>
      </c>
      <c r="L46" s="52">
        <v>2</v>
      </c>
      <c r="M46" s="52">
        <v>3</v>
      </c>
      <c r="N46" s="52">
        <v>1</v>
      </c>
      <c r="O46" s="52">
        <v>1</v>
      </c>
      <c r="P46" s="52">
        <v>3</v>
      </c>
      <c r="Q46" s="52">
        <v>4</v>
      </c>
      <c r="R46" s="52">
        <v>5</v>
      </c>
      <c r="S46" s="52">
        <v>5</v>
      </c>
      <c r="T46" s="27"/>
      <c r="U46" s="28">
        <v>25</v>
      </c>
      <c r="V46" s="27">
        <v>7</v>
      </c>
      <c r="W46" s="28">
        <v>18</v>
      </c>
      <c r="X46" s="29">
        <f t="shared" si="0"/>
        <v>0</v>
      </c>
      <c r="Y46" s="27"/>
      <c r="Z46" s="30"/>
      <c r="AA46" s="28"/>
      <c r="AB46" s="31">
        <f t="shared" si="1"/>
        <v>25</v>
      </c>
      <c r="AC46" s="27">
        <v>25</v>
      </c>
      <c r="AD46" s="30"/>
      <c r="AE46" s="28"/>
      <c r="AF46" s="62"/>
      <c r="AG46" s="66"/>
      <c r="AH46" s="27"/>
      <c r="AI46" s="28">
        <v>13</v>
      </c>
      <c r="AJ46" s="32"/>
      <c r="AK46" s="33"/>
      <c r="AL46" s="28"/>
      <c r="AM46" s="33"/>
      <c r="AN46" s="28">
        <v>1</v>
      </c>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193</v>
      </c>
      <c r="C47" s="62"/>
      <c r="D47" s="58"/>
      <c r="E47" s="30">
        <v>3</v>
      </c>
      <c r="F47" s="30">
        <v>27</v>
      </c>
      <c r="G47" s="30">
        <v>33</v>
      </c>
      <c r="H47" s="52">
        <v>51</v>
      </c>
      <c r="I47" s="52">
        <v>37</v>
      </c>
      <c r="J47" s="52">
        <v>32</v>
      </c>
      <c r="K47" s="52">
        <v>10</v>
      </c>
      <c r="L47" s="52"/>
      <c r="M47" s="58"/>
      <c r="N47" s="58"/>
      <c r="O47" s="58"/>
      <c r="P47" s="58"/>
      <c r="Q47" s="58"/>
      <c r="R47" s="58"/>
      <c r="S47" s="58"/>
      <c r="T47" s="27">
        <v>3</v>
      </c>
      <c r="U47" s="28">
        <v>190</v>
      </c>
      <c r="V47" s="62"/>
      <c r="W47" s="28">
        <v>193</v>
      </c>
      <c r="X47" s="29">
        <f t="shared" si="0"/>
        <v>0</v>
      </c>
      <c r="Y47" s="27"/>
      <c r="Z47" s="30"/>
      <c r="AA47" s="28"/>
      <c r="AB47" s="31">
        <f t="shared" si="1"/>
        <v>79</v>
      </c>
      <c r="AC47" s="27">
        <v>79</v>
      </c>
      <c r="AD47" s="30"/>
      <c r="AE47" s="28"/>
      <c r="AF47" s="27">
        <v>4</v>
      </c>
      <c r="AG47" s="32">
        <v>0</v>
      </c>
      <c r="AH47" s="27"/>
      <c r="AI47" s="28">
        <v>50</v>
      </c>
      <c r="AJ47" s="32"/>
      <c r="AK47" s="33"/>
      <c r="AL47" s="28">
        <v>1</v>
      </c>
      <c r="AM47" s="33"/>
      <c r="AN47" s="28">
        <v>9</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175</v>
      </c>
      <c r="C48" s="27">
        <v>2</v>
      </c>
      <c r="D48" s="49">
        <v>4</v>
      </c>
      <c r="E48" s="30">
        <v>2</v>
      </c>
      <c r="F48" s="30">
        <v>12</v>
      </c>
      <c r="G48" s="30">
        <v>8</v>
      </c>
      <c r="H48" s="52">
        <v>10</v>
      </c>
      <c r="I48" s="52">
        <v>12</v>
      </c>
      <c r="J48" s="52">
        <v>18</v>
      </c>
      <c r="K48" s="52">
        <v>27</v>
      </c>
      <c r="L48" s="52">
        <v>20</v>
      </c>
      <c r="M48" s="52">
        <v>26</v>
      </c>
      <c r="N48" s="52">
        <v>8</v>
      </c>
      <c r="O48" s="52">
        <v>11</v>
      </c>
      <c r="P48" s="52">
        <v>8</v>
      </c>
      <c r="Q48" s="52">
        <v>2</v>
      </c>
      <c r="R48" s="52">
        <v>4</v>
      </c>
      <c r="S48" s="52">
        <v>1</v>
      </c>
      <c r="T48" s="27">
        <v>8</v>
      </c>
      <c r="U48" s="28">
        <v>167</v>
      </c>
      <c r="V48" s="27"/>
      <c r="W48" s="28">
        <v>175</v>
      </c>
      <c r="X48" s="29">
        <f t="shared" si="0"/>
        <v>0</v>
      </c>
      <c r="Y48" s="27"/>
      <c r="Z48" s="30"/>
      <c r="AA48" s="28"/>
      <c r="AB48" s="31">
        <f t="shared" si="1"/>
        <v>123</v>
      </c>
      <c r="AC48" s="27">
        <v>123</v>
      </c>
      <c r="AD48" s="30"/>
      <c r="AE48" s="28"/>
      <c r="AF48" s="27">
        <v>40</v>
      </c>
      <c r="AG48" s="32">
        <v>0</v>
      </c>
      <c r="AH48" s="27"/>
      <c r="AI48" s="28">
        <v>51</v>
      </c>
      <c r="AJ48" s="32"/>
      <c r="AK48" s="33"/>
      <c r="AL48" s="28"/>
      <c r="AM48" s="33"/>
      <c r="AN48" s="28">
        <v>18</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89</v>
      </c>
      <c r="C49" s="62"/>
      <c r="D49" s="58"/>
      <c r="E49" s="58"/>
      <c r="F49" s="30"/>
      <c r="G49" s="30">
        <v>1</v>
      </c>
      <c r="H49" s="52">
        <v>13</v>
      </c>
      <c r="I49" s="52">
        <v>7</v>
      </c>
      <c r="J49" s="52">
        <v>13</v>
      </c>
      <c r="K49" s="52">
        <v>11</v>
      </c>
      <c r="L49" s="52">
        <v>20</v>
      </c>
      <c r="M49" s="52">
        <v>14</v>
      </c>
      <c r="N49" s="52">
        <v>3</v>
      </c>
      <c r="O49" s="52">
        <v>3</v>
      </c>
      <c r="P49" s="52">
        <v>2</v>
      </c>
      <c r="Q49" s="52">
        <v>1</v>
      </c>
      <c r="R49" s="52"/>
      <c r="S49" s="52">
        <v>1</v>
      </c>
      <c r="T49" s="62"/>
      <c r="U49" s="28">
        <v>89</v>
      </c>
      <c r="V49" s="62"/>
      <c r="W49" s="28">
        <v>89</v>
      </c>
      <c r="X49" s="29">
        <f t="shared" si="0"/>
        <v>0</v>
      </c>
      <c r="Y49" s="27"/>
      <c r="Z49" s="30"/>
      <c r="AA49" s="28"/>
      <c r="AB49" s="31">
        <f t="shared" si="1"/>
        <v>44</v>
      </c>
      <c r="AC49" s="27">
        <v>44</v>
      </c>
      <c r="AD49" s="30"/>
      <c r="AE49" s="28"/>
      <c r="AF49" s="27">
        <v>3</v>
      </c>
      <c r="AG49" s="32">
        <v>0</v>
      </c>
      <c r="AH49" s="27"/>
      <c r="AI49" s="28">
        <v>23</v>
      </c>
      <c r="AJ49" s="32"/>
      <c r="AK49" s="33"/>
      <c r="AL49" s="28"/>
      <c r="AM49" s="33"/>
      <c r="AN49" s="28">
        <v>9</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553</v>
      </c>
      <c r="C51" s="27">
        <v>28</v>
      </c>
      <c r="D51" s="49">
        <v>13</v>
      </c>
      <c r="E51" s="30">
        <v>10</v>
      </c>
      <c r="F51" s="30">
        <v>6</v>
      </c>
      <c r="G51" s="30">
        <v>1</v>
      </c>
      <c r="H51" s="52">
        <v>11</v>
      </c>
      <c r="I51" s="52">
        <v>14</v>
      </c>
      <c r="J51" s="52">
        <v>12</v>
      </c>
      <c r="K51" s="52">
        <v>12</v>
      </c>
      <c r="L51" s="52">
        <v>17</v>
      </c>
      <c r="M51" s="52">
        <v>40</v>
      </c>
      <c r="N51" s="52">
        <v>43</v>
      </c>
      <c r="O51" s="52">
        <v>58</v>
      </c>
      <c r="P51" s="52">
        <v>72</v>
      </c>
      <c r="Q51" s="52">
        <v>93</v>
      </c>
      <c r="R51" s="52">
        <v>73</v>
      </c>
      <c r="S51" s="52">
        <v>50</v>
      </c>
      <c r="T51" s="27">
        <v>51</v>
      </c>
      <c r="U51" s="28">
        <v>502</v>
      </c>
      <c r="V51" s="27">
        <v>261</v>
      </c>
      <c r="W51" s="28">
        <v>292</v>
      </c>
      <c r="X51" s="29">
        <f t="shared" si="0"/>
        <v>29</v>
      </c>
      <c r="Y51" s="27">
        <v>29</v>
      </c>
      <c r="Z51" s="30"/>
      <c r="AA51" s="28"/>
      <c r="AB51" s="31">
        <f t="shared" si="1"/>
        <v>296</v>
      </c>
      <c r="AC51" s="27">
        <v>296</v>
      </c>
      <c r="AD51" s="30"/>
      <c r="AE51" s="28"/>
      <c r="AF51" s="27">
        <v>266</v>
      </c>
      <c r="AG51" s="32">
        <v>15</v>
      </c>
      <c r="AH51" s="27">
        <v>8</v>
      </c>
      <c r="AI51" s="28">
        <v>38</v>
      </c>
      <c r="AJ51" s="32">
        <v>98</v>
      </c>
      <c r="AK51" s="33"/>
      <c r="AL51" s="28"/>
      <c r="AM51" s="33">
        <v>6</v>
      </c>
      <c r="AN51" s="28">
        <v>76</v>
      </c>
      <c r="AO51" s="35"/>
      <c r="AP51" s="53">
        <v>152</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188</v>
      </c>
      <c r="C53" s="27">
        <v>14</v>
      </c>
      <c r="D53" s="49">
        <v>42</v>
      </c>
      <c r="E53" s="30">
        <v>23</v>
      </c>
      <c r="F53" s="30">
        <v>4</v>
      </c>
      <c r="G53" s="30">
        <v>6</v>
      </c>
      <c r="H53" s="52">
        <v>5</v>
      </c>
      <c r="I53" s="52">
        <v>5</v>
      </c>
      <c r="J53" s="52">
        <v>3</v>
      </c>
      <c r="K53" s="52">
        <v>5</v>
      </c>
      <c r="L53" s="52">
        <v>5</v>
      </c>
      <c r="M53" s="52">
        <v>16</v>
      </c>
      <c r="N53" s="52">
        <v>15</v>
      </c>
      <c r="O53" s="52">
        <v>10</v>
      </c>
      <c r="P53" s="52">
        <v>15</v>
      </c>
      <c r="Q53" s="52">
        <v>9</v>
      </c>
      <c r="R53" s="52">
        <v>3</v>
      </c>
      <c r="S53" s="52">
        <v>8</v>
      </c>
      <c r="T53" s="27">
        <v>79</v>
      </c>
      <c r="U53" s="28">
        <v>109</v>
      </c>
      <c r="V53" s="27">
        <v>103</v>
      </c>
      <c r="W53" s="28">
        <v>85</v>
      </c>
      <c r="X53" s="29">
        <f t="shared" si="0"/>
        <v>51</v>
      </c>
      <c r="Y53" s="27">
        <v>51</v>
      </c>
      <c r="Z53" s="30"/>
      <c r="AA53" s="28"/>
      <c r="AB53" s="31">
        <f t="shared" si="1"/>
        <v>66</v>
      </c>
      <c r="AC53" s="27">
        <v>66</v>
      </c>
      <c r="AD53" s="30"/>
      <c r="AE53" s="28"/>
      <c r="AF53" s="27">
        <v>108</v>
      </c>
      <c r="AG53" s="32">
        <v>0</v>
      </c>
      <c r="AH53" s="27">
        <v>12</v>
      </c>
      <c r="AI53" s="28">
        <v>33</v>
      </c>
      <c r="AJ53" s="32"/>
      <c r="AK53" s="33"/>
      <c r="AL53" s="28"/>
      <c r="AM53" s="33">
        <v>13</v>
      </c>
      <c r="AN53" s="28">
        <v>13</v>
      </c>
      <c r="AO53" s="35"/>
      <c r="AP53" s="53">
        <v>39</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843</v>
      </c>
      <c r="C55" s="27">
        <v>80</v>
      </c>
      <c r="D55" s="49">
        <v>49</v>
      </c>
      <c r="E55" s="30">
        <v>57</v>
      </c>
      <c r="F55" s="30">
        <v>35</v>
      </c>
      <c r="G55" s="30">
        <v>28</v>
      </c>
      <c r="H55" s="52">
        <v>32</v>
      </c>
      <c r="I55" s="52">
        <v>27</v>
      </c>
      <c r="J55" s="52">
        <v>22</v>
      </c>
      <c r="K55" s="52">
        <v>44</v>
      </c>
      <c r="L55" s="52">
        <v>60</v>
      </c>
      <c r="M55" s="52">
        <v>87</v>
      </c>
      <c r="N55" s="52">
        <v>73</v>
      </c>
      <c r="O55" s="52">
        <v>67</v>
      </c>
      <c r="P55" s="52">
        <v>63</v>
      </c>
      <c r="Q55" s="52">
        <v>43</v>
      </c>
      <c r="R55" s="52">
        <v>44</v>
      </c>
      <c r="S55" s="52">
        <v>32</v>
      </c>
      <c r="T55" s="27">
        <v>186</v>
      </c>
      <c r="U55" s="28">
        <v>657</v>
      </c>
      <c r="V55" s="27">
        <v>354</v>
      </c>
      <c r="W55" s="28">
        <v>489</v>
      </c>
      <c r="X55" s="29">
        <f t="shared" si="0"/>
        <v>109</v>
      </c>
      <c r="Y55" s="27">
        <v>97</v>
      </c>
      <c r="Z55" s="30"/>
      <c r="AA55" s="28">
        <v>12</v>
      </c>
      <c r="AB55" s="31">
        <f t="shared" si="1"/>
        <v>330</v>
      </c>
      <c r="AC55" s="27">
        <v>263</v>
      </c>
      <c r="AD55" s="30"/>
      <c r="AE55" s="28">
        <v>67</v>
      </c>
      <c r="AF55" s="27">
        <v>336</v>
      </c>
      <c r="AG55" s="32">
        <v>33</v>
      </c>
      <c r="AH55" s="27">
        <v>45</v>
      </c>
      <c r="AI55" s="28">
        <v>126</v>
      </c>
      <c r="AJ55" s="32"/>
      <c r="AK55" s="33"/>
      <c r="AL55" s="28">
        <v>13</v>
      </c>
      <c r="AM55" s="33">
        <v>57</v>
      </c>
      <c r="AN55" s="28">
        <v>128</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272</v>
      </c>
      <c r="C56" s="27"/>
      <c r="D56" s="49"/>
      <c r="E56" s="30">
        <v>1</v>
      </c>
      <c r="F56" s="30">
        <v>2</v>
      </c>
      <c r="G56" s="30">
        <v>3</v>
      </c>
      <c r="H56" s="52">
        <v>3</v>
      </c>
      <c r="I56" s="52">
        <v>3</v>
      </c>
      <c r="J56" s="52">
        <v>5</v>
      </c>
      <c r="K56" s="52">
        <v>7</v>
      </c>
      <c r="L56" s="52">
        <v>18</v>
      </c>
      <c r="M56" s="52">
        <v>16</v>
      </c>
      <c r="N56" s="52">
        <v>22</v>
      </c>
      <c r="O56" s="52">
        <v>25</v>
      </c>
      <c r="P56" s="52">
        <v>41</v>
      </c>
      <c r="Q56" s="52">
        <v>52</v>
      </c>
      <c r="R56" s="52">
        <v>29</v>
      </c>
      <c r="S56" s="52">
        <v>45</v>
      </c>
      <c r="T56" s="27">
        <v>1</v>
      </c>
      <c r="U56" s="28">
        <v>271</v>
      </c>
      <c r="V56" s="27">
        <v>211</v>
      </c>
      <c r="W56" s="28">
        <v>61</v>
      </c>
      <c r="X56" s="29">
        <f t="shared" si="0"/>
        <v>0</v>
      </c>
      <c r="Y56" s="27"/>
      <c r="Z56" s="30"/>
      <c r="AA56" s="28"/>
      <c r="AB56" s="31">
        <f t="shared" si="1"/>
        <v>110</v>
      </c>
      <c r="AC56" s="27">
        <v>110</v>
      </c>
      <c r="AD56" s="30"/>
      <c r="AE56" s="28"/>
      <c r="AF56" s="27">
        <v>82</v>
      </c>
      <c r="AG56" s="32">
        <v>8</v>
      </c>
      <c r="AH56" s="27"/>
      <c r="AI56" s="28">
        <v>26</v>
      </c>
      <c r="AJ56" s="32">
        <v>9</v>
      </c>
      <c r="AK56" s="33"/>
      <c r="AL56" s="28">
        <v>11</v>
      </c>
      <c r="AM56" s="33"/>
      <c r="AN56" s="28">
        <v>5</v>
      </c>
      <c r="AO56" s="35"/>
      <c r="AP56" s="53">
        <v>32</v>
      </c>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315" t="s">
        <v>51</v>
      </c>
      <c r="B58" s="92">
        <f>SUM(B12:B57)</f>
        <v>5691</v>
      </c>
      <c r="C58" s="93">
        <f>SUM(C12:C57)</f>
        <v>558</v>
      </c>
      <c r="D58" s="94">
        <f t="shared" ref="D58:AX58" si="18">SUM(D12:D57)</f>
        <v>331</v>
      </c>
      <c r="E58" s="95">
        <f t="shared" si="18"/>
        <v>287</v>
      </c>
      <c r="F58" s="96">
        <f t="shared" si="18"/>
        <v>158</v>
      </c>
      <c r="G58" s="97">
        <f t="shared" si="18"/>
        <v>161</v>
      </c>
      <c r="H58" s="97">
        <f t="shared" si="18"/>
        <v>228</v>
      </c>
      <c r="I58" s="97">
        <f t="shared" si="18"/>
        <v>194</v>
      </c>
      <c r="J58" s="97">
        <f t="shared" si="18"/>
        <v>217</v>
      </c>
      <c r="K58" s="97">
        <f t="shared" si="18"/>
        <v>274</v>
      </c>
      <c r="L58" s="97">
        <f t="shared" si="18"/>
        <v>324</v>
      </c>
      <c r="M58" s="97">
        <f t="shared" si="18"/>
        <v>417</v>
      </c>
      <c r="N58" s="97">
        <f t="shared" si="18"/>
        <v>424</v>
      </c>
      <c r="O58" s="97">
        <f t="shared" si="18"/>
        <v>430</v>
      </c>
      <c r="P58" s="97">
        <f t="shared" si="18"/>
        <v>485</v>
      </c>
      <c r="Q58" s="97">
        <f t="shared" si="18"/>
        <v>448</v>
      </c>
      <c r="R58" s="97">
        <f t="shared" si="18"/>
        <v>383</v>
      </c>
      <c r="S58" s="97">
        <f t="shared" si="18"/>
        <v>372</v>
      </c>
      <c r="T58" s="98">
        <f t="shared" si="18"/>
        <v>1176</v>
      </c>
      <c r="U58" s="99">
        <f t="shared" si="18"/>
        <v>4515</v>
      </c>
      <c r="V58" s="98">
        <f t="shared" si="18"/>
        <v>2406</v>
      </c>
      <c r="W58" s="99">
        <f t="shared" si="18"/>
        <v>3285</v>
      </c>
      <c r="X58" s="98">
        <f t="shared" si="18"/>
        <v>587</v>
      </c>
      <c r="Y58" s="98">
        <f t="shared" si="18"/>
        <v>575</v>
      </c>
      <c r="Z58" s="95">
        <f t="shared" si="18"/>
        <v>0</v>
      </c>
      <c r="AA58" s="94">
        <f t="shared" si="18"/>
        <v>12</v>
      </c>
      <c r="AB58" s="93">
        <f t="shared" si="18"/>
        <v>2200</v>
      </c>
      <c r="AC58" s="98">
        <f t="shared" si="18"/>
        <v>2130</v>
      </c>
      <c r="AD58" s="95">
        <f t="shared" si="18"/>
        <v>1</v>
      </c>
      <c r="AE58" s="99">
        <f t="shared" si="18"/>
        <v>69</v>
      </c>
      <c r="AF58" s="93">
        <f t="shared" si="18"/>
        <v>1852</v>
      </c>
      <c r="AG58" s="94">
        <f t="shared" si="18"/>
        <v>84</v>
      </c>
      <c r="AH58" s="98">
        <f t="shared" si="18"/>
        <v>225</v>
      </c>
      <c r="AI58" s="99">
        <f t="shared" si="18"/>
        <v>884</v>
      </c>
      <c r="AJ58" s="94">
        <f t="shared" si="18"/>
        <v>1551</v>
      </c>
      <c r="AK58" s="98">
        <f t="shared" si="18"/>
        <v>11</v>
      </c>
      <c r="AL58" s="99">
        <f t="shared" si="18"/>
        <v>106</v>
      </c>
      <c r="AM58" s="98">
        <f t="shared" si="18"/>
        <v>189</v>
      </c>
      <c r="AN58" s="99">
        <f t="shared" si="18"/>
        <v>462</v>
      </c>
      <c r="AO58" s="100"/>
      <c r="AP58" s="101">
        <f t="shared" si="18"/>
        <v>403</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316"/>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317"/>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320" t="s">
        <v>109</v>
      </c>
      <c r="V61" s="320"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649</v>
      </c>
      <c r="D62" s="23">
        <v>7</v>
      </c>
      <c r="E62" s="24">
        <v>6</v>
      </c>
      <c r="F62" s="25">
        <v>4</v>
      </c>
      <c r="G62" s="25">
        <v>11</v>
      </c>
      <c r="H62" s="25">
        <v>24</v>
      </c>
      <c r="I62" s="25">
        <v>32</v>
      </c>
      <c r="J62" s="25">
        <v>24</v>
      </c>
      <c r="K62" s="25">
        <v>27</v>
      </c>
      <c r="L62" s="25">
        <v>37</v>
      </c>
      <c r="M62" s="25">
        <v>52</v>
      </c>
      <c r="N62" s="25">
        <v>50</v>
      </c>
      <c r="O62" s="25">
        <v>49</v>
      </c>
      <c r="P62" s="25">
        <v>57</v>
      </c>
      <c r="Q62" s="25">
        <v>67</v>
      </c>
      <c r="R62" s="25">
        <v>59</v>
      </c>
      <c r="S62" s="25">
        <v>69</v>
      </c>
      <c r="T62" s="34">
        <v>74</v>
      </c>
      <c r="U62" s="110">
        <v>299</v>
      </c>
      <c r="V62" s="110">
        <v>350</v>
      </c>
      <c r="W62" s="111">
        <v>649</v>
      </c>
      <c r="X62" s="112">
        <v>500</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226</v>
      </c>
      <c r="D63" s="58"/>
      <c r="E63" s="58"/>
      <c r="F63" s="30">
        <v>5</v>
      </c>
      <c r="G63" s="30">
        <v>29</v>
      </c>
      <c r="H63" s="30">
        <v>40</v>
      </c>
      <c r="I63" s="30">
        <v>65</v>
      </c>
      <c r="J63" s="30">
        <v>45</v>
      </c>
      <c r="K63" s="30">
        <v>33</v>
      </c>
      <c r="L63" s="30">
        <v>9</v>
      </c>
      <c r="M63" s="30"/>
      <c r="N63" s="30"/>
      <c r="O63" s="30"/>
      <c r="P63" s="30"/>
      <c r="Q63" s="30"/>
      <c r="R63" s="30"/>
      <c r="S63" s="30"/>
      <c r="T63" s="28"/>
      <c r="U63" s="58"/>
      <c r="V63" s="118">
        <v>226</v>
      </c>
      <c r="W63" s="33">
        <v>226</v>
      </c>
      <c r="X63" s="53">
        <v>226</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268</v>
      </c>
      <c r="D64" s="30"/>
      <c r="E64" s="30"/>
      <c r="F64" s="30">
        <v>5</v>
      </c>
      <c r="G64" s="30">
        <v>30</v>
      </c>
      <c r="H64" s="30">
        <v>43</v>
      </c>
      <c r="I64" s="30">
        <v>69</v>
      </c>
      <c r="J64" s="30">
        <v>50</v>
      </c>
      <c r="K64" s="30">
        <v>41</v>
      </c>
      <c r="L64" s="30">
        <v>14</v>
      </c>
      <c r="M64" s="30">
        <v>6</v>
      </c>
      <c r="N64" s="30">
        <v>3</v>
      </c>
      <c r="O64" s="30">
        <v>3</v>
      </c>
      <c r="P64" s="30">
        <v>2</v>
      </c>
      <c r="Q64" s="30">
        <v>1</v>
      </c>
      <c r="R64" s="30">
        <v>1</v>
      </c>
      <c r="S64" s="30"/>
      <c r="T64" s="28"/>
      <c r="U64" s="118">
        <v>7</v>
      </c>
      <c r="V64" s="118">
        <v>261</v>
      </c>
      <c r="W64" s="33">
        <v>268</v>
      </c>
      <c r="X64" s="53">
        <v>259</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393</v>
      </c>
      <c r="D66" s="27">
        <v>69</v>
      </c>
      <c r="E66" s="49">
        <v>25</v>
      </c>
      <c r="F66" s="30">
        <v>16</v>
      </c>
      <c r="G66" s="30">
        <v>17</v>
      </c>
      <c r="H66" s="30">
        <v>5</v>
      </c>
      <c r="I66" s="30">
        <v>13</v>
      </c>
      <c r="J66" s="30">
        <v>6</v>
      </c>
      <c r="K66" s="30">
        <v>11</v>
      </c>
      <c r="L66" s="30">
        <v>14</v>
      </c>
      <c r="M66" s="30">
        <v>13</v>
      </c>
      <c r="N66" s="30">
        <v>32</v>
      </c>
      <c r="O66" s="30">
        <v>23</v>
      </c>
      <c r="P66" s="30">
        <v>25</v>
      </c>
      <c r="Q66" s="30">
        <v>26</v>
      </c>
      <c r="R66" s="30">
        <v>26</v>
      </c>
      <c r="S66" s="49">
        <v>29</v>
      </c>
      <c r="T66" s="28">
        <v>43</v>
      </c>
      <c r="U66" s="118">
        <v>163</v>
      </c>
      <c r="V66" s="118">
        <v>230</v>
      </c>
      <c r="W66" s="33">
        <v>393</v>
      </c>
      <c r="X66" s="53">
        <v>348</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105</v>
      </c>
      <c r="D68" s="27">
        <v>25</v>
      </c>
      <c r="E68" s="49">
        <v>16</v>
      </c>
      <c r="F68" s="30">
        <v>6</v>
      </c>
      <c r="G68" s="30">
        <v>1</v>
      </c>
      <c r="H68" s="30"/>
      <c r="I68" s="30"/>
      <c r="J68" s="30"/>
      <c r="K68" s="30">
        <v>5</v>
      </c>
      <c r="L68" s="30">
        <v>1</v>
      </c>
      <c r="M68" s="30">
        <v>8</v>
      </c>
      <c r="N68" s="30">
        <v>6</v>
      </c>
      <c r="O68" s="30">
        <v>1</v>
      </c>
      <c r="P68" s="49"/>
      <c r="Q68" s="49">
        <v>11</v>
      </c>
      <c r="R68" s="30">
        <v>9</v>
      </c>
      <c r="S68" s="49">
        <v>1</v>
      </c>
      <c r="T68" s="28">
        <v>15</v>
      </c>
      <c r="U68" s="118">
        <v>60</v>
      </c>
      <c r="V68" s="118">
        <v>45</v>
      </c>
      <c r="W68" s="33">
        <v>105</v>
      </c>
      <c r="X68" s="53">
        <v>89</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186</v>
      </c>
      <c r="D71" s="27"/>
      <c r="E71" s="49"/>
      <c r="F71" s="30"/>
      <c r="G71" s="30"/>
      <c r="H71" s="30"/>
      <c r="I71" s="30"/>
      <c r="J71" s="30"/>
      <c r="K71" s="30"/>
      <c r="L71" s="30"/>
      <c r="M71" s="30"/>
      <c r="N71" s="30">
        <v>1</v>
      </c>
      <c r="O71" s="30"/>
      <c r="P71" s="30"/>
      <c r="Q71" s="30">
        <v>65</v>
      </c>
      <c r="R71" s="30">
        <v>59</v>
      </c>
      <c r="S71" s="49">
        <v>30</v>
      </c>
      <c r="T71" s="28">
        <v>31</v>
      </c>
      <c r="U71" s="118">
        <v>75</v>
      </c>
      <c r="V71" s="118">
        <v>111</v>
      </c>
      <c r="W71" s="33">
        <v>186</v>
      </c>
      <c r="X71" s="53">
        <v>32</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1827</v>
      </c>
      <c r="D73" s="125">
        <f>SUM(D62:D72)</f>
        <v>101</v>
      </c>
      <c r="E73" s="126">
        <f t="shared" si="29"/>
        <v>47</v>
      </c>
      <c r="F73" s="95">
        <f t="shared" si="29"/>
        <v>36</v>
      </c>
      <c r="G73" s="95">
        <f t="shared" si="29"/>
        <v>88</v>
      </c>
      <c r="H73" s="95">
        <f t="shared" si="29"/>
        <v>112</v>
      </c>
      <c r="I73" s="95">
        <f t="shared" si="29"/>
        <v>179</v>
      </c>
      <c r="J73" s="95">
        <f t="shared" si="29"/>
        <v>125</v>
      </c>
      <c r="K73" s="95">
        <f t="shared" si="29"/>
        <v>117</v>
      </c>
      <c r="L73" s="95">
        <f t="shared" si="29"/>
        <v>75</v>
      </c>
      <c r="M73" s="95">
        <f t="shared" si="29"/>
        <v>79</v>
      </c>
      <c r="N73" s="95">
        <f t="shared" si="29"/>
        <v>92</v>
      </c>
      <c r="O73" s="95">
        <f t="shared" si="29"/>
        <v>76</v>
      </c>
      <c r="P73" s="95">
        <f t="shared" si="29"/>
        <v>84</v>
      </c>
      <c r="Q73" s="95">
        <f t="shared" si="29"/>
        <v>170</v>
      </c>
      <c r="R73" s="95">
        <f t="shared" si="29"/>
        <v>154</v>
      </c>
      <c r="S73" s="95">
        <f t="shared" si="29"/>
        <v>129</v>
      </c>
      <c r="T73" s="99">
        <f t="shared" si="29"/>
        <v>163</v>
      </c>
      <c r="U73" s="124">
        <f t="shared" si="29"/>
        <v>604</v>
      </c>
      <c r="V73" s="124">
        <f t="shared" si="29"/>
        <v>1223</v>
      </c>
      <c r="W73" s="127">
        <f t="shared" si="29"/>
        <v>1827</v>
      </c>
      <c r="X73" s="128">
        <f t="shared" si="29"/>
        <v>1454</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320" t="s">
        <v>109</v>
      </c>
      <c r="V76" s="320"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4</v>
      </c>
      <c r="D78" s="84"/>
      <c r="E78" s="120"/>
      <c r="F78" s="121"/>
      <c r="G78" s="121">
        <v>1</v>
      </c>
      <c r="H78" s="121">
        <v>1</v>
      </c>
      <c r="I78" s="121">
        <v>1</v>
      </c>
      <c r="J78" s="121"/>
      <c r="K78" s="121"/>
      <c r="L78" s="121"/>
      <c r="M78" s="121">
        <v>1</v>
      </c>
      <c r="N78" s="121"/>
      <c r="O78" s="121"/>
      <c r="P78" s="121"/>
      <c r="Q78" s="121"/>
      <c r="R78" s="121"/>
      <c r="S78" s="121"/>
      <c r="T78" s="85"/>
      <c r="U78" s="122"/>
      <c r="V78" s="122">
        <v>4</v>
      </c>
      <c r="W78" s="122">
        <v>4</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v>
      </c>
      <c r="D79" s="23"/>
      <c r="E79" s="24"/>
      <c r="F79" s="25"/>
      <c r="G79" s="25"/>
      <c r="H79" s="25"/>
      <c r="I79" s="25"/>
      <c r="J79" s="25">
        <v>1</v>
      </c>
      <c r="K79" s="25">
        <v>1</v>
      </c>
      <c r="L79" s="25"/>
      <c r="M79" s="25"/>
      <c r="N79" s="25"/>
      <c r="O79" s="25"/>
      <c r="P79" s="25"/>
      <c r="Q79" s="25"/>
      <c r="R79" s="25"/>
      <c r="S79" s="25"/>
      <c r="T79" s="34"/>
      <c r="U79" s="110">
        <v>2</v>
      </c>
      <c r="V79" s="110"/>
      <c r="W79" s="110">
        <v>2</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10</v>
      </c>
      <c r="D80" s="27"/>
      <c r="E80" s="49"/>
      <c r="F80" s="30"/>
      <c r="G80" s="30"/>
      <c r="H80" s="30"/>
      <c r="I80" s="30">
        <v>2</v>
      </c>
      <c r="J80" s="30">
        <v>3</v>
      </c>
      <c r="K80" s="30">
        <v>2</v>
      </c>
      <c r="L80" s="30">
        <v>1</v>
      </c>
      <c r="M80" s="30"/>
      <c r="N80" s="30">
        <v>1</v>
      </c>
      <c r="O80" s="30">
        <v>1</v>
      </c>
      <c r="P80" s="30"/>
      <c r="Q80" s="30"/>
      <c r="R80" s="30"/>
      <c r="S80" s="30"/>
      <c r="T80" s="28"/>
      <c r="U80" s="118">
        <v>7</v>
      </c>
      <c r="V80" s="118">
        <v>3</v>
      </c>
      <c r="W80" s="118">
        <v>10</v>
      </c>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f t="shared" si="37"/>
        <v>0</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2</v>
      </c>
      <c r="D82" s="23"/>
      <c r="E82" s="24"/>
      <c r="F82" s="25"/>
      <c r="G82" s="25"/>
      <c r="H82" s="25"/>
      <c r="I82" s="25"/>
      <c r="J82" s="25">
        <v>1</v>
      </c>
      <c r="K82" s="25">
        <v>1</v>
      </c>
      <c r="L82" s="24"/>
      <c r="M82" s="25"/>
      <c r="N82" s="25"/>
      <c r="O82" s="25"/>
      <c r="P82" s="25"/>
      <c r="Q82" s="25"/>
      <c r="R82" s="25"/>
      <c r="S82" s="25"/>
      <c r="T82" s="34"/>
      <c r="U82" s="110">
        <v>2</v>
      </c>
      <c r="V82" s="110"/>
      <c r="W82" s="110">
        <v>2</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9</v>
      </c>
      <c r="D83" s="84"/>
      <c r="E83" s="120"/>
      <c r="F83" s="121"/>
      <c r="G83" s="121"/>
      <c r="H83" s="121"/>
      <c r="I83" s="121">
        <v>1</v>
      </c>
      <c r="J83" s="121">
        <v>3</v>
      </c>
      <c r="K83" s="121">
        <v>2</v>
      </c>
      <c r="L83" s="121">
        <v>1</v>
      </c>
      <c r="M83" s="121"/>
      <c r="N83" s="121">
        <v>1</v>
      </c>
      <c r="O83" s="121">
        <v>1</v>
      </c>
      <c r="P83" s="121"/>
      <c r="Q83" s="121"/>
      <c r="R83" s="121"/>
      <c r="S83" s="121"/>
      <c r="T83" s="85"/>
      <c r="U83" s="122">
        <v>6</v>
      </c>
      <c r="V83" s="122">
        <v>3</v>
      </c>
      <c r="W83" s="122">
        <v>9</v>
      </c>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f t="shared" si="37"/>
        <v>0</v>
      </c>
      <c r="CA83" s="116"/>
      <c r="CB83" s="6"/>
      <c r="CY83" s="12"/>
      <c r="CZ83" s="12"/>
    </row>
    <row r="84" spans="1:105" s="11" customFormat="1" ht="18" customHeight="1" x14ac:dyDescent="0.15">
      <c r="A84" s="353" t="s">
        <v>128</v>
      </c>
      <c r="B84" s="131" t="s">
        <v>110</v>
      </c>
      <c r="C84" s="109">
        <f t="shared" si="30"/>
        <v>0</v>
      </c>
      <c r="D84" s="23"/>
      <c r="E84" s="24"/>
      <c r="F84" s="25"/>
      <c r="G84" s="25"/>
      <c r="H84" s="25"/>
      <c r="I84" s="25"/>
      <c r="J84" s="25"/>
      <c r="K84" s="25"/>
      <c r="L84" s="50"/>
      <c r="M84" s="50"/>
      <c r="N84" s="50"/>
      <c r="O84" s="50"/>
      <c r="P84" s="50"/>
      <c r="Q84" s="50"/>
      <c r="R84" s="50"/>
      <c r="S84" s="50"/>
      <c r="T84" s="135"/>
      <c r="U84" s="110"/>
      <c r="V84" s="110"/>
      <c r="W84" s="110"/>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t="str">
        <f t="shared" si="37"/>
        <v/>
      </c>
      <c r="CA84" s="116"/>
      <c r="CB84" s="6"/>
      <c r="CY84" s="12"/>
      <c r="CZ84" s="12"/>
    </row>
    <row r="85" spans="1:105" s="11" customFormat="1" ht="18" customHeight="1" x14ac:dyDescent="0.15">
      <c r="A85" s="396"/>
      <c r="B85" s="134" t="s">
        <v>111</v>
      </c>
      <c r="C85" s="117">
        <f t="shared" si="30"/>
        <v>1</v>
      </c>
      <c r="D85" s="84"/>
      <c r="E85" s="120"/>
      <c r="F85" s="121"/>
      <c r="G85" s="121"/>
      <c r="H85" s="121"/>
      <c r="I85" s="121">
        <v>1</v>
      </c>
      <c r="J85" s="121"/>
      <c r="K85" s="121"/>
      <c r="L85" s="136"/>
      <c r="M85" s="50"/>
      <c r="N85" s="50"/>
      <c r="O85" s="50"/>
      <c r="P85" s="50"/>
      <c r="Q85" s="50"/>
      <c r="R85" s="50"/>
      <c r="S85" s="50"/>
      <c r="T85" s="135"/>
      <c r="U85" s="137">
        <v>1</v>
      </c>
      <c r="V85" s="137"/>
      <c r="W85" s="137">
        <v>1</v>
      </c>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f t="shared" si="37"/>
        <v>0</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2</v>
      </c>
      <c r="D87" s="144"/>
      <c r="E87" s="144"/>
      <c r="F87" s="144"/>
      <c r="G87" s="121"/>
      <c r="H87" s="121"/>
      <c r="I87" s="121"/>
      <c r="J87" s="121"/>
      <c r="K87" s="121"/>
      <c r="L87" s="121">
        <v>1</v>
      </c>
      <c r="M87" s="121">
        <v>1</v>
      </c>
      <c r="N87" s="121"/>
      <c r="O87" s="121"/>
      <c r="P87" s="121"/>
      <c r="Q87" s="121"/>
      <c r="R87" s="121"/>
      <c r="S87" s="121"/>
      <c r="T87" s="85"/>
      <c r="U87" s="122"/>
      <c r="V87" s="122">
        <v>2</v>
      </c>
      <c r="W87" s="122">
        <v>2</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319"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322" t="s">
        <v>186</v>
      </c>
      <c r="B112" s="323"/>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322" t="s">
        <v>187</v>
      </c>
      <c r="B113" s="323"/>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322" t="s">
        <v>189</v>
      </c>
      <c r="B115" s="323"/>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322" t="s">
        <v>190</v>
      </c>
      <c r="B116" s="323"/>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324" t="s">
        <v>191</v>
      </c>
      <c r="B117" s="325"/>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318" t="s">
        <v>49</v>
      </c>
      <c r="W122" s="18" t="s">
        <v>50</v>
      </c>
      <c r="X122" s="315"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8</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315"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0</v>
      </c>
      <c r="AK131" s="99">
        <f>SUM(AK123:AK130)</f>
        <v>8</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315"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0</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85870</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J120:AJ122"/>
    <mergeCell ref="AK120:AK122"/>
    <mergeCell ref="C120:S121"/>
    <mergeCell ref="T120:U121"/>
    <mergeCell ref="V120:W121"/>
    <mergeCell ref="X120:AE120"/>
    <mergeCell ref="AF120:AF122"/>
    <mergeCell ref="X121:AA121"/>
    <mergeCell ref="AB121:AE121"/>
    <mergeCell ref="T135:U137"/>
    <mergeCell ref="V135:W137"/>
    <mergeCell ref="AG120:AG122"/>
    <mergeCell ref="AH120:AH122"/>
    <mergeCell ref="AI120:AI122"/>
    <mergeCell ref="A184:A185"/>
    <mergeCell ref="B184:B185"/>
    <mergeCell ref="C184:C185"/>
    <mergeCell ref="D184:D185"/>
    <mergeCell ref="A135:A138"/>
    <mergeCell ref="B135:B138"/>
    <mergeCell ref="C135:S13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N50"/>
  <sheetViews>
    <sheetView zoomScale="70" zoomScaleNormal="70" workbookViewId="0">
      <pane xSplit="2" ySplit="2" topLeftCell="C54" activePane="bottomRight" state="frozen"/>
      <selection pane="topRight" activeCell="C1" sqref="C1"/>
      <selection pane="bottomLeft" activeCell="A3" sqref="A3"/>
      <selection pane="bottomRight" activeCell="J54" sqref="J54"/>
    </sheetView>
  </sheetViews>
  <sheetFormatPr baseColWidth="10" defaultRowHeight="15" x14ac:dyDescent="0.25"/>
  <cols>
    <col min="2" max="2" width="42.7109375" customWidth="1"/>
    <col min="3" max="3" width="14.85546875" customWidth="1"/>
    <col min="4" max="4" width="15.85546875" customWidth="1"/>
    <col min="6" max="6" width="16.28515625" customWidth="1"/>
    <col min="7" max="7" width="15.5703125" customWidth="1"/>
    <col min="8" max="8" width="16.5703125" style="203" customWidth="1"/>
    <col min="10" max="10" width="51" style="205" customWidth="1"/>
    <col min="11" max="11" width="16.7109375" style="204" bestFit="1" customWidth="1"/>
    <col min="12" max="12" width="13" style="204" bestFit="1" customWidth="1"/>
    <col min="13" max="13" width="13.28515625" style="204" customWidth="1"/>
    <col min="14" max="14" width="18.28515625" style="204" bestFit="1" customWidth="1"/>
    <col min="15" max="15" width="13.28515625" style="204" bestFit="1" customWidth="1"/>
    <col min="16" max="16" width="13.28515625" style="204" customWidth="1"/>
    <col min="17" max="17" width="18.85546875" style="204" customWidth="1"/>
    <col min="18" max="18" width="51" style="205" customWidth="1"/>
    <col min="19" max="19" width="16.7109375" style="204" bestFit="1" customWidth="1"/>
    <col min="20" max="20" width="13" style="204" bestFit="1" customWidth="1"/>
    <col min="21" max="21" width="13.28515625" style="204" customWidth="1"/>
    <col min="22" max="22" width="18.28515625" style="204" bestFit="1" customWidth="1"/>
    <col min="23" max="23" width="13.28515625" style="204" bestFit="1" customWidth="1"/>
    <col min="24" max="24" width="13.28515625" style="204" customWidth="1"/>
    <col min="26" max="26" width="51" style="205" customWidth="1"/>
    <col min="27" max="27" width="16.7109375" style="204" bestFit="1" customWidth="1"/>
    <col min="28" max="28" width="13" style="204" bestFit="1" customWidth="1"/>
    <col min="29" max="29" width="13.28515625" style="204" customWidth="1"/>
    <col min="30" max="30" width="18.28515625" style="204" bestFit="1" customWidth="1"/>
    <col min="31" max="31" width="13.28515625" style="204" bestFit="1" customWidth="1"/>
    <col min="32" max="32" width="13.28515625" style="204" customWidth="1"/>
    <col min="34" max="34" width="51" style="205" customWidth="1"/>
    <col min="35" max="35" width="16.7109375" style="204" bestFit="1" customWidth="1"/>
    <col min="36" max="36" width="13" style="204" bestFit="1" customWidth="1"/>
    <col min="37" max="37" width="13.28515625" style="204" customWidth="1"/>
    <col min="38" max="38" width="18.28515625" style="204" bestFit="1" customWidth="1"/>
    <col min="39" max="39" width="13.28515625" style="204" bestFit="1" customWidth="1"/>
    <col min="40" max="40" width="13.28515625" style="204" customWidth="1"/>
  </cols>
  <sheetData>
    <row r="1" spans="2:40" ht="30" customHeight="1" x14ac:dyDescent="0.25">
      <c r="B1" s="207"/>
      <c r="C1" s="420" t="s">
        <v>192</v>
      </c>
      <c r="D1" s="420"/>
      <c r="E1" s="420"/>
      <c r="F1" s="420"/>
      <c r="G1" s="420"/>
      <c r="H1" s="210"/>
      <c r="J1" s="207"/>
      <c r="K1" s="420" t="s">
        <v>180</v>
      </c>
      <c r="L1" s="420"/>
      <c r="M1" s="420"/>
      <c r="N1" s="420"/>
      <c r="O1" s="420"/>
      <c r="P1" s="210"/>
      <c r="R1" s="207"/>
      <c r="S1" s="420" t="s">
        <v>184</v>
      </c>
      <c r="T1" s="420"/>
      <c r="U1" s="420"/>
      <c r="V1" s="420"/>
      <c r="W1" s="420"/>
      <c r="X1" s="210"/>
      <c r="Z1" s="207"/>
      <c r="AA1" s="420" t="s">
        <v>183</v>
      </c>
      <c r="AB1" s="420"/>
      <c r="AC1" s="420"/>
      <c r="AD1" s="420"/>
      <c r="AE1" s="420"/>
      <c r="AF1" s="210"/>
      <c r="AH1" s="207"/>
      <c r="AI1" s="420" t="s">
        <v>182</v>
      </c>
      <c r="AJ1" s="420"/>
      <c r="AK1" s="420"/>
      <c r="AL1" s="420"/>
      <c r="AM1" s="420"/>
      <c r="AN1" s="210"/>
    </row>
    <row r="2" spans="2:40" ht="32.25" customHeight="1" x14ac:dyDescent="0.25">
      <c r="B2" s="207"/>
      <c r="C2" s="421" t="s">
        <v>176</v>
      </c>
      <c r="D2" s="421"/>
      <c r="E2" s="422" t="s">
        <v>179</v>
      </c>
      <c r="F2" s="421" t="s">
        <v>181</v>
      </c>
      <c r="G2" s="421"/>
      <c r="H2" s="214"/>
      <c r="J2" s="207"/>
      <c r="K2" s="421" t="s">
        <v>176</v>
      </c>
      <c r="L2" s="421"/>
      <c r="M2" s="422" t="s">
        <v>179</v>
      </c>
      <c r="N2" s="421" t="s">
        <v>181</v>
      </c>
      <c r="O2" s="421"/>
      <c r="P2" s="211"/>
      <c r="R2" s="207"/>
      <c r="S2" s="421" t="s">
        <v>176</v>
      </c>
      <c r="T2" s="421"/>
      <c r="U2" s="422" t="s">
        <v>179</v>
      </c>
      <c r="V2" s="421" t="s">
        <v>181</v>
      </c>
      <c r="W2" s="421"/>
      <c r="X2" s="211"/>
      <c r="Z2" s="207"/>
      <c r="AA2" s="421" t="s">
        <v>176</v>
      </c>
      <c r="AB2" s="421"/>
      <c r="AC2" s="422" t="s">
        <v>179</v>
      </c>
      <c r="AD2" s="421" t="s">
        <v>181</v>
      </c>
      <c r="AE2" s="421"/>
      <c r="AF2" s="211"/>
      <c r="AH2" s="207"/>
      <c r="AI2" s="421" t="s">
        <v>176</v>
      </c>
      <c r="AJ2" s="421"/>
      <c r="AK2" s="422" t="s">
        <v>179</v>
      </c>
      <c r="AL2" s="421" t="s">
        <v>181</v>
      </c>
      <c r="AM2" s="421"/>
      <c r="AN2" s="211"/>
    </row>
    <row r="3" spans="2:40" ht="30" x14ac:dyDescent="0.25">
      <c r="B3" s="207" t="s">
        <v>8</v>
      </c>
      <c r="C3" s="208" t="s">
        <v>177</v>
      </c>
      <c r="D3" s="208" t="s">
        <v>178</v>
      </c>
      <c r="E3" s="423"/>
      <c r="F3" s="208" t="s">
        <v>55</v>
      </c>
      <c r="G3" s="208" t="s">
        <v>56</v>
      </c>
      <c r="H3" s="215" t="s">
        <v>185</v>
      </c>
      <c r="J3" s="207" t="s">
        <v>8</v>
      </c>
      <c r="K3" s="208" t="s">
        <v>177</v>
      </c>
      <c r="L3" s="208" t="s">
        <v>178</v>
      </c>
      <c r="M3" s="423"/>
      <c r="N3" s="208" t="s">
        <v>55</v>
      </c>
      <c r="O3" s="208" t="s">
        <v>56</v>
      </c>
      <c r="P3" s="208" t="s">
        <v>185</v>
      </c>
      <c r="R3" s="207" t="s">
        <v>8</v>
      </c>
      <c r="S3" s="208" t="s">
        <v>177</v>
      </c>
      <c r="T3" s="208" t="s">
        <v>178</v>
      </c>
      <c r="U3" s="423"/>
      <c r="V3" s="208" t="s">
        <v>55</v>
      </c>
      <c r="W3" s="208" t="s">
        <v>56</v>
      </c>
      <c r="X3" s="208" t="s">
        <v>185</v>
      </c>
      <c r="Z3" s="207" t="s">
        <v>8</v>
      </c>
      <c r="AA3" s="208" t="s">
        <v>177</v>
      </c>
      <c r="AB3" s="208" t="s">
        <v>178</v>
      </c>
      <c r="AC3" s="423"/>
      <c r="AD3" s="208" t="s">
        <v>55</v>
      </c>
      <c r="AE3" s="208" t="s">
        <v>56</v>
      </c>
      <c r="AF3" s="208" t="s">
        <v>185</v>
      </c>
      <c r="AH3" s="207" t="s">
        <v>8</v>
      </c>
      <c r="AI3" s="208" t="s">
        <v>177</v>
      </c>
      <c r="AJ3" s="208" t="s">
        <v>178</v>
      </c>
      <c r="AK3" s="423"/>
      <c r="AL3" s="208" t="s">
        <v>55</v>
      </c>
      <c r="AM3" s="208" t="s">
        <v>56</v>
      </c>
      <c r="AN3" s="208" t="s">
        <v>185</v>
      </c>
    </row>
    <row r="4" spans="2:40" x14ac:dyDescent="0.25">
      <c r="B4" s="207" t="s">
        <v>57</v>
      </c>
      <c r="C4" s="209">
        <f>K4+S4+AA4+AI4</f>
        <v>2017</v>
      </c>
      <c r="D4" s="209">
        <f>L4+T4+AB4+AJ4</f>
        <v>13</v>
      </c>
      <c r="E4" s="209">
        <f>M4+U4+AC4+AK4</f>
        <v>2030</v>
      </c>
      <c r="F4" s="209">
        <f>N4+V4+AD4+AL4</f>
        <v>1636</v>
      </c>
      <c r="G4" s="209">
        <f>O4+W4+AE4+AM4</f>
        <v>0</v>
      </c>
      <c r="H4" s="216">
        <f>F4/E4</f>
        <v>0.80591133004926108</v>
      </c>
      <c r="J4" s="207" t="s">
        <v>57</v>
      </c>
      <c r="K4" s="209">
        <f>Enero!Y12+Febrero!Y12+'Marzo '!Y12</f>
        <v>628</v>
      </c>
      <c r="L4" s="209">
        <f>Enero!AC12+Febrero!AC12+'Marzo '!AC12</f>
        <v>0</v>
      </c>
      <c r="M4" s="209">
        <f>K4+L4</f>
        <v>628</v>
      </c>
      <c r="N4" s="209">
        <f>Enero!AF12+Febrero!AF12+'Marzo '!AF12</f>
        <v>411</v>
      </c>
      <c r="O4" s="209">
        <f>Enero!AG12+Febrero!AG12+'Marzo '!AG12</f>
        <v>0</v>
      </c>
      <c r="P4" s="212">
        <f>N4/M4</f>
        <v>0.65445859872611467</v>
      </c>
      <c r="R4" s="207" t="s">
        <v>57</v>
      </c>
      <c r="S4" s="209">
        <f>'Abril '!Y12+'Mayo '!Y12+Junio!Y12</f>
        <v>605</v>
      </c>
      <c r="T4" s="209">
        <f>'Abril '!AC12+'Mayo '!AC12+Junio!AC12</f>
        <v>0</v>
      </c>
      <c r="U4" s="209">
        <f>S4+T4</f>
        <v>605</v>
      </c>
      <c r="V4" s="209">
        <f>'Abril '!AF12+'Mayo '!AF12+Junio!AF12</f>
        <v>506</v>
      </c>
      <c r="W4" s="209">
        <f>'Abril '!AG12+'Mayo '!AG12+Junio!AG12</f>
        <v>0</v>
      </c>
      <c r="X4" s="212">
        <f>V4/U4</f>
        <v>0.83636363636363631</v>
      </c>
      <c r="Z4" s="207" t="s">
        <v>57</v>
      </c>
      <c r="AA4" s="209">
        <f>Julio!Y12+Agosto!Y12+Septiembre!Y12</f>
        <v>462</v>
      </c>
      <c r="AB4" s="209">
        <f>Julio!AC12+Agosto!AC12+Septiembre!AC12</f>
        <v>13</v>
      </c>
      <c r="AC4" s="209">
        <f>AA4+AB4</f>
        <v>475</v>
      </c>
      <c r="AD4" s="209">
        <f>Julio!AF12+Agosto!AF12+Septiembre!AF12</f>
        <v>422</v>
      </c>
      <c r="AE4" s="209">
        <f>Julio!AG12+Agosto!AG12+Septiembre!AG12</f>
        <v>0</v>
      </c>
      <c r="AF4" s="212">
        <f>AD4/AC4</f>
        <v>0.888421052631579</v>
      </c>
      <c r="AH4" s="207" t="s">
        <v>57</v>
      </c>
      <c r="AI4" s="209">
        <f>'Octubre '!Y12+Noviembre!Y12+'Diciembre '!Y12</f>
        <v>322</v>
      </c>
      <c r="AJ4" s="209">
        <f>'Octubre '!AC12+Noviembre!AC12+'Diciembre '!AC12</f>
        <v>0</v>
      </c>
      <c r="AK4" s="209">
        <f>AI4+AJ4</f>
        <v>322</v>
      </c>
      <c r="AL4" s="209">
        <f>'Octubre '!AF12+Noviembre!AF12+'Diciembre '!AF12</f>
        <v>297</v>
      </c>
      <c r="AM4" s="209">
        <f>'Octubre '!AG12+Noviembre!AG12+'Diciembre '!AG12</f>
        <v>0</v>
      </c>
      <c r="AN4" s="212">
        <f>AL4/AK4</f>
        <v>0.92236024844720499</v>
      </c>
    </row>
    <row r="5" spans="2:40" x14ac:dyDescent="0.25">
      <c r="B5" s="207" t="s">
        <v>58</v>
      </c>
      <c r="C5" s="209">
        <f t="shared" ref="C5:C49" si="0">K5+S5+AA5+AI5</f>
        <v>0</v>
      </c>
      <c r="D5" s="209">
        <f t="shared" ref="D5:D49" si="1">L5+T5+AB5+AJ5</f>
        <v>3627</v>
      </c>
      <c r="E5" s="209">
        <f t="shared" ref="E5:E49" si="2">M5+U5+AC5+AK5</f>
        <v>3627</v>
      </c>
      <c r="F5" s="209">
        <f t="shared" ref="F5:F49" si="3">N5+V5+AD5+AL5</f>
        <v>2514</v>
      </c>
      <c r="G5" s="209">
        <f t="shared" ref="G5:G49" si="4">O5+W5+AE5+AM5</f>
        <v>0</v>
      </c>
      <c r="H5" s="216">
        <f t="shared" ref="H5:H48" si="5">F5/E5</f>
        <v>0.69313482216708022</v>
      </c>
      <c r="J5" s="207" t="s">
        <v>58</v>
      </c>
      <c r="K5" s="209">
        <f>Enero!Y13+Febrero!Y13+'Marzo '!Y13</f>
        <v>0</v>
      </c>
      <c r="L5" s="209">
        <f>Enero!AC13+Febrero!AC13+'Marzo '!AC13</f>
        <v>941</v>
      </c>
      <c r="M5" s="209">
        <f t="shared" ref="M5:M49" si="6">K5+L5</f>
        <v>941</v>
      </c>
      <c r="N5" s="209">
        <f>Enero!AF13+Febrero!AF13+'Marzo '!AF13</f>
        <v>687</v>
      </c>
      <c r="O5" s="209">
        <f>Enero!AG13+Febrero!AG13+'Marzo '!AG13</f>
        <v>0</v>
      </c>
      <c r="P5" s="212">
        <f t="shared" ref="P5:P48" si="7">N5/M5</f>
        <v>0.73007438894792775</v>
      </c>
      <c r="R5" s="207" t="s">
        <v>58</v>
      </c>
      <c r="S5" s="209">
        <f>'Abril '!Y13+'Mayo '!Y13+Junio!Y13</f>
        <v>0</v>
      </c>
      <c r="T5" s="209">
        <f>'Abril '!AC13+'Mayo '!AC13+Junio!AC13</f>
        <v>1197</v>
      </c>
      <c r="U5" s="209">
        <f t="shared" ref="U5:U49" si="8">S5+T5</f>
        <v>1197</v>
      </c>
      <c r="V5" s="209">
        <f>'Abril '!AF13+'Mayo '!AF13+Junio!AF13</f>
        <v>889</v>
      </c>
      <c r="W5" s="209">
        <f>'Abril '!AG13+'Mayo '!AG13+Junio!AG13</f>
        <v>0</v>
      </c>
      <c r="X5" s="212">
        <f t="shared" ref="X5:X48" si="9">V5/U5</f>
        <v>0.74269005847953218</v>
      </c>
      <c r="Z5" s="207" t="s">
        <v>58</v>
      </c>
      <c r="AA5" s="209">
        <f>Julio!Y13+Agosto!Y13+Septiembre!Y13</f>
        <v>0</v>
      </c>
      <c r="AB5" s="209">
        <f>Julio!AC13+Agosto!AC13+Septiembre!AC13</f>
        <v>659</v>
      </c>
      <c r="AC5" s="209">
        <f t="shared" ref="AC5:AC49" si="10">AA5+AB5</f>
        <v>659</v>
      </c>
      <c r="AD5" s="209">
        <f>Julio!AF13+Agosto!AF13+Septiembre!AF13</f>
        <v>450</v>
      </c>
      <c r="AE5" s="209">
        <f>Julio!AG13+Agosto!AG13+Septiembre!AG13</f>
        <v>0</v>
      </c>
      <c r="AF5" s="212">
        <f t="shared" ref="AF5:AF48" si="11">AD5/AC5</f>
        <v>0.6828528072837633</v>
      </c>
      <c r="AH5" s="207" t="s">
        <v>58</v>
      </c>
      <c r="AI5" s="209">
        <f>'Octubre '!Y13+Noviembre!Y13+'Diciembre '!Y13</f>
        <v>0</v>
      </c>
      <c r="AJ5" s="209">
        <f>'Octubre '!AC13+Noviembre!AC13+'Diciembre '!AC13</f>
        <v>830</v>
      </c>
      <c r="AK5" s="209">
        <f t="shared" ref="AK5:AK49" si="12">AI5+AJ5</f>
        <v>830</v>
      </c>
      <c r="AL5" s="209">
        <f>'Octubre '!AF13+Noviembre!AF13+'Diciembre '!AF13</f>
        <v>488</v>
      </c>
      <c r="AM5" s="209">
        <f>'Octubre '!AG13+Noviembre!AG13+'Diciembre '!AG13</f>
        <v>0</v>
      </c>
      <c r="AN5" s="212">
        <f t="shared" ref="AN5:AN48" si="13">AL5/AK5</f>
        <v>0.58795180722891571</v>
      </c>
    </row>
    <row r="6" spans="2:40" x14ac:dyDescent="0.25">
      <c r="B6" s="207" t="s">
        <v>59</v>
      </c>
      <c r="C6" s="209">
        <f t="shared" si="0"/>
        <v>285</v>
      </c>
      <c r="D6" s="209">
        <f t="shared" si="1"/>
        <v>0</v>
      </c>
      <c r="E6" s="209">
        <f t="shared" si="2"/>
        <v>285</v>
      </c>
      <c r="F6" s="209">
        <f t="shared" si="3"/>
        <v>0</v>
      </c>
      <c r="G6" s="209">
        <f t="shared" si="4"/>
        <v>0</v>
      </c>
      <c r="H6" s="216">
        <f t="shared" si="5"/>
        <v>0</v>
      </c>
      <c r="J6" s="207" t="s">
        <v>59</v>
      </c>
      <c r="K6" s="209">
        <f>Enero!Y14+Febrero!Y14+'Marzo '!Y14</f>
        <v>15</v>
      </c>
      <c r="L6" s="209">
        <f>Enero!AC14+Febrero!AC14+'Marzo '!AC14</f>
        <v>0</v>
      </c>
      <c r="M6" s="209">
        <f t="shared" si="6"/>
        <v>15</v>
      </c>
      <c r="N6" s="209">
        <f>Enero!AF14+Febrero!AF14+'Marzo '!AF14</f>
        <v>0</v>
      </c>
      <c r="O6" s="209">
        <f>Enero!AG14+Febrero!AG14+'Marzo '!AG14</f>
        <v>0</v>
      </c>
      <c r="P6" s="212">
        <f t="shared" si="7"/>
        <v>0</v>
      </c>
      <c r="R6" s="207" t="s">
        <v>59</v>
      </c>
      <c r="S6" s="209">
        <f>'Abril '!Y14+'Mayo '!Y14+Junio!Y14</f>
        <v>85</v>
      </c>
      <c r="T6" s="209">
        <f>'Abril '!AC14+'Mayo '!AC14+Junio!AC14</f>
        <v>0</v>
      </c>
      <c r="U6" s="209">
        <f t="shared" si="8"/>
        <v>85</v>
      </c>
      <c r="V6" s="209">
        <f>'Abril '!AF14+'Mayo '!AF14+Junio!AF14</f>
        <v>0</v>
      </c>
      <c r="W6" s="209">
        <f>'Abril '!AG14+'Mayo '!AG14+Junio!AG14</f>
        <v>0</v>
      </c>
      <c r="X6" s="212">
        <f t="shared" si="9"/>
        <v>0</v>
      </c>
      <c r="Z6" s="207" t="s">
        <v>59</v>
      </c>
      <c r="AA6" s="209">
        <f>Julio!Y14+Agosto!Y14+Septiembre!Y14</f>
        <v>90</v>
      </c>
      <c r="AB6" s="209">
        <f>Julio!AC14+Agosto!AC14+Septiembre!AC14</f>
        <v>0</v>
      </c>
      <c r="AC6" s="209">
        <f t="shared" si="10"/>
        <v>90</v>
      </c>
      <c r="AD6" s="209">
        <f>Julio!AF14+Agosto!AF14+Septiembre!AF14</f>
        <v>0</v>
      </c>
      <c r="AE6" s="209">
        <f>Julio!AG14+Agosto!AG14+Septiembre!AG14</f>
        <v>0</v>
      </c>
      <c r="AF6" s="212">
        <f t="shared" si="11"/>
        <v>0</v>
      </c>
      <c r="AH6" s="207" t="s">
        <v>59</v>
      </c>
      <c r="AI6" s="209">
        <f>'Octubre '!Y14+Noviembre!Y14+'Diciembre '!Y14</f>
        <v>95</v>
      </c>
      <c r="AJ6" s="209">
        <f>'Octubre '!AC14+Noviembre!AC14+'Diciembre '!AC14</f>
        <v>0</v>
      </c>
      <c r="AK6" s="209">
        <f t="shared" si="12"/>
        <v>95</v>
      </c>
      <c r="AL6" s="209">
        <f>'Octubre '!AF14+Noviembre!AF14+'Diciembre '!AF14</f>
        <v>0</v>
      </c>
      <c r="AM6" s="209">
        <f>'Octubre '!AG14+Noviembre!AG14+'Diciembre '!AG14</f>
        <v>0</v>
      </c>
      <c r="AN6" s="212">
        <f t="shared" si="13"/>
        <v>0</v>
      </c>
    </row>
    <row r="7" spans="2:40" x14ac:dyDescent="0.25">
      <c r="B7" s="207" t="s">
        <v>60</v>
      </c>
      <c r="C7" s="209">
        <f t="shared" si="0"/>
        <v>161</v>
      </c>
      <c r="D7" s="209">
        <f t="shared" si="1"/>
        <v>1113</v>
      </c>
      <c r="E7" s="209">
        <f t="shared" si="2"/>
        <v>1274</v>
      </c>
      <c r="F7" s="209">
        <f t="shared" si="3"/>
        <v>933</v>
      </c>
      <c r="G7" s="209">
        <f t="shared" si="4"/>
        <v>0</v>
      </c>
      <c r="H7" s="216">
        <f t="shared" si="5"/>
        <v>0.73233908948194659</v>
      </c>
      <c r="J7" s="207" t="s">
        <v>60</v>
      </c>
      <c r="K7" s="209">
        <f>Enero!Y15+Febrero!Y15+'Marzo '!Y15</f>
        <v>0</v>
      </c>
      <c r="L7" s="209">
        <f>Enero!AC15+Febrero!AC15+'Marzo '!AC15</f>
        <v>31</v>
      </c>
      <c r="M7" s="209">
        <f t="shared" si="6"/>
        <v>31</v>
      </c>
      <c r="N7" s="209">
        <f>Enero!AF15+Febrero!AF15+'Marzo '!AF15</f>
        <v>0</v>
      </c>
      <c r="O7" s="209">
        <f>Enero!AG15+Febrero!AG15+'Marzo '!AG15</f>
        <v>0</v>
      </c>
      <c r="P7" s="212">
        <f t="shared" si="7"/>
        <v>0</v>
      </c>
      <c r="R7" s="207" t="s">
        <v>60</v>
      </c>
      <c r="S7" s="209">
        <f>'Abril '!Y15+'Mayo '!Y15+Junio!Y15</f>
        <v>15</v>
      </c>
      <c r="T7" s="209">
        <f>'Abril '!AC15+'Mayo '!AC15+Junio!AC15</f>
        <v>209</v>
      </c>
      <c r="U7" s="209">
        <f t="shared" si="8"/>
        <v>224</v>
      </c>
      <c r="V7" s="209">
        <f>'Abril '!AF15+'Mayo '!AF15+Junio!AF15</f>
        <v>148</v>
      </c>
      <c r="W7" s="209">
        <f>'Abril '!AG15+'Mayo '!AG15+Junio!AG15</f>
        <v>0</v>
      </c>
      <c r="X7" s="212">
        <f t="shared" si="9"/>
        <v>0.6607142857142857</v>
      </c>
      <c r="Z7" s="207" t="s">
        <v>60</v>
      </c>
      <c r="AA7" s="209">
        <f>Julio!Y15+Agosto!Y15+Septiembre!Y15</f>
        <v>75</v>
      </c>
      <c r="AB7" s="209">
        <f>Julio!AC15+Agosto!AC15+Septiembre!AC15</f>
        <v>479</v>
      </c>
      <c r="AC7" s="209">
        <f t="shared" si="10"/>
        <v>554</v>
      </c>
      <c r="AD7" s="209">
        <f>Julio!AF15+Agosto!AF15+Septiembre!AF15</f>
        <v>415</v>
      </c>
      <c r="AE7" s="209">
        <f>Julio!AG15+Agosto!AG15+Septiembre!AG15</f>
        <v>0</v>
      </c>
      <c r="AF7" s="212">
        <f t="shared" si="11"/>
        <v>0.74909747292418771</v>
      </c>
      <c r="AH7" s="207" t="s">
        <v>60</v>
      </c>
      <c r="AI7" s="209">
        <f>'Octubre '!Y15+Noviembre!Y15+'Diciembre '!Y15</f>
        <v>71</v>
      </c>
      <c r="AJ7" s="209">
        <f>'Octubre '!AC15+Noviembre!AC15+'Diciembre '!AC15</f>
        <v>394</v>
      </c>
      <c r="AK7" s="209">
        <f t="shared" si="12"/>
        <v>465</v>
      </c>
      <c r="AL7" s="209">
        <f>'Octubre '!AF15+Noviembre!AF15+'Diciembre '!AF15</f>
        <v>370</v>
      </c>
      <c r="AM7" s="209">
        <f>'Octubre '!AG15+Noviembre!AG15+'Diciembre '!AG15</f>
        <v>0</v>
      </c>
      <c r="AN7" s="212">
        <f t="shared" si="13"/>
        <v>0.79569892473118276</v>
      </c>
    </row>
    <row r="8" spans="2:40" x14ac:dyDescent="0.25">
      <c r="B8" s="207" t="s">
        <v>61</v>
      </c>
      <c r="C8" s="209">
        <f t="shared" si="0"/>
        <v>491</v>
      </c>
      <c r="D8" s="209">
        <f t="shared" si="1"/>
        <v>780</v>
      </c>
      <c r="E8" s="209">
        <f t="shared" si="2"/>
        <v>1271</v>
      </c>
      <c r="F8" s="209">
        <f t="shared" si="3"/>
        <v>958</v>
      </c>
      <c r="G8" s="209">
        <f t="shared" si="4"/>
        <v>436</v>
      </c>
      <c r="H8" s="216">
        <f t="shared" si="5"/>
        <v>0.7537372147915028</v>
      </c>
      <c r="J8" s="207" t="s">
        <v>61</v>
      </c>
      <c r="K8" s="209">
        <f>Enero!Y16+Febrero!Y16+'Marzo '!Y16</f>
        <v>121</v>
      </c>
      <c r="L8" s="209">
        <f>Enero!AC16+Febrero!AC16+'Marzo '!AC16</f>
        <v>150</v>
      </c>
      <c r="M8" s="209">
        <f t="shared" si="6"/>
        <v>271</v>
      </c>
      <c r="N8" s="209">
        <f>Enero!AF16+Febrero!AF16+'Marzo '!AF16</f>
        <v>227</v>
      </c>
      <c r="O8" s="209">
        <f>Enero!AG16+Febrero!AG16+'Marzo '!AG16</f>
        <v>332</v>
      </c>
      <c r="P8" s="212">
        <f t="shared" si="7"/>
        <v>0.83763837638376382</v>
      </c>
      <c r="R8" s="207" t="s">
        <v>61</v>
      </c>
      <c r="S8" s="209">
        <f>'Abril '!Y16+'Mayo '!Y16+Junio!Y16</f>
        <v>145</v>
      </c>
      <c r="T8" s="209">
        <f>'Abril '!AC16+'Mayo '!AC16+Junio!AC16</f>
        <v>223</v>
      </c>
      <c r="U8" s="209">
        <f t="shared" si="8"/>
        <v>368</v>
      </c>
      <c r="V8" s="209">
        <f>'Abril '!AF16+'Mayo '!AF16+Junio!AF16</f>
        <v>288</v>
      </c>
      <c r="W8" s="209">
        <f>'Abril '!AG16+'Mayo '!AG16+Junio!AG16</f>
        <v>32</v>
      </c>
      <c r="X8" s="212">
        <f t="shared" si="9"/>
        <v>0.78260869565217395</v>
      </c>
      <c r="Z8" s="207" t="s">
        <v>61</v>
      </c>
      <c r="AA8" s="209">
        <f>Julio!Y16+Agosto!Y16+Septiembre!Y16</f>
        <v>106</v>
      </c>
      <c r="AB8" s="209">
        <f>Julio!AC16+Agosto!AC16+Septiembre!AC16</f>
        <v>235</v>
      </c>
      <c r="AC8" s="209">
        <f t="shared" si="10"/>
        <v>341</v>
      </c>
      <c r="AD8" s="209">
        <f>Julio!AF16+Agosto!AF16+Septiembre!AF16</f>
        <v>225</v>
      </c>
      <c r="AE8" s="209">
        <f>Julio!AG16+Agosto!AG16+Septiembre!AG16</f>
        <v>44</v>
      </c>
      <c r="AF8" s="212">
        <f t="shared" si="11"/>
        <v>0.65982404692082108</v>
      </c>
      <c r="AH8" s="207" t="s">
        <v>61</v>
      </c>
      <c r="AI8" s="209">
        <f>'Octubre '!Y16+Noviembre!Y16+'Diciembre '!Y16</f>
        <v>119</v>
      </c>
      <c r="AJ8" s="209">
        <f>'Octubre '!AC16+Noviembre!AC16+'Diciembre '!AC16</f>
        <v>172</v>
      </c>
      <c r="AK8" s="209">
        <f t="shared" si="12"/>
        <v>291</v>
      </c>
      <c r="AL8" s="209">
        <f>'Octubre '!AF16+Noviembre!AF16+'Diciembre '!AF16</f>
        <v>218</v>
      </c>
      <c r="AM8" s="209">
        <f>'Octubre '!AG16+Noviembre!AG16+'Diciembre '!AG16</f>
        <v>28</v>
      </c>
      <c r="AN8" s="212">
        <f t="shared" si="13"/>
        <v>0.74914089347079038</v>
      </c>
    </row>
    <row r="9" spans="2:40" x14ac:dyDescent="0.25">
      <c r="B9" s="207" t="s">
        <v>62</v>
      </c>
      <c r="C9" s="209">
        <f t="shared" si="0"/>
        <v>0</v>
      </c>
      <c r="D9" s="209">
        <f t="shared" si="1"/>
        <v>0</v>
      </c>
      <c r="E9" s="209">
        <f t="shared" si="2"/>
        <v>0</v>
      </c>
      <c r="F9" s="209">
        <f t="shared" si="3"/>
        <v>0</v>
      </c>
      <c r="G9" s="209">
        <f t="shared" si="4"/>
        <v>0</v>
      </c>
      <c r="H9" s="216"/>
      <c r="J9" s="207" t="s">
        <v>62</v>
      </c>
      <c r="K9" s="209">
        <f>Enero!Y17+Febrero!Y17+'Marzo '!Y17</f>
        <v>0</v>
      </c>
      <c r="L9" s="209">
        <f>Enero!AC17+Febrero!AC17+'Marzo '!AC17</f>
        <v>0</v>
      </c>
      <c r="M9" s="209">
        <f t="shared" si="6"/>
        <v>0</v>
      </c>
      <c r="N9" s="209">
        <f>Enero!AF17+Febrero!AF17+'Marzo '!AF17</f>
        <v>0</v>
      </c>
      <c r="O9" s="209">
        <f>Enero!AG17+Febrero!AG17+'Marzo '!AG17</f>
        <v>0</v>
      </c>
      <c r="P9" s="213"/>
      <c r="R9" s="207" t="s">
        <v>62</v>
      </c>
      <c r="S9" s="209">
        <f>'Abril '!Y17+'Mayo '!Y17+Junio!Y17</f>
        <v>0</v>
      </c>
      <c r="T9" s="209">
        <f>'Abril '!AC17+'Mayo '!AC17+Junio!AC17</f>
        <v>0</v>
      </c>
      <c r="U9" s="209">
        <f t="shared" si="8"/>
        <v>0</v>
      </c>
      <c r="V9" s="209">
        <f>'Abril '!AF17+'Mayo '!AF17+Junio!AF17</f>
        <v>0</v>
      </c>
      <c r="W9" s="209">
        <f>'Abril '!AG17+'Mayo '!AG17+Junio!AG17</f>
        <v>0</v>
      </c>
      <c r="X9" s="213"/>
      <c r="Z9" s="207" t="s">
        <v>62</v>
      </c>
      <c r="AA9" s="209">
        <f>Julio!Y17+Agosto!Y17+Septiembre!Y17</f>
        <v>0</v>
      </c>
      <c r="AB9" s="209">
        <f>Julio!AC17+Agosto!AC17+Septiembre!AC17</f>
        <v>0</v>
      </c>
      <c r="AC9" s="209">
        <f t="shared" si="10"/>
        <v>0</v>
      </c>
      <c r="AD9" s="209">
        <f>Julio!AF17+Agosto!AF17+Septiembre!AF17</f>
        <v>0</v>
      </c>
      <c r="AE9" s="209">
        <f>Julio!AG17+Agosto!AG17+Septiembre!AG17</f>
        <v>0</v>
      </c>
      <c r="AF9" s="213"/>
      <c r="AH9" s="207" t="s">
        <v>62</v>
      </c>
      <c r="AI9" s="209">
        <f>'Octubre '!Y17+Noviembre!Y17+'Diciembre '!Y17</f>
        <v>0</v>
      </c>
      <c r="AJ9" s="209">
        <f>'Octubre '!AC17+Noviembre!AC17+'Diciembre '!AC17</f>
        <v>0</v>
      </c>
      <c r="AK9" s="209">
        <f t="shared" si="12"/>
        <v>0</v>
      </c>
      <c r="AL9" s="209">
        <f>'Octubre '!AF17+Noviembre!AF17+'Diciembre '!AF17</f>
        <v>0</v>
      </c>
      <c r="AM9" s="209">
        <f>'Octubre '!AG17+Noviembre!AG17+'Diciembre '!AG17</f>
        <v>0</v>
      </c>
      <c r="AN9" s="213"/>
    </row>
    <row r="10" spans="2:40" x14ac:dyDescent="0.25">
      <c r="B10" s="207" t="s">
        <v>63</v>
      </c>
      <c r="C10" s="209">
        <f t="shared" si="0"/>
        <v>0</v>
      </c>
      <c r="D10" s="209">
        <f t="shared" si="1"/>
        <v>1224</v>
      </c>
      <c r="E10" s="209">
        <f t="shared" si="2"/>
        <v>1224</v>
      </c>
      <c r="F10" s="209">
        <f t="shared" si="3"/>
        <v>997</v>
      </c>
      <c r="G10" s="209">
        <f t="shared" si="4"/>
        <v>0</v>
      </c>
      <c r="H10" s="216">
        <f t="shared" si="5"/>
        <v>0.81454248366013071</v>
      </c>
      <c r="J10" s="207" t="s">
        <v>63</v>
      </c>
      <c r="K10" s="209">
        <f>Enero!Y18+Febrero!Y18+'Marzo '!Y18</f>
        <v>0</v>
      </c>
      <c r="L10" s="209">
        <f>Enero!AC18+Febrero!AC18+'Marzo '!AC18</f>
        <v>345</v>
      </c>
      <c r="M10" s="209">
        <f t="shared" si="6"/>
        <v>345</v>
      </c>
      <c r="N10" s="209">
        <f>Enero!AF18+Febrero!AF18+'Marzo '!AF18</f>
        <v>299</v>
      </c>
      <c r="O10" s="209">
        <f>Enero!AG18+Febrero!AG18+'Marzo '!AG18</f>
        <v>0</v>
      </c>
      <c r="P10" s="212">
        <f t="shared" si="7"/>
        <v>0.8666666666666667</v>
      </c>
      <c r="R10" s="207" t="s">
        <v>63</v>
      </c>
      <c r="S10" s="209">
        <f>'Abril '!Y18+'Mayo '!Y18+Junio!Y18</f>
        <v>0</v>
      </c>
      <c r="T10" s="209">
        <f>'Abril '!AC18+'Mayo '!AC18+Junio!AC18</f>
        <v>376</v>
      </c>
      <c r="U10" s="209">
        <f t="shared" si="8"/>
        <v>376</v>
      </c>
      <c r="V10" s="209">
        <f>'Abril '!AF18+'Mayo '!AF18+Junio!AF18</f>
        <v>294</v>
      </c>
      <c r="W10" s="209">
        <f>'Abril '!AG18+'Mayo '!AG18+Junio!AG18</f>
        <v>0</v>
      </c>
      <c r="X10" s="212">
        <f t="shared" si="9"/>
        <v>0.78191489361702127</v>
      </c>
      <c r="Z10" s="207" t="s">
        <v>63</v>
      </c>
      <c r="AA10" s="209">
        <f>Julio!Y18+Agosto!Y18+Septiembre!Y18</f>
        <v>0</v>
      </c>
      <c r="AB10" s="209">
        <f>Julio!AC18+Agosto!AC18+Septiembre!AC18</f>
        <v>253</v>
      </c>
      <c r="AC10" s="209">
        <f t="shared" si="10"/>
        <v>253</v>
      </c>
      <c r="AD10" s="209">
        <f>Julio!AF18+Agosto!AF18+Septiembre!AF18</f>
        <v>200</v>
      </c>
      <c r="AE10" s="209">
        <f>Julio!AG18+Agosto!AG18+Septiembre!AG18</f>
        <v>0</v>
      </c>
      <c r="AF10" s="212">
        <f t="shared" si="11"/>
        <v>0.79051383399209485</v>
      </c>
      <c r="AH10" s="207" t="s">
        <v>63</v>
      </c>
      <c r="AI10" s="209">
        <f>'Octubre '!Y18+Noviembre!Y18+'Diciembre '!Y18</f>
        <v>0</v>
      </c>
      <c r="AJ10" s="209">
        <f>'Octubre '!AC18+Noviembre!AC18+'Diciembre '!AC18</f>
        <v>250</v>
      </c>
      <c r="AK10" s="209">
        <f t="shared" si="12"/>
        <v>250</v>
      </c>
      <c r="AL10" s="209">
        <f>'Octubre '!AF18+Noviembre!AF18+'Diciembre '!AF18</f>
        <v>204</v>
      </c>
      <c r="AM10" s="209">
        <f>'Octubre '!AG18+Noviembre!AG18+'Diciembre '!AG18</f>
        <v>0</v>
      </c>
      <c r="AN10" s="212">
        <f t="shared" si="13"/>
        <v>0.81599999999999995</v>
      </c>
    </row>
    <row r="11" spans="2:40" x14ac:dyDescent="0.25">
      <c r="B11" s="207" t="s">
        <v>64</v>
      </c>
      <c r="C11" s="209">
        <f t="shared" si="0"/>
        <v>0</v>
      </c>
      <c r="D11" s="209">
        <f t="shared" si="1"/>
        <v>0</v>
      </c>
      <c r="E11" s="209">
        <f t="shared" si="2"/>
        <v>0</v>
      </c>
      <c r="F11" s="209">
        <f t="shared" si="3"/>
        <v>0</v>
      </c>
      <c r="G11" s="209">
        <f t="shared" si="4"/>
        <v>0</v>
      </c>
      <c r="H11" s="216"/>
      <c r="J11" s="207" t="s">
        <v>64</v>
      </c>
      <c r="K11" s="209">
        <f>Enero!Y19+Febrero!Y19+'Marzo '!Y19</f>
        <v>0</v>
      </c>
      <c r="L11" s="209">
        <f>Enero!AC19+Febrero!AC19+'Marzo '!AC19</f>
        <v>0</v>
      </c>
      <c r="M11" s="209">
        <f t="shared" si="6"/>
        <v>0</v>
      </c>
      <c r="N11" s="209">
        <f>Enero!AF19+Febrero!AF19+'Marzo '!AF19</f>
        <v>0</v>
      </c>
      <c r="O11" s="209">
        <f>Enero!AG19+Febrero!AG19+'Marzo '!AG19</f>
        <v>0</v>
      </c>
      <c r="P11" s="212"/>
      <c r="R11" s="207" t="s">
        <v>64</v>
      </c>
      <c r="S11" s="209">
        <f>'Abril '!Y19+'Mayo '!Y19+Junio!Y19</f>
        <v>0</v>
      </c>
      <c r="T11" s="209">
        <f>'Abril '!AC19+'Mayo '!AC19+Junio!AC19</f>
        <v>0</v>
      </c>
      <c r="U11" s="209">
        <f t="shared" si="8"/>
        <v>0</v>
      </c>
      <c r="V11" s="209">
        <f>'Abril '!AF19+'Mayo '!AF19+Junio!AF19</f>
        <v>0</v>
      </c>
      <c r="W11" s="209">
        <f>'Abril '!AG19+'Mayo '!AG19+Junio!AG19</f>
        <v>0</v>
      </c>
      <c r="X11" s="212"/>
      <c r="Z11" s="207" t="s">
        <v>64</v>
      </c>
      <c r="AA11" s="209">
        <f>Julio!Y19+Agosto!Y19+Septiembre!Y19</f>
        <v>0</v>
      </c>
      <c r="AB11" s="209">
        <f>Julio!AC19+Agosto!AC19+Septiembre!AC19</f>
        <v>0</v>
      </c>
      <c r="AC11" s="209">
        <f t="shared" si="10"/>
        <v>0</v>
      </c>
      <c r="AD11" s="209">
        <f>Julio!AF19+Agosto!AF19+Septiembre!AF19</f>
        <v>0</v>
      </c>
      <c r="AE11" s="209">
        <f>Julio!AG19+Agosto!AG19+Septiembre!AG19</f>
        <v>0</v>
      </c>
      <c r="AF11" s="212"/>
      <c r="AH11" s="207" t="s">
        <v>64</v>
      </c>
      <c r="AI11" s="209">
        <f>'Octubre '!Y19+Noviembre!Y19+'Diciembre '!Y19</f>
        <v>0</v>
      </c>
      <c r="AJ11" s="209">
        <f>'Octubre '!AC19+Noviembre!AC19+'Diciembre '!AC19</f>
        <v>0</v>
      </c>
      <c r="AK11" s="209">
        <f t="shared" si="12"/>
        <v>0</v>
      </c>
      <c r="AL11" s="209">
        <f>'Octubre '!AF19+Noviembre!AF19+'Diciembre '!AF19</f>
        <v>0</v>
      </c>
      <c r="AM11" s="209">
        <f>'Octubre '!AG19+Noviembre!AG19+'Diciembre '!AG19</f>
        <v>0</v>
      </c>
      <c r="AN11" s="212"/>
    </row>
    <row r="12" spans="2:40" x14ac:dyDescent="0.25">
      <c r="B12" s="207" t="s">
        <v>65</v>
      </c>
      <c r="C12" s="209">
        <f t="shared" si="0"/>
        <v>0</v>
      </c>
      <c r="D12" s="209">
        <f t="shared" si="1"/>
        <v>0</v>
      </c>
      <c r="E12" s="209">
        <f t="shared" si="2"/>
        <v>0</v>
      </c>
      <c r="F12" s="209">
        <f t="shared" si="3"/>
        <v>0</v>
      </c>
      <c r="G12" s="209">
        <f t="shared" si="4"/>
        <v>0</v>
      </c>
      <c r="H12" s="216"/>
      <c r="J12" s="207" t="s">
        <v>65</v>
      </c>
      <c r="K12" s="209">
        <f>Enero!Y20+Febrero!Y20+'Marzo '!Y20</f>
        <v>0</v>
      </c>
      <c r="L12" s="209">
        <f>Enero!AC20+Febrero!AC20+'Marzo '!AC20</f>
        <v>0</v>
      </c>
      <c r="M12" s="209">
        <f t="shared" si="6"/>
        <v>0</v>
      </c>
      <c r="N12" s="209">
        <f>Enero!AF20+Febrero!AF20+'Marzo '!AF20</f>
        <v>0</v>
      </c>
      <c r="O12" s="209">
        <f>Enero!AG20+Febrero!AG20+'Marzo '!AG20</f>
        <v>0</v>
      </c>
      <c r="P12" s="212"/>
      <c r="R12" s="207" t="s">
        <v>65</v>
      </c>
      <c r="S12" s="209">
        <f>'Abril '!Y20+'Mayo '!Y20+Junio!Y20</f>
        <v>0</v>
      </c>
      <c r="T12" s="209">
        <f>'Abril '!AC20+'Mayo '!AC20+Junio!AC20</f>
        <v>0</v>
      </c>
      <c r="U12" s="209">
        <f t="shared" si="8"/>
        <v>0</v>
      </c>
      <c r="V12" s="209">
        <f>'Abril '!AF20+'Mayo '!AF20+Junio!AF20</f>
        <v>0</v>
      </c>
      <c r="W12" s="209">
        <f>'Abril '!AG20+'Mayo '!AG20+Junio!AG20</f>
        <v>0</v>
      </c>
      <c r="X12" s="212"/>
      <c r="Z12" s="207" t="s">
        <v>65</v>
      </c>
      <c r="AA12" s="209">
        <f>Julio!Y20+Agosto!Y20+Septiembre!Y20</f>
        <v>0</v>
      </c>
      <c r="AB12" s="209">
        <f>Julio!AC20+Agosto!AC20+Septiembre!AC20</f>
        <v>0</v>
      </c>
      <c r="AC12" s="209">
        <f t="shared" si="10"/>
        <v>0</v>
      </c>
      <c r="AD12" s="209">
        <f>Julio!AF20+Agosto!AF20+Septiembre!AF20</f>
        <v>0</v>
      </c>
      <c r="AE12" s="209">
        <f>Julio!AG20+Agosto!AG20+Septiembre!AG20</f>
        <v>0</v>
      </c>
      <c r="AF12" s="212"/>
      <c r="AH12" s="207" t="s">
        <v>65</v>
      </c>
      <c r="AI12" s="209">
        <f>'Octubre '!Y20+Noviembre!Y20+'Diciembre '!Y20</f>
        <v>0</v>
      </c>
      <c r="AJ12" s="209">
        <f>'Octubre '!AC20+Noviembre!AC20+'Diciembre '!AC20</f>
        <v>0</v>
      </c>
      <c r="AK12" s="209">
        <f t="shared" si="12"/>
        <v>0</v>
      </c>
      <c r="AL12" s="209">
        <f>'Octubre '!AF20+Noviembre!AF20+'Diciembre '!AF20</f>
        <v>0</v>
      </c>
      <c r="AM12" s="209">
        <f>'Octubre '!AG20+Noviembre!AG20+'Diciembre '!AG20</f>
        <v>0</v>
      </c>
      <c r="AN12" s="212"/>
    </row>
    <row r="13" spans="2:40" x14ac:dyDescent="0.25">
      <c r="B13" s="207" t="s">
        <v>66</v>
      </c>
      <c r="C13" s="209">
        <f t="shared" si="0"/>
        <v>0</v>
      </c>
      <c r="D13" s="209">
        <f t="shared" si="1"/>
        <v>0</v>
      </c>
      <c r="E13" s="209">
        <f t="shared" si="2"/>
        <v>0</v>
      </c>
      <c r="F13" s="209">
        <f t="shared" si="3"/>
        <v>0</v>
      </c>
      <c r="G13" s="209">
        <f t="shared" si="4"/>
        <v>0</v>
      </c>
      <c r="H13" s="216"/>
      <c r="J13" s="207" t="s">
        <v>66</v>
      </c>
      <c r="K13" s="209">
        <f>Enero!Y21+Febrero!Y21+'Marzo '!Y21</f>
        <v>0</v>
      </c>
      <c r="L13" s="209">
        <f>Enero!AC21+Febrero!AC21+'Marzo '!AC21</f>
        <v>0</v>
      </c>
      <c r="M13" s="209">
        <f t="shared" si="6"/>
        <v>0</v>
      </c>
      <c r="N13" s="209">
        <f>Enero!AF21+Febrero!AF21+'Marzo '!AF21</f>
        <v>0</v>
      </c>
      <c r="O13" s="209">
        <f>Enero!AG21+Febrero!AG21+'Marzo '!AG21</f>
        <v>0</v>
      </c>
      <c r="P13" s="212"/>
      <c r="R13" s="207" t="s">
        <v>66</v>
      </c>
      <c r="S13" s="209">
        <f>'Abril '!Y21+'Mayo '!Y21+Junio!Y21</f>
        <v>0</v>
      </c>
      <c r="T13" s="209">
        <f>'Abril '!AC21+'Mayo '!AC21+Junio!AC21</f>
        <v>0</v>
      </c>
      <c r="U13" s="209">
        <f t="shared" si="8"/>
        <v>0</v>
      </c>
      <c r="V13" s="209">
        <f>'Abril '!AF21+'Mayo '!AF21+Junio!AF21</f>
        <v>0</v>
      </c>
      <c r="W13" s="209">
        <f>'Abril '!AG21+'Mayo '!AG21+Junio!AG21</f>
        <v>0</v>
      </c>
      <c r="X13" s="212"/>
      <c r="Z13" s="207" t="s">
        <v>66</v>
      </c>
      <c r="AA13" s="209">
        <f>Julio!Y21+Agosto!Y21+Septiembre!Y21</f>
        <v>0</v>
      </c>
      <c r="AB13" s="209">
        <f>Julio!AC21+Agosto!AC21+Septiembre!AC21</f>
        <v>0</v>
      </c>
      <c r="AC13" s="209">
        <f t="shared" si="10"/>
        <v>0</v>
      </c>
      <c r="AD13" s="209">
        <f>Julio!AF21+Agosto!AF21+Septiembre!AF21</f>
        <v>0</v>
      </c>
      <c r="AE13" s="209">
        <f>Julio!AG21+Agosto!AG21+Septiembre!AG21</f>
        <v>0</v>
      </c>
      <c r="AF13" s="212"/>
      <c r="AH13" s="207" t="s">
        <v>66</v>
      </c>
      <c r="AI13" s="209">
        <f>'Octubre '!Y21+Noviembre!Y21+'Diciembre '!Y21</f>
        <v>0</v>
      </c>
      <c r="AJ13" s="209">
        <f>'Octubre '!AC21+Noviembre!AC21+'Diciembre '!AC21</f>
        <v>0</v>
      </c>
      <c r="AK13" s="209">
        <f t="shared" si="12"/>
        <v>0</v>
      </c>
      <c r="AL13" s="209">
        <f>'Octubre '!AF21+Noviembre!AF21+'Diciembre '!AF21</f>
        <v>0</v>
      </c>
      <c r="AM13" s="209">
        <f>'Octubre '!AG21+Noviembre!AG21+'Diciembre '!AG21</f>
        <v>0</v>
      </c>
      <c r="AN13" s="212"/>
    </row>
    <row r="14" spans="2:40" x14ac:dyDescent="0.25">
      <c r="B14" s="207" t="s">
        <v>67</v>
      </c>
      <c r="C14" s="209">
        <f t="shared" si="0"/>
        <v>0</v>
      </c>
      <c r="D14" s="209">
        <f t="shared" si="1"/>
        <v>209</v>
      </c>
      <c r="E14" s="209">
        <f t="shared" si="2"/>
        <v>209</v>
      </c>
      <c r="F14" s="209">
        <f t="shared" si="3"/>
        <v>99</v>
      </c>
      <c r="G14" s="209">
        <f t="shared" si="4"/>
        <v>0</v>
      </c>
      <c r="H14" s="216">
        <f t="shared" si="5"/>
        <v>0.47368421052631576</v>
      </c>
      <c r="J14" s="207" t="s">
        <v>67</v>
      </c>
      <c r="K14" s="209">
        <f>Enero!Y22+Febrero!Y22+'Marzo '!Y22</f>
        <v>0</v>
      </c>
      <c r="L14" s="209">
        <f>Enero!AC22+Febrero!AC22+'Marzo '!AC22</f>
        <v>52</v>
      </c>
      <c r="M14" s="209">
        <f t="shared" si="6"/>
        <v>52</v>
      </c>
      <c r="N14" s="209">
        <f>Enero!AF22+Febrero!AF22+'Marzo '!AF22</f>
        <v>22</v>
      </c>
      <c r="O14" s="209">
        <f>Enero!AG22+Febrero!AG22+'Marzo '!AG22</f>
        <v>0</v>
      </c>
      <c r="P14" s="212">
        <f t="shared" si="7"/>
        <v>0.42307692307692307</v>
      </c>
      <c r="R14" s="207" t="s">
        <v>67</v>
      </c>
      <c r="S14" s="209">
        <f>'Abril '!Y22+'Mayo '!Y22+Junio!Y22</f>
        <v>0</v>
      </c>
      <c r="T14" s="209">
        <f>'Abril '!AC22+'Mayo '!AC22+Junio!AC22</f>
        <v>39</v>
      </c>
      <c r="U14" s="209">
        <f t="shared" si="8"/>
        <v>39</v>
      </c>
      <c r="V14" s="209">
        <f>'Abril '!AF22+'Mayo '!AF22+Junio!AF22</f>
        <v>20</v>
      </c>
      <c r="W14" s="209">
        <f>'Abril '!AG22+'Mayo '!AG22+Junio!AG22</f>
        <v>0</v>
      </c>
      <c r="X14" s="212">
        <f t="shared" si="9"/>
        <v>0.51282051282051277</v>
      </c>
      <c r="Z14" s="207" t="s">
        <v>67</v>
      </c>
      <c r="AA14" s="209">
        <f>Julio!Y22+Agosto!Y22+Septiembre!Y22</f>
        <v>0</v>
      </c>
      <c r="AB14" s="209">
        <f>Julio!AC22+Agosto!AC22+Septiembre!AC22</f>
        <v>67</v>
      </c>
      <c r="AC14" s="209">
        <f t="shared" si="10"/>
        <v>67</v>
      </c>
      <c r="AD14" s="209">
        <f>Julio!AF22+Agosto!AF22+Septiembre!AF22</f>
        <v>26</v>
      </c>
      <c r="AE14" s="209">
        <f>Julio!AG22+Agosto!AG22+Septiembre!AG22</f>
        <v>0</v>
      </c>
      <c r="AF14" s="212">
        <f t="shared" si="11"/>
        <v>0.38805970149253732</v>
      </c>
      <c r="AH14" s="207" t="s">
        <v>67</v>
      </c>
      <c r="AI14" s="209">
        <f>'Octubre '!Y22+Noviembre!Y22+'Diciembre '!Y22</f>
        <v>0</v>
      </c>
      <c r="AJ14" s="209">
        <f>'Octubre '!AC22+Noviembre!AC22+'Diciembre '!AC22</f>
        <v>51</v>
      </c>
      <c r="AK14" s="209">
        <f t="shared" si="12"/>
        <v>51</v>
      </c>
      <c r="AL14" s="209">
        <f>'Octubre '!AF22+Noviembre!AF22+'Diciembre '!AF22</f>
        <v>31</v>
      </c>
      <c r="AM14" s="209">
        <f>'Octubre '!AG22+Noviembre!AG22+'Diciembre '!AG22</f>
        <v>0</v>
      </c>
      <c r="AN14" s="212">
        <f t="shared" si="13"/>
        <v>0.60784313725490191</v>
      </c>
    </row>
    <row r="15" spans="2:40" x14ac:dyDescent="0.25">
      <c r="B15" s="207" t="s">
        <v>68</v>
      </c>
      <c r="C15" s="209">
        <f t="shared" si="0"/>
        <v>0</v>
      </c>
      <c r="D15" s="209">
        <f t="shared" si="1"/>
        <v>0</v>
      </c>
      <c r="E15" s="209">
        <f t="shared" si="2"/>
        <v>0</v>
      </c>
      <c r="F15" s="209">
        <f t="shared" si="3"/>
        <v>0</v>
      </c>
      <c r="G15" s="209">
        <f t="shared" si="4"/>
        <v>0</v>
      </c>
      <c r="H15" s="216"/>
      <c r="J15" s="207" t="s">
        <v>68</v>
      </c>
      <c r="K15" s="209">
        <f>Enero!Y23+Febrero!Y23+'Marzo '!Y23</f>
        <v>0</v>
      </c>
      <c r="L15" s="209">
        <f>Enero!AC23+Febrero!AC23+'Marzo '!AC23</f>
        <v>0</v>
      </c>
      <c r="M15" s="209">
        <f t="shared" si="6"/>
        <v>0</v>
      </c>
      <c r="N15" s="209">
        <f>Enero!AF23+Febrero!AF23+'Marzo '!AF23</f>
        <v>0</v>
      </c>
      <c r="O15" s="209">
        <f>Enero!AG23+Febrero!AG23+'Marzo '!AG23</f>
        <v>0</v>
      </c>
      <c r="P15" s="212"/>
      <c r="R15" s="207" t="s">
        <v>68</v>
      </c>
      <c r="S15" s="209">
        <f>'Abril '!Y23+'Mayo '!Y23+Junio!Y23</f>
        <v>0</v>
      </c>
      <c r="T15" s="209">
        <f>'Abril '!AC23+'Mayo '!AC23+Junio!AC23</f>
        <v>0</v>
      </c>
      <c r="U15" s="209">
        <f t="shared" si="8"/>
        <v>0</v>
      </c>
      <c r="V15" s="209">
        <f>'Abril '!AF23+'Mayo '!AF23+Junio!AF23</f>
        <v>0</v>
      </c>
      <c r="W15" s="209">
        <f>'Abril '!AG23+'Mayo '!AG23+Junio!AG23</f>
        <v>0</v>
      </c>
      <c r="X15" s="212"/>
      <c r="Z15" s="207" t="s">
        <v>68</v>
      </c>
      <c r="AA15" s="209">
        <f>Julio!Y23+Agosto!Y23+Septiembre!Y23</f>
        <v>0</v>
      </c>
      <c r="AB15" s="209">
        <f>Julio!AC23+Agosto!AC23+Septiembre!AC23</f>
        <v>0</v>
      </c>
      <c r="AC15" s="209">
        <f t="shared" si="10"/>
        <v>0</v>
      </c>
      <c r="AD15" s="209">
        <f>Julio!AF23+Agosto!AF23+Septiembre!AF23</f>
        <v>0</v>
      </c>
      <c r="AE15" s="209">
        <f>Julio!AG23+Agosto!AG23+Septiembre!AG23</f>
        <v>0</v>
      </c>
      <c r="AF15" s="212"/>
      <c r="AH15" s="207" t="s">
        <v>68</v>
      </c>
      <c r="AI15" s="209">
        <f>'Octubre '!Y23+Noviembre!Y23+'Diciembre '!Y23</f>
        <v>0</v>
      </c>
      <c r="AJ15" s="209">
        <f>'Octubre '!AC23+Noviembre!AC23+'Diciembre '!AC23</f>
        <v>0</v>
      </c>
      <c r="AK15" s="209">
        <f t="shared" si="12"/>
        <v>0</v>
      </c>
      <c r="AL15" s="209">
        <f>'Octubre '!AF23+Noviembre!AF23+'Diciembre '!AF23</f>
        <v>0</v>
      </c>
      <c r="AM15" s="209">
        <f>'Octubre '!AG23+Noviembre!AG23+'Diciembre '!AG23</f>
        <v>0</v>
      </c>
      <c r="AN15" s="212"/>
    </row>
    <row r="16" spans="2:40" x14ac:dyDescent="0.25">
      <c r="B16" s="207" t="s">
        <v>69</v>
      </c>
      <c r="C16" s="209">
        <f t="shared" si="0"/>
        <v>0</v>
      </c>
      <c r="D16" s="209">
        <f t="shared" si="1"/>
        <v>0</v>
      </c>
      <c r="E16" s="209">
        <f t="shared" si="2"/>
        <v>0</v>
      </c>
      <c r="F16" s="209">
        <f t="shared" si="3"/>
        <v>0</v>
      </c>
      <c r="G16" s="209">
        <f t="shared" si="4"/>
        <v>0</v>
      </c>
      <c r="H16" s="216"/>
      <c r="J16" s="207" t="s">
        <v>69</v>
      </c>
      <c r="K16" s="209">
        <f>Enero!Y24+Febrero!Y24+'Marzo '!Y24</f>
        <v>0</v>
      </c>
      <c r="L16" s="209">
        <f>Enero!AC24+Febrero!AC24+'Marzo '!AC24</f>
        <v>0</v>
      </c>
      <c r="M16" s="209">
        <f t="shared" si="6"/>
        <v>0</v>
      </c>
      <c r="N16" s="209">
        <f>Enero!AF24+Febrero!AF24+'Marzo '!AF24</f>
        <v>0</v>
      </c>
      <c r="O16" s="209">
        <f>Enero!AG24+Febrero!AG24+'Marzo '!AG24</f>
        <v>0</v>
      </c>
      <c r="P16" s="212"/>
      <c r="R16" s="207" t="s">
        <v>69</v>
      </c>
      <c r="S16" s="209">
        <f>'Abril '!Y24+'Mayo '!Y24+Junio!Y24</f>
        <v>0</v>
      </c>
      <c r="T16" s="209">
        <f>'Abril '!AC24+'Mayo '!AC24+Junio!AC24</f>
        <v>0</v>
      </c>
      <c r="U16" s="209">
        <f t="shared" si="8"/>
        <v>0</v>
      </c>
      <c r="V16" s="209">
        <f>'Abril '!AF24+'Mayo '!AF24+Junio!AF24</f>
        <v>0</v>
      </c>
      <c r="W16" s="209">
        <f>'Abril '!AG24+'Mayo '!AG24+Junio!AG24</f>
        <v>0</v>
      </c>
      <c r="X16" s="212"/>
      <c r="Z16" s="207" t="s">
        <v>69</v>
      </c>
      <c r="AA16" s="209">
        <f>Julio!Y24+Agosto!Y24+Septiembre!Y24</f>
        <v>0</v>
      </c>
      <c r="AB16" s="209">
        <f>Julio!AC24+Agosto!AC24+Septiembre!AC24</f>
        <v>0</v>
      </c>
      <c r="AC16" s="209">
        <f t="shared" si="10"/>
        <v>0</v>
      </c>
      <c r="AD16" s="209">
        <f>Julio!AF24+Agosto!AF24+Septiembre!AF24</f>
        <v>0</v>
      </c>
      <c r="AE16" s="209">
        <f>Julio!AG24+Agosto!AG24+Septiembre!AG24</f>
        <v>0</v>
      </c>
      <c r="AF16" s="212"/>
      <c r="AH16" s="207" t="s">
        <v>69</v>
      </c>
      <c r="AI16" s="209">
        <f>'Octubre '!Y24+Noviembre!Y24+'Diciembre '!Y24</f>
        <v>0</v>
      </c>
      <c r="AJ16" s="209">
        <f>'Octubre '!AC24+Noviembre!AC24+'Diciembre '!AC24</f>
        <v>0</v>
      </c>
      <c r="AK16" s="209">
        <f t="shared" si="12"/>
        <v>0</v>
      </c>
      <c r="AL16" s="209">
        <f>'Octubre '!AF24+Noviembre!AF24+'Diciembre '!AF24</f>
        <v>0</v>
      </c>
      <c r="AM16" s="209">
        <f>'Octubre '!AG24+Noviembre!AG24+'Diciembre '!AG24</f>
        <v>0</v>
      </c>
      <c r="AN16" s="212"/>
    </row>
    <row r="17" spans="2:40" x14ac:dyDescent="0.25">
      <c r="B17" s="207" t="s">
        <v>70</v>
      </c>
      <c r="C17" s="209">
        <f t="shared" si="0"/>
        <v>0</v>
      </c>
      <c r="D17" s="209">
        <f t="shared" si="1"/>
        <v>61</v>
      </c>
      <c r="E17" s="209">
        <f t="shared" si="2"/>
        <v>61</v>
      </c>
      <c r="F17" s="209">
        <f t="shared" si="3"/>
        <v>56</v>
      </c>
      <c r="G17" s="209">
        <f t="shared" si="4"/>
        <v>0</v>
      </c>
      <c r="H17" s="216"/>
      <c r="J17" s="207" t="s">
        <v>70</v>
      </c>
      <c r="K17" s="209">
        <f>Enero!Y25+Febrero!Y25+'Marzo '!Y25</f>
        <v>0</v>
      </c>
      <c r="L17" s="209">
        <f>Enero!AC25+Febrero!AC25+'Marzo '!AC25</f>
        <v>0</v>
      </c>
      <c r="M17" s="209">
        <f t="shared" si="6"/>
        <v>0</v>
      </c>
      <c r="N17" s="209">
        <f>Enero!AF25+Febrero!AF25+'Marzo '!AF25</f>
        <v>0</v>
      </c>
      <c r="O17" s="209">
        <f>Enero!AG25+Febrero!AG25+'Marzo '!AG25</f>
        <v>0</v>
      </c>
      <c r="P17" s="212"/>
      <c r="R17" s="207" t="s">
        <v>70</v>
      </c>
      <c r="S17" s="209">
        <f>'Abril '!Y25+'Mayo '!Y25+Junio!Y25</f>
        <v>0</v>
      </c>
      <c r="T17" s="209">
        <f>'Abril '!AC25+'Mayo '!AC25+Junio!AC25</f>
        <v>0</v>
      </c>
      <c r="U17" s="209">
        <f t="shared" si="8"/>
        <v>0</v>
      </c>
      <c r="V17" s="209">
        <f>'Abril '!AF25+'Mayo '!AF25+Junio!AF25</f>
        <v>0</v>
      </c>
      <c r="W17" s="209">
        <f>'Abril '!AG25+'Mayo '!AG25+Junio!AG25</f>
        <v>0</v>
      </c>
      <c r="X17" s="212"/>
      <c r="Z17" s="207" t="s">
        <v>70</v>
      </c>
      <c r="AA17" s="209">
        <f>Julio!Y25+Agosto!Y25+Septiembre!Y25</f>
        <v>0</v>
      </c>
      <c r="AB17" s="209">
        <f>Julio!AC25+Agosto!AC25+Septiembre!AC25</f>
        <v>0</v>
      </c>
      <c r="AC17" s="209">
        <f t="shared" si="10"/>
        <v>0</v>
      </c>
      <c r="AD17" s="209">
        <f>Julio!AF25+Agosto!AF25+Septiembre!AF25</f>
        <v>0</v>
      </c>
      <c r="AE17" s="209">
        <f>Julio!AG25+Agosto!AG25+Septiembre!AG25</f>
        <v>0</v>
      </c>
      <c r="AF17" s="212"/>
      <c r="AH17" s="207" t="s">
        <v>70</v>
      </c>
      <c r="AI17" s="209">
        <f>'Octubre '!Y25+Noviembre!Y25+'Diciembre '!Y25</f>
        <v>0</v>
      </c>
      <c r="AJ17" s="209">
        <f>'Octubre '!AC25+Noviembre!AC25+'Diciembre '!AC25</f>
        <v>61</v>
      </c>
      <c r="AK17" s="209">
        <f t="shared" si="12"/>
        <v>61</v>
      </c>
      <c r="AL17" s="209">
        <f>'Octubre '!AF25+Noviembre!AF25+'Diciembre '!AF25</f>
        <v>56</v>
      </c>
      <c r="AM17" s="209">
        <f>'Octubre '!AG25+Noviembre!AG25+'Diciembre '!AG25</f>
        <v>0</v>
      </c>
      <c r="AN17" s="212"/>
    </row>
    <row r="18" spans="2:40" x14ac:dyDescent="0.25">
      <c r="B18" s="207" t="s">
        <v>71</v>
      </c>
      <c r="C18" s="209">
        <f t="shared" si="0"/>
        <v>0</v>
      </c>
      <c r="D18" s="209">
        <f t="shared" si="1"/>
        <v>189</v>
      </c>
      <c r="E18" s="209">
        <f t="shared" si="2"/>
        <v>189</v>
      </c>
      <c r="F18" s="209">
        <f t="shared" si="3"/>
        <v>117</v>
      </c>
      <c r="G18" s="209">
        <f t="shared" si="4"/>
        <v>0</v>
      </c>
      <c r="H18" s="216">
        <f t="shared" si="5"/>
        <v>0.61904761904761907</v>
      </c>
      <c r="J18" s="207" t="s">
        <v>71</v>
      </c>
      <c r="K18" s="209">
        <f>Enero!Y26+Febrero!Y26+'Marzo '!Y26</f>
        <v>0</v>
      </c>
      <c r="L18" s="209">
        <f>Enero!AC26+Febrero!AC26+'Marzo '!AC26</f>
        <v>25</v>
      </c>
      <c r="M18" s="209">
        <f t="shared" si="6"/>
        <v>25</v>
      </c>
      <c r="N18" s="209">
        <f>Enero!AF26+Febrero!AF26+'Marzo '!AF26</f>
        <v>20</v>
      </c>
      <c r="O18" s="209">
        <f>Enero!AG26+Febrero!AG26+'Marzo '!AG26</f>
        <v>0</v>
      </c>
      <c r="P18" s="212">
        <f t="shared" si="7"/>
        <v>0.8</v>
      </c>
      <c r="R18" s="207" t="s">
        <v>71</v>
      </c>
      <c r="S18" s="209">
        <f>'Abril '!Y26+'Mayo '!Y26+Junio!Y26</f>
        <v>0</v>
      </c>
      <c r="T18" s="209">
        <f>'Abril '!AC26+'Mayo '!AC26+Junio!AC26</f>
        <v>57</v>
      </c>
      <c r="U18" s="209">
        <f t="shared" si="8"/>
        <v>57</v>
      </c>
      <c r="V18" s="209">
        <f>'Abril '!AF26+'Mayo '!AF26+Junio!AF26</f>
        <v>38</v>
      </c>
      <c r="W18" s="209">
        <f>'Abril '!AG26+'Mayo '!AG26+Junio!AG26</f>
        <v>0</v>
      </c>
      <c r="X18" s="212">
        <f t="shared" si="9"/>
        <v>0.66666666666666663</v>
      </c>
      <c r="Z18" s="207" t="s">
        <v>71</v>
      </c>
      <c r="AA18" s="209">
        <f>Julio!Y26+Agosto!Y26+Septiembre!Y26</f>
        <v>0</v>
      </c>
      <c r="AB18" s="209">
        <f>Julio!AC26+Agosto!AC26+Septiembre!AC26</f>
        <v>73</v>
      </c>
      <c r="AC18" s="209">
        <f t="shared" si="10"/>
        <v>73</v>
      </c>
      <c r="AD18" s="209">
        <f>Julio!AF26+Agosto!AF26+Septiembre!AF26</f>
        <v>37</v>
      </c>
      <c r="AE18" s="209">
        <f>Julio!AG26+Agosto!AG26+Septiembre!AG26</f>
        <v>0</v>
      </c>
      <c r="AF18" s="212">
        <f t="shared" si="11"/>
        <v>0.50684931506849318</v>
      </c>
      <c r="AH18" s="207" t="s">
        <v>71</v>
      </c>
      <c r="AI18" s="209">
        <f>'Octubre '!Y26+Noviembre!Y26+'Diciembre '!Y26</f>
        <v>0</v>
      </c>
      <c r="AJ18" s="209">
        <f>'Octubre '!AC26+Noviembre!AC26+'Diciembre '!AC26</f>
        <v>34</v>
      </c>
      <c r="AK18" s="209">
        <f t="shared" si="12"/>
        <v>34</v>
      </c>
      <c r="AL18" s="209">
        <f>'Octubre '!AF26+Noviembre!AF26+'Diciembre '!AF26</f>
        <v>22</v>
      </c>
      <c r="AM18" s="209">
        <f>'Octubre '!AG26+Noviembre!AG26+'Diciembre '!AG26</f>
        <v>0</v>
      </c>
      <c r="AN18" s="212">
        <f t="shared" si="13"/>
        <v>0.6470588235294118</v>
      </c>
    </row>
    <row r="19" spans="2:40" x14ac:dyDescent="0.25">
      <c r="B19" s="207" t="s">
        <v>72</v>
      </c>
      <c r="C19" s="209">
        <f t="shared" si="0"/>
        <v>0</v>
      </c>
      <c r="D19" s="209">
        <f t="shared" si="1"/>
        <v>25</v>
      </c>
      <c r="E19" s="209">
        <f t="shared" si="2"/>
        <v>25</v>
      </c>
      <c r="F19" s="209">
        <f t="shared" si="3"/>
        <v>21</v>
      </c>
      <c r="G19" s="209">
        <f t="shared" si="4"/>
        <v>0</v>
      </c>
      <c r="H19" s="216"/>
      <c r="J19" s="207" t="s">
        <v>72</v>
      </c>
      <c r="K19" s="209">
        <f>Enero!Y27+Febrero!Y27+'Marzo '!Y27</f>
        <v>0</v>
      </c>
      <c r="L19" s="209">
        <f>Enero!AC27+Febrero!AC27+'Marzo '!AC27</f>
        <v>0</v>
      </c>
      <c r="M19" s="209">
        <f t="shared" si="6"/>
        <v>0</v>
      </c>
      <c r="N19" s="209">
        <f>Enero!AF27+Febrero!AF27+'Marzo '!AF27</f>
        <v>0</v>
      </c>
      <c r="O19" s="209">
        <f>Enero!AG27+Febrero!AG27+'Marzo '!AG27</f>
        <v>0</v>
      </c>
      <c r="P19" s="212"/>
      <c r="R19" s="207" t="s">
        <v>72</v>
      </c>
      <c r="S19" s="209">
        <f>'Abril '!Y27+'Mayo '!Y27+Junio!Y27</f>
        <v>0</v>
      </c>
      <c r="T19" s="209">
        <f>'Abril '!AC27+'Mayo '!AC27+Junio!AC27</f>
        <v>6</v>
      </c>
      <c r="U19" s="209">
        <f t="shared" si="8"/>
        <v>6</v>
      </c>
      <c r="V19" s="209">
        <f>'Abril '!AF27+'Mayo '!AF27+Junio!AF27</f>
        <v>6</v>
      </c>
      <c r="W19" s="209">
        <f>'Abril '!AG27+'Mayo '!AG27+Junio!AG27</f>
        <v>0</v>
      </c>
      <c r="X19" s="212"/>
      <c r="Z19" s="207" t="s">
        <v>72</v>
      </c>
      <c r="AA19" s="209">
        <f>Julio!Y27+Agosto!Y27+Septiembre!Y27</f>
        <v>0</v>
      </c>
      <c r="AB19" s="209">
        <f>Julio!AC27+Agosto!AC27+Septiembre!AC27</f>
        <v>9</v>
      </c>
      <c r="AC19" s="209">
        <f t="shared" si="10"/>
        <v>9</v>
      </c>
      <c r="AD19" s="209">
        <f>Julio!AF27+Agosto!AF27+Septiembre!AF27</f>
        <v>5</v>
      </c>
      <c r="AE19" s="209">
        <f>Julio!AG27+Agosto!AG27+Septiembre!AG27</f>
        <v>0</v>
      </c>
      <c r="AF19" s="212"/>
      <c r="AH19" s="207" t="s">
        <v>72</v>
      </c>
      <c r="AI19" s="209">
        <f>'Octubre '!Y27+Noviembre!Y27+'Diciembre '!Y27</f>
        <v>0</v>
      </c>
      <c r="AJ19" s="209">
        <f>'Octubre '!AC27+Noviembre!AC27+'Diciembre '!AC27</f>
        <v>10</v>
      </c>
      <c r="AK19" s="209">
        <f t="shared" si="12"/>
        <v>10</v>
      </c>
      <c r="AL19" s="209">
        <f>'Octubre '!AF27+Noviembre!AF27+'Diciembre '!AF27</f>
        <v>10</v>
      </c>
      <c r="AM19" s="209">
        <f>'Octubre '!AG27+Noviembre!AG27+'Diciembre '!AG27</f>
        <v>0</v>
      </c>
      <c r="AN19" s="212"/>
    </row>
    <row r="20" spans="2:40" x14ac:dyDescent="0.25">
      <c r="B20" s="207" t="s">
        <v>73</v>
      </c>
      <c r="C20" s="209">
        <f t="shared" si="0"/>
        <v>0</v>
      </c>
      <c r="D20" s="209">
        <f t="shared" si="1"/>
        <v>0</v>
      </c>
      <c r="E20" s="209">
        <f t="shared" si="2"/>
        <v>0</v>
      </c>
      <c r="F20" s="209">
        <f t="shared" si="3"/>
        <v>0</v>
      </c>
      <c r="G20" s="209">
        <f t="shared" si="4"/>
        <v>0</v>
      </c>
      <c r="H20" s="216"/>
      <c r="J20" s="207" t="s">
        <v>73</v>
      </c>
      <c r="K20" s="209">
        <f>Enero!Y28+Febrero!Y28+'Marzo '!Y28</f>
        <v>0</v>
      </c>
      <c r="L20" s="209">
        <f>Enero!AC28+Febrero!AC28+'Marzo '!AC28</f>
        <v>0</v>
      </c>
      <c r="M20" s="209">
        <f t="shared" si="6"/>
        <v>0</v>
      </c>
      <c r="N20" s="209">
        <f>Enero!AF28+Febrero!AF28+'Marzo '!AF28</f>
        <v>0</v>
      </c>
      <c r="O20" s="209">
        <f>Enero!AG28+Febrero!AG28+'Marzo '!AG28</f>
        <v>0</v>
      </c>
      <c r="P20" s="212"/>
      <c r="R20" s="207" t="s">
        <v>73</v>
      </c>
      <c r="S20" s="209">
        <f>'Abril '!Y28+'Mayo '!Y28+Junio!Y28</f>
        <v>0</v>
      </c>
      <c r="T20" s="209">
        <f>'Abril '!AC28+'Mayo '!AC28+Junio!AC28</f>
        <v>0</v>
      </c>
      <c r="U20" s="209">
        <f t="shared" si="8"/>
        <v>0</v>
      </c>
      <c r="V20" s="209">
        <f>'Abril '!AF28+'Mayo '!AF28+Junio!AF28</f>
        <v>0</v>
      </c>
      <c r="W20" s="209">
        <f>'Abril '!AG28+'Mayo '!AG28+Junio!AG28</f>
        <v>0</v>
      </c>
      <c r="X20" s="212"/>
      <c r="Z20" s="207" t="s">
        <v>73</v>
      </c>
      <c r="AA20" s="209">
        <f>Julio!Y28+Agosto!Y28+Septiembre!Y28</f>
        <v>0</v>
      </c>
      <c r="AB20" s="209">
        <f>Julio!AC28+Agosto!AC28+Septiembre!AC28</f>
        <v>0</v>
      </c>
      <c r="AC20" s="209">
        <f t="shared" si="10"/>
        <v>0</v>
      </c>
      <c r="AD20" s="209">
        <f>Julio!AF28+Agosto!AF28+Septiembre!AF28</f>
        <v>0</v>
      </c>
      <c r="AE20" s="209">
        <f>Julio!AG28+Agosto!AG28+Septiembre!AG28</f>
        <v>0</v>
      </c>
      <c r="AF20" s="212"/>
      <c r="AH20" s="207" t="s">
        <v>73</v>
      </c>
      <c r="AI20" s="209">
        <f>'Octubre '!Y28+Noviembre!Y28+'Diciembre '!Y28</f>
        <v>0</v>
      </c>
      <c r="AJ20" s="209">
        <f>'Octubre '!AC28+Noviembre!AC28+'Diciembre '!AC28</f>
        <v>0</v>
      </c>
      <c r="AK20" s="209">
        <f t="shared" si="12"/>
        <v>0</v>
      </c>
      <c r="AL20" s="209">
        <f>'Octubre '!AF28+Noviembre!AF28+'Diciembre '!AF28</f>
        <v>0</v>
      </c>
      <c r="AM20" s="209">
        <f>'Octubre '!AG28+Noviembre!AG28+'Diciembre '!AG28</f>
        <v>0</v>
      </c>
      <c r="AN20" s="212"/>
    </row>
    <row r="21" spans="2:40" x14ac:dyDescent="0.25">
      <c r="B21" s="207" t="s">
        <v>74</v>
      </c>
      <c r="C21" s="209">
        <f t="shared" si="0"/>
        <v>0</v>
      </c>
      <c r="D21" s="209">
        <f t="shared" si="1"/>
        <v>0</v>
      </c>
      <c r="E21" s="209">
        <f t="shared" si="2"/>
        <v>0</v>
      </c>
      <c r="F21" s="209">
        <f t="shared" si="3"/>
        <v>0</v>
      </c>
      <c r="G21" s="209">
        <f t="shared" si="4"/>
        <v>0</v>
      </c>
      <c r="H21" s="216"/>
      <c r="J21" s="207" t="s">
        <v>74</v>
      </c>
      <c r="K21" s="209">
        <f>Enero!Y29+Febrero!Y29+'Marzo '!Y29</f>
        <v>0</v>
      </c>
      <c r="L21" s="209">
        <f>Enero!AC29+Febrero!AC29+'Marzo '!AC29</f>
        <v>0</v>
      </c>
      <c r="M21" s="209">
        <f t="shared" si="6"/>
        <v>0</v>
      </c>
      <c r="N21" s="209">
        <f>Enero!AF29+Febrero!AF29+'Marzo '!AF29</f>
        <v>0</v>
      </c>
      <c r="O21" s="209">
        <f>Enero!AG29+Febrero!AG29+'Marzo '!AG29</f>
        <v>0</v>
      </c>
      <c r="P21" s="212"/>
      <c r="R21" s="207" t="s">
        <v>74</v>
      </c>
      <c r="S21" s="209">
        <f>'Abril '!Y29+'Mayo '!Y29+Junio!Y29</f>
        <v>0</v>
      </c>
      <c r="T21" s="209">
        <f>'Abril '!AC29+'Mayo '!AC29+Junio!AC29</f>
        <v>0</v>
      </c>
      <c r="U21" s="209">
        <f t="shared" si="8"/>
        <v>0</v>
      </c>
      <c r="V21" s="209">
        <f>'Abril '!AF29+'Mayo '!AF29+Junio!AF29</f>
        <v>0</v>
      </c>
      <c r="W21" s="209">
        <f>'Abril '!AG29+'Mayo '!AG29+Junio!AG29</f>
        <v>0</v>
      </c>
      <c r="X21" s="212"/>
      <c r="Z21" s="207" t="s">
        <v>74</v>
      </c>
      <c r="AA21" s="209">
        <f>Julio!Y29+Agosto!Y29+Septiembre!Y29</f>
        <v>0</v>
      </c>
      <c r="AB21" s="209">
        <f>Julio!AC29+Agosto!AC29+Septiembre!AC29</f>
        <v>0</v>
      </c>
      <c r="AC21" s="209">
        <f t="shared" si="10"/>
        <v>0</v>
      </c>
      <c r="AD21" s="209">
        <f>Julio!AF29+Agosto!AF29+Septiembre!AF29</f>
        <v>0</v>
      </c>
      <c r="AE21" s="209">
        <f>Julio!AG29+Agosto!AG29+Septiembre!AG29</f>
        <v>0</v>
      </c>
      <c r="AF21" s="212"/>
      <c r="AH21" s="207" t="s">
        <v>74</v>
      </c>
      <c r="AI21" s="209">
        <f>'Octubre '!Y29+Noviembre!Y29+'Diciembre '!Y29</f>
        <v>0</v>
      </c>
      <c r="AJ21" s="209">
        <f>'Octubre '!AC29+Noviembre!AC29+'Diciembre '!AC29</f>
        <v>0</v>
      </c>
      <c r="AK21" s="209">
        <f t="shared" si="12"/>
        <v>0</v>
      </c>
      <c r="AL21" s="209">
        <f>'Octubre '!AF29+Noviembre!AF29+'Diciembre '!AF29</f>
        <v>0</v>
      </c>
      <c r="AM21" s="209">
        <f>'Octubre '!AG29+Noviembre!AG29+'Diciembre '!AG29</f>
        <v>0</v>
      </c>
      <c r="AN21" s="212"/>
    </row>
    <row r="22" spans="2:40" x14ac:dyDescent="0.25">
      <c r="B22" s="207" t="s">
        <v>75</v>
      </c>
      <c r="C22" s="209">
        <f t="shared" si="0"/>
        <v>1018</v>
      </c>
      <c r="D22" s="209">
        <f t="shared" si="1"/>
        <v>911</v>
      </c>
      <c r="E22" s="209">
        <f t="shared" si="2"/>
        <v>1929</v>
      </c>
      <c r="F22" s="209">
        <f t="shared" si="3"/>
        <v>1058</v>
      </c>
      <c r="G22" s="209">
        <f t="shared" si="4"/>
        <v>0</v>
      </c>
      <c r="H22" s="216">
        <f t="shared" si="5"/>
        <v>0.54847071021254534</v>
      </c>
      <c r="J22" s="207" t="s">
        <v>75</v>
      </c>
      <c r="K22" s="209">
        <f>Enero!Y30+Febrero!Y30+'Marzo '!Y30</f>
        <v>205</v>
      </c>
      <c r="L22" s="209">
        <f>Enero!AC30+Febrero!AC30+'Marzo '!AC30</f>
        <v>123</v>
      </c>
      <c r="M22" s="209">
        <f t="shared" si="6"/>
        <v>328</v>
      </c>
      <c r="N22" s="209">
        <f>Enero!AF30+Febrero!AF30+'Marzo '!AF30</f>
        <v>201</v>
      </c>
      <c r="O22" s="209">
        <f>Enero!AG30+Febrero!AG30+'Marzo '!AG30</f>
        <v>0</v>
      </c>
      <c r="P22" s="212">
        <f t="shared" si="7"/>
        <v>0.61280487804878048</v>
      </c>
      <c r="R22" s="207" t="s">
        <v>75</v>
      </c>
      <c r="S22" s="209">
        <f>'Abril '!Y30+'Mayo '!Y30+Junio!Y30</f>
        <v>294</v>
      </c>
      <c r="T22" s="209">
        <f>'Abril '!AC30+'Mayo '!AC30+Junio!AC30</f>
        <v>258</v>
      </c>
      <c r="U22" s="209">
        <f t="shared" si="8"/>
        <v>552</v>
      </c>
      <c r="V22" s="209">
        <f>'Abril '!AF30+'Mayo '!AF30+Junio!AF30</f>
        <v>265</v>
      </c>
      <c r="W22" s="209">
        <f>'Abril '!AG30+'Mayo '!AG30+Junio!AG30</f>
        <v>0</v>
      </c>
      <c r="X22" s="212">
        <f t="shared" si="9"/>
        <v>0.48007246376811596</v>
      </c>
      <c r="Z22" s="207" t="s">
        <v>75</v>
      </c>
      <c r="AA22" s="209">
        <f>Julio!Y30+Agosto!Y30+Septiembre!Y30</f>
        <v>285</v>
      </c>
      <c r="AB22" s="209">
        <f>Julio!AC30+Agosto!AC30+Septiembre!AC30</f>
        <v>342</v>
      </c>
      <c r="AC22" s="209">
        <f t="shared" si="10"/>
        <v>627</v>
      </c>
      <c r="AD22" s="209">
        <f>Julio!AF30+Agosto!AF30+Septiembre!AF30</f>
        <v>304</v>
      </c>
      <c r="AE22" s="209">
        <f>Julio!AG30+Agosto!AG30+Septiembre!AG30</f>
        <v>0</v>
      </c>
      <c r="AF22" s="212">
        <f t="shared" si="11"/>
        <v>0.48484848484848486</v>
      </c>
      <c r="AH22" s="207" t="s">
        <v>75</v>
      </c>
      <c r="AI22" s="209">
        <f>'Octubre '!Y30+Noviembre!Y30+'Diciembre '!Y30</f>
        <v>234</v>
      </c>
      <c r="AJ22" s="209">
        <f>'Octubre '!AC30+Noviembre!AC30+'Diciembre '!AC30</f>
        <v>188</v>
      </c>
      <c r="AK22" s="209">
        <f t="shared" si="12"/>
        <v>422</v>
      </c>
      <c r="AL22" s="209">
        <f>'Octubre '!AF30+Noviembre!AF30+'Diciembre '!AF30</f>
        <v>288</v>
      </c>
      <c r="AM22" s="209">
        <f>'Octubre '!AG30+Noviembre!AG30+'Diciembre '!AG30</f>
        <v>0</v>
      </c>
      <c r="AN22" s="212">
        <f t="shared" si="13"/>
        <v>0.68246445497630337</v>
      </c>
    </row>
    <row r="23" spans="2:40" x14ac:dyDescent="0.25">
      <c r="B23" s="207" t="s">
        <v>76</v>
      </c>
      <c r="C23" s="209">
        <f t="shared" si="0"/>
        <v>0</v>
      </c>
      <c r="D23" s="209">
        <f t="shared" si="1"/>
        <v>0</v>
      </c>
      <c r="E23" s="209">
        <f t="shared" si="2"/>
        <v>0</v>
      </c>
      <c r="F23" s="209">
        <f t="shared" si="3"/>
        <v>0</v>
      </c>
      <c r="G23" s="209">
        <f t="shared" si="4"/>
        <v>0</v>
      </c>
      <c r="H23" s="216"/>
      <c r="J23" s="207" t="s">
        <v>76</v>
      </c>
      <c r="K23" s="209">
        <f>Enero!Y31+Febrero!Y31+'Marzo '!Y31</f>
        <v>0</v>
      </c>
      <c r="L23" s="209">
        <f>Enero!AC31+Febrero!AC31+'Marzo '!AC31</f>
        <v>0</v>
      </c>
      <c r="M23" s="209">
        <f t="shared" si="6"/>
        <v>0</v>
      </c>
      <c r="N23" s="209">
        <f>Enero!AF31+Febrero!AF31+'Marzo '!AF31</f>
        <v>0</v>
      </c>
      <c r="O23" s="209">
        <f>Enero!AG31+Febrero!AG31+'Marzo '!AG31</f>
        <v>0</v>
      </c>
      <c r="P23" s="212"/>
      <c r="R23" s="207" t="s">
        <v>76</v>
      </c>
      <c r="S23" s="209">
        <f>'Abril '!Y31+'Mayo '!Y31+Junio!Y31</f>
        <v>0</v>
      </c>
      <c r="T23" s="209">
        <f>'Abril '!AC31+'Mayo '!AC31+Junio!AC31</f>
        <v>0</v>
      </c>
      <c r="U23" s="209">
        <f t="shared" si="8"/>
        <v>0</v>
      </c>
      <c r="V23" s="209">
        <f>'Abril '!AF31+'Mayo '!AF31+Junio!AF31</f>
        <v>0</v>
      </c>
      <c r="W23" s="209">
        <f>'Abril '!AG31+'Mayo '!AG31+Junio!AG31</f>
        <v>0</v>
      </c>
      <c r="X23" s="212"/>
      <c r="Z23" s="207" t="s">
        <v>76</v>
      </c>
      <c r="AA23" s="209">
        <f>Julio!Y31+Agosto!Y31+Septiembre!Y31</f>
        <v>0</v>
      </c>
      <c r="AB23" s="209">
        <f>Julio!AC31+Agosto!AC31+Septiembre!AC31</f>
        <v>0</v>
      </c>
      <c r="AC23" s="209">
        <f t="shared" si="10"/>
        <v>0</v>
      </c>
      <c r="AD23" s="209">
        <f>Julio!AF31+Agosto!AF31+Septiembre!AF31</f>
        <v>0</v>
      </c>
      <c r="AE23" s="209">
        <f>Julio!AG31+Agosto!AG31+Septiembre!AG31</f>
        <v>0</v>
      </c>
      <c r="AF23" s="212"/>
      <c r="AH23" s="207" t="s">
        <v>76</v>
      </c>
      <c r="AI23" s="209">
        <f>'Octubre '!Y31+Noviembre!Y31+'Diciembre '!Y31</f>
        <v>0</v>
      </c>
      <c r="AJ23" s="209">
        <f>'Octubre '!AC31+Noviembre!AC31+'Diciembre '!AC31</f>
        <v>0</v>
      </c>
      <c r="AK23" s="209">
        <f t="shared" si="12"/>
        <v>0</v>
      </c>
      <c r="AL23" s="209">
        <f>'Octubre '!AF31+Noviembre!AF31+'Diciembre '!AF31</f>
        <v>0</v>
      </c>
      <c r="AM23" s="209">
        <f>'Octubre '!AG31+Noviembre!AG31+'Diciembre '!AG31</f>
        <v>0</v>
      </c>
      <c r="AN23" s="212"/>
    </row>
    <row r="24" spans="2:40" x14ac:dyDescent="0.25">
      <c r="B24" s="207" t="s">
        <v>77</v>
      </c>
      <c r="C24" s="209">
        <f t="shared" si="0"/>
        <v>236</v>
      </c>
      <c r="D24" s="209">
        <f t="shared" si="1"/>
        <v>519</v>
      </c>
      <c r="E24" s="209">
        <f t="shared" si="2"/>
        <v>755</v>
      </c>
      <c r="F24" s="209">
        <f t="shared" si="3"/>
        <v>373</v>
      </c>
      <c r="G24" s="209">
        <f t="shared" si="4"/>
        <v>382</v>
      </c>
      <c r="H24" s="216">
        <f t="shared" si="5"/>
        <v>0.49403973509933774</v>
      </c>
      <c r="J24" s="207" t="s">
        <v>77</v>
      </c>
      <c r="K24" s="209">
        <f>Enero!Y32+Febrero!Y32+'Marzo '!Y32</f>
        <v>52</v>
      </c>
      <c r="L24" s="209">
        <f>Enero!AC32+Febrero!AC32+'Marzo '!AC32</f>
        <v>119</v>
      </c>
      <c r="M24" s="209">
        <f t="shared" si="6"/>
        <v>171</v>
      </c>
      <c r="N24" s="209">
        <f>Enero!AF32+Febrero!AF32+'Marzo '!AF32</f>
        <v>87</v>
      </c>
      <c r="O24" s="209">
        <f>Enero!AG32+Febrero!AG32+'Marzo '!AG32</f>
        <v>118</v>
      </c>
      <c r="P24" s="212">
        <f t="shared" si="7"/>
        <v>0.50877192982456143</v>
      </c>
      <c r="R24" s="207" t="s">
        <v>77</v>
      </c>
      <c r="S24" s="209">
        <f>'Abril '!Y32+'Mayo '!Y32+Junio!Y32</f>
        <v>61</v>
      </c>
      <c r="T24" s="209">
        <f>'Abril '!AC32+'Mayo '!AC32+Junio!AC32</f>
        <v>185</v>
      </c>
      <c r="U24" s="209">
        <f t="shared" si="8"/>
        <v>246</v>
      </c>
      <c r="V24" s="209">
        <f>'Abril '!AF32+'Mayo '!AF32+Junio!AF32</f>
        <v>125</v>
      </c>
      <c r="W24" s="209">
        <f>'Abril '!AG32+'Mayo '!AG32+Junio!AG32</f>
        <v>208</v>
      </c>
      <c r="X24" s="212">
        <f t="shared" si="9"/>
        <v>0.50813008130081305</v>
      </c>
      <c r="Z24" s="207" t="s">
        <v>77</v>
      </c>
      <c r="AA24" s="209">
        <f>Julio!Y32+Agosto!Y32+Septiembre!Y32</f>
        <v>62</v>
      </c>
      <c r="AB24" s="209">
        <f>Julio!AC32+Agosto!AC32+Septiembre!AC32</f>
        <v>122</v>
      </c>
      <c r="AC24" s="209">
        <f t="shared" si="10"/>
        <v>184</v>
      </c>
      <c r="AD24" s="209">
        <f>Julio!AF32+Agosto!AF32+Septiembre!AF32</f>
        <v>101</v>
      </c>
      <c r="AE24" s="209">
        <f>Julio!AG32+Agosto!AG32+Septiembre!AG32</f>
        <v>47</v>
      </c>
      <c r="AF24" s="212">
        <f t="shared" si="11"/>
        <v>0.54891304347826086</v>
      </c>
      <c r="AH24" s="207" t="s">
        <v>77</v>
      </c>
      <c r="AI24" s="209">
        <f>'Octubre '!Y32+Noviembre!Y32+'Diciembre '!Y32</f>
        <v>61</v>
      </c>
      <c r="AJ24" s="209">
        <f>'Octubre '!AC32+Noviembre!AC32+'Diciembre '!AC32</f>
        <v>93</v>
      </c>
      <c r="AK24" s="209">
        <f t="shared" si="12"/>
        <v>154</v>
      </c>
      <c r="AL24" s="209">
        <f>'Octubre '!AF32+Noviembre!AF32+'Diciembre '!AF32</f>
        <v>60</v>
      </c>
      <c r="AM24" s="209">
        <f>'Octubre '!AG32+Noviembre!AG32+'Diciembre '!AG32</f>
        <v>9</v>
      </c>
      <c r="AN24" s="212">
        <f t="shared" si="13"/>
        <v>0.38961038961038963</v>
      </c>
    </row>
    <row r="25" spans="2:40" x14ac:dyDescent="0.25">
      <c r="B25" s="207" t="s">
        <v>78</v>
      </c>
      <c r="C25" s="209">
        <f t="shared" si="0"/>
        <v>0</v>
      </c>
      <c r="D25" s="209">
        <f t="shared" si="1"/>
        <v>0</v>
      </c>
      <c r="E25" s="209">
        <f t="shared" si="2"/>
        <v>0</v>
      </c>
      <c r="F25" s="209">
        <f t="shared" si="3"/>
        <v>0</v>
      </c>
      <c r="G25" s="209">
        <f t="shared" si="4"/>
        <v>0</v>
      </c>
      <c r="H25" s="216"/>
      <c r="J25" s="207" t="s">
        <v>78</v>
      </c>
      <c r="K25" s="209">
        <f>Enero!Y33+Febrero!Y33+'Marzo '!Y33</f>
        <v>0</v>
      </c>
      <c r="L25" s="209">
        <f>Enero!AC33+Febrero!AC33+'Marzo '!AC33</f>
        <v>0</v>
      </c>
      <c r="M25" s="209">
        <f t="shared" si="6"/>
        <v>0</v>
      </c>
      <c r="N25" s="209">
        <f>Enero!AF33+Febrero!AF33+'Marzo '!AF33</f>
        <v>0</v>
      </c>
      <c r="O25" s="209">
        <f>Enero!AG33+Febrero!AG33+'Marzo '!AG33</f>
        <v>0</v>
      </c>
      <c r="P25" s="212"/>
      <c r="R25" s="207" t="s">
        <v>78</v>
      </c>
      <c r="S25" s="209">
        <f>'Abril '!Y33+'Mayo '!Y33+Junio!Y33</f>
        <v>0</v>
      </c>
      <c r="T25" s="209">
        <f>'Abril '!AC33+'Mayo '!AC33+Junio!AC33</f>
        <v>0</v>
      </c>
      <c r="U25" s="209">
        <f t="shared" si="8"/>
        <v>0</v>
      </c>
      <c r="V25" s="209">
        <f>'Abril '!AF33+'Mayo '!AF33+Junio!AF33</f>
        <v>0</v>
      </c>
      <c r="W25" s="209">
        <f>'Abril '!AG33+'Mayo '!AG33+Junio!AG33</f>
        <v>0</v>
      </c>
      <c r="X25" s="212"/>
      <c r="Z25" s="207" t="s">
        <v>78</v>
      </c>
      <c r="AA25" s="209">
        <f>Julio!Y33+Agosto!Y33+Septiembre!Y33</f>
        <v>0</v>
      </c>
      <c r="AB25" s="209">
        <f>Julio!AC33+Agosto!AC33+Septiembre!AC33</f>
        <v>0</v>
      </c>
      <c r="AC25" s="209">
        <f t="shared" si="10"/>
        <v>0</v>
      </c>
      <c r="AD25" s="209">
        <f>Julio!AF33+Agosto!AF33+Septiembre!AF33</f>
        <v>0</v>
      </c>
      <c r="AE25" s="209">
        <f>Julio!AG33+Agosto!AG33+Septiembre!AG33</f>
        <v>0</v>
      </c>
      <c r="AF25" s="212"/>
      <c r="AH25" s="207" t="s">
        <v>78</v>
      </c>
      <c r="AI25" s="209">
        <f>'Octubre '!Y33+Noviembre!Y33+'Diciembre '!Y33</f>
        <v>0</v>
      </c>
      <c r="AJ25" s="209">
        <f>'Octubre '!AC33+Noviembre!AC33+'Diciembre '!AC33</f>
        <v>0</v>
      </c>
      <c r="AK25" s="209">
        <f t="shared" si="12"/>
        <v>0</v>
      </c>
      <c r="AL25" s="209">
        <f>'Octubre '!AF33+Noviembre!AF33+'Diciembre '!AF33</f>
        <v>0</v>
      </c>
      <c r="AM25" s="209">
        <f>'Octubre '!AG33+Noviembre!AG33+'Diciembre '!AG33</f>
        <v>0</v>
      </c>
      <c r="AN25" s="212"/>
    </row>
    <row r="26" spans="2:40" x14ac:dyDescent="0.25">
      <c r="B26" s="207" t="s">
        <v>79</v>
      </c>
      <c r="C26" s="209">
        <f t="shared" si="0"/>
        <v>1374</v>
      </c>
      <c r="D26" s="209">
        <f t="shared" si="1"/>
        <v>0</v>
      </c>
      <c r="E26" s="209">
        <f t="shared" si="2"/>
        <v>1374</v>
      </c>
      <c r="F26" s="209">
        <f t="shared" si="3"/>
        <v>985</v>
      </c>
      <c r="G26" s="209">
        <f t="shared" si="4"/>
        <v>0</v>
      </c>
      <c r="H26" s="216">
        <f t="shared" si="5"/>
        <v>0.7168850072780204</v>
      </c>
      <c r="J26" s="207" t="s">
        <v>79</v>
      </c>
      <c r="K26" s="209">
        <f>Enero!Y34+Febrero!Y34+'Marzo '!Y34</f>
        <v>318</v>
      </c>
      <c r="L26" s="209">
        <f>Enero!AC34+Febrero!AC34+'Marzo '!AC34</f>
        <v>0</v>
      </c>
      <c r="M26" s="209">
        <f t="shared" si="6"/>
        <v>318</v>
      </c>
      <c r="N26" s="209">
        <f>Enero!AF34+Febrero!AF34+'Marzo '!AF34</f>
        <v>233</v>
      </c>
      <c r="O26" s="209">
        <f>Enero!AG34+Febrero!AG34+'Marzo '!AG34</f>
        <v>0</v>
      </c>
      <c r="P26" s="212">
        <f t="shared" si="7"/>
        <v>0.73270440251572322</v>
      </c>
      <c r="R26" s="207" t="s">
        <v>79</v>
      </c>
      <c r="S26" s="209">
        <f>'Abril '!Y34+'Mayo '!Y34+Junio!Y34</f>
        <v>383</v>
      </c>
      <c r="T26" s="209">
        <f>'Abril '!AC34+'Mayo '!AC34+Junio!AC34</f>
        <v>0</v>
      </c>
      <c r="U26" s="209">
        <f t="shared" si="8"/>
        <v>383</v>
      </c>
      <c r="V26" s="209">
        <f>'Abril '!AF34+'Mayo '!AF34+Junio!AF34</f>
        <v>265</v>
      </c>
      <c r="W26" s="209">
        <f>'Abril '!AG34+'Mayo '!AG34+Junio!AG34</f>
        <v>0</v>
      </c>
      <c r="X26" s="212">
        <f t="shared" si="9"/>
        <v>0.69190600522193213</v>
      </c>
      <c r="Z26" s="207" t="s">
        <v>79</v>
      </c>
      <c r="AA26" s="209">
        <f>Julio!Y34+Agosto!Y34+Septiembre!Y34</f>
        <v>328</v>
      </c>
      <c r="AB26" s="209">
        <f>Julio!AC34+Agosto!AC34+Septiembre!AC34</f>
        <v>0</v>
      </c>
      <c r="AC26" s="209">
        <f t="shared" si="10"/>
        <v>328</v>
      </c>
      <c r="AD26" s="209">
        <f>Julio!AF34+Agosto!AF34+Septiembre!AF34</f>
        <v>298</v>
      </c>
      <c r="AE26" s="209">
        <f>Julio!AG34+Agosto!AG34+Septiembre!AG34</f>
        <v>0</v>
      </c>
      <c r="AF26" s="212">
        <f t="shared" si="11"/>
        <v>0.90853658536585369</v>
      </c>
      <c r="AH26" s="207" t="s">
        <v>79</v>
      </c>
      <c r="AI26" s="209">
        <f>'Octubre '!Y34+Noviembre!Y34+'Diciembre '!Y34</f>
        <v>345</v>
      </c>
      <c r="AJ26" s="209">
        <f>'Octubre '!AC34+Noviembre!AC34+'Diciembre '!AC34</f>
        <v>0</v>
      </c>
      <c r="AK26" s="209">
        <f t="shared" si="12"/>
        <v>345</v>
      </c>
      <c r="AL26" s="209">
        <f>'Octubre '!AF34+Noviembre!AF34+'Diciembre '!AF34</f>
        <v>189</v>
      </c>
      <c r="AM26" s="209">
        <f>'Octubre '!AG34+Noviembre!AG34+'Diciembre '!AG34</f>
        <v>0</v>
      </c>
      <c r="AN26" s="212">
        <f t="shared" si="13"/>
        <v>0.54782608695652169</v>
      </c>
    </row>
    <row r="27" spans="2:40" x14ac:dyDescent="0.25">
      <c r="B27" s="207" t="s">
        <v>80</v>
      </c>
      <c r="C27" s="209">
        <f t="shared" si="0"/>
        <v>0</v>
      </c>
      <c r="D27" s="209">
        <f t="shared" si="1"/>
        <v>3789</v>
      </c>
      <c r="E27" s="209">
        <f t="shared" si="2"/>
        <v>3789</v>
      </c>
      <c r="F27" s="209">
        <f t="shared" si="3"/>
        <v>2759</v>
      </c>
      <c r="G27" s="209">
        <f t="shared" si="4"/>
        <v>528</v>
      </c>
      <c r="H27" s="216">
        <f t="shared" si="5"/>
        <v>0.72816046450250727</v>
      </c>
      <c r="J27" s="207" t="s">
        <v>80</v>
      </c>
      <c r="K27" s="209">
        <f>Enero!Y35+Febrero!Y35+'Marzo '!Y35</f>
        <v>0</v>
      </c>
      <c r="L27" s="209">
        <f>Enero!AC35+Febrero!AC35+'Marzo '!AC35</f>
        <v>763</v>
      </c>
      <c r="M27" s="209">
        <f t="shared" si="6"/>
        <v>763</v>
      </c>
      <c r="N27" s="209">
        <f>Enero!AF35+Febrero!AF35+'Marzo '!AF35</f>
        <v>566</v>
      </c>
      <c r="O27" s="209">
        <f>Enero!AG35+Febrero!AG35+'Marzo '!AG35</f>
        <v>134</v>
      </c>
      <c r="P27" s="212">
        <f t="shared" si="7"/>
        <v>0.74180865006553076</v>
      </c>
      <c r="R27" s="207" t="s">
        <v>80</v>
      </c>
      <c r="S27" s="209">
        <f>'Abril '!Y35+'Mayo '!Y35+Junio!Y35</f>
        <v>0</v>
      </c>
      <c r="T27" s="209">
        <f>'Abril '!AC35+'Mayo '!AC35+Junio!AC35</f>
        <v>1129</v>
      </c>
      <c r="U27" s="209">
        <f t="shared" si="8"/>
        <v>1129</v>
      </c>
      <c r="V27" s="209">
        <f>'Abril '!AF35+'Mayo '!AF35+Junio!AF35</f>
        <v>900</v>
      </c>
      <c r="W27" s="209">
        <f>'Abril '!AG35+'Mayo '!AG35+Junio!AG35</f>
        <v>150</v>
      </c>
      <c r="X27" s="212">
        <f t="shared" si="9"/>
        <v>0.79716563330380863</v>
      </c>
      <c r="Z27" s="207" t="s">
        <v>80</v>
      </c>
      <c r="AA27" s="209">
        <f>Julio!Y35+Agosto!Y35+Septiembre!Y35</f>
        <v>0</v>
      </c>
      <c r="AB27" s="209">
        <f>Julio!AC35+Agosto!AC35+Septiembre!AC35</f>
        <v>1027</v>
      </c>
      <c r="AC27" s="209">
        <f t="shared" si="10"/>
        <v>1027</v>
      </c>
      <c r="AD27" s="209">
        <f>Julio!AF35+Agosto!AF35+Septiembre!AF35</f>
        <v>700</v>
      </c>
      <c r="AE27" s="209">
        <f>Julio!AG35+Agosto!AG35+Septiembre!AG35</f>
        <v>182</v>
      </c>
      <c r="AF27" s="212">
        <f t="shared" si="11"/>
        <v>0.6815968841285297</v>
      </c>
      <c r="AH27" s="207" t="s">
        <v>80</v>
      </c>
      <c r="AI27" s="209">
        <f>'Octubre '!Y35+Noviembre!Y35+'Diciembre '!Y35</f>
        <v>0</v>
      </c>
      <c r="AJ27" s="209">
        <f>'Octubre '!AC35+Noviembre!AC35+'Diciembre '!AC35</f>
        <v>870</v>
      </c>
      <c r="AK27" s="209">
        <f t="shared" si="12"/>
        <v>870</v>
      </c>
      <c r="AL27" s="209">
        <f>'Octubre '!AF35+Noviembre!AF35+'Diciembre '!AF35</f>
        <v>593</v>
      </c>
      <c r="AM27" s="209">
        <f>'Octubre '!AG35+Noviembre!AG35+'Diciembre '!AG35</f>
        <v>62</v>
      </c>
      <c r="AN27" s="212">
        <f t="shared" si="13"/>
        <v>0.68160919540229881</v>
      </c>
    </row>
    <row r="28" spans="2:40" x14ac:dyDescent="0.25">
      <c r="B28" s="207" t="s">
        <v>81</v>
      </c>
      <c r="C28" s="209">
        <f t="shared" si="0"/>
        <v>0</v>
      </c>
      <c r="D28" s="209">
        <f t="shared" si="1"/>
        <v>0</v>
      </c>
      <c r="E28" s="209">
        <f t="shared" si="2"/>
        <v>0</v>
      </c>
      <c r="F28" s="209">
        <f t="shared" si="3"/>
        <v>0</v>
      </c>
      <c r="G28" s="209">
        <f t="shared" si="4"/>
        <v>0</v>
      </c>
      <c r="H28" s="216"/>
      <c r="J28" s="207" t="s">
        <v>81</v>
      </c>
      <c r="K28" s="209">
        <f>Enero!Y36+Febrero!Y36+'Marzo '!Y36</f>
        <v>0</v>
      </c>
      <c r="L28" s="209">
        <f>Enero!AC36+Febrero!AC36+'Marzo '!AC36</f>
        <v>0</v>
      </c>
      <c r="M28" s="209">
        <f t="shared" si="6"/>
        <v>0</v>
      </c>
      <c r="N28" s="209">
        <f>Enero!AF36+Febrero!AF36+'Marzo '!AF36</f>
        <v>0</v>
      </c>
      <c r="O28" s="209">
        <f>Enero!AG36+Febrero!AG36+'Marzo '!AG36</f>
        <v>0</v>
      </c>
      <c r="P28" s="212"/>
      <c r="R28" s="207" t="s">
        <v>81</v>
      </c>
      <c r="S28" s="209">
        <f>'Abril '!Y36+'Mayo '!Y36+Junio!Y36</f>
        <v>0</v>
      </c>
      <c r="T28" s="209">
        <f>'Abril '!AC36+'Mayo '!AC36+Junio!AC36</f>
        <v>0</v>
      </c>
      <c r="U28" s="209">
        <f t="shared" si="8"/>
        <v>0</v>
      </c>
      <c r="V28" s="209">
        <f>'Abril '!AF36+'Mayo '!AF36+Junio!AF36</f>
        <v>0</v>
      </c>
      <c r="W28" s="209">
        <f>'Abril '!AG36+'Mayo '!AG36+Junio!AG36</f>
        <v>0</v>
      </c>
      <c r="X28" s="212"/>
      <c r="Z28" s="207" t="s">
        <v>81</v>
      </c>
      <c r="AA28" s="209">
        <f>Julio!Y36+Agosto!Y36+Septiembre!Y36</f>
        <v>0</v>
      </c>
      <c r="AB28" s="209">
        <f>Julio!AC36+Agosto!AC36+Septiembre!AC36</f>
        <v>0</v>
      </c>
      <c r="AC28" s="209">
        <f t="shared" si="10"/>
        <v>0</v>
      </c>
      <c r="AD28" s="209">
        <f>Julio!AF36+Agosto!AF36+Septiembre!AF36</f>
        <v>0</v>
      </c>
      <c r="AE28" s="209">
        <f>Julio!AG36+Agosto!AG36+Septiembre!AG36</f>
        <v>0</v>
      </c>
      <c r="AF28" s="212"/>
      <c r="AH28" s="207" t="s">
        <v>81</v>
      </c>
      <c r="AI28" s="209">
        <f>'Octubre '!Y36+Noviembre!Y36+'Diciembre '!Y36</f>
        <v>0</v>
      </c>
      <c r="AJ28" s="209">
        <f>'Octubre '!AC36+Noviembre!AC36+'Diciembre '!AC36</f>
        <v>0</v>
      </c>
      <c r="AK28" s="209">
        <f t="shared" si="12"/>
        <v>0</v>
      </c>
      <c r="AL28" s="209">
        <f>'Octubre '!AF36+Noviembre!AF36+'Diciembre '!AF36</f>
        <v>0</v>
      </c>
      <c r="AM28" s="209">
        <f>'Octubre '!AG36+Noviembre!AG36+'Diciembre '!AG36</f>
        <v>0</v>
      </c>
      <c r="AN28" s="212"/>
    </row>
    <row r="29" spans="2:40" x14ac:dyDescent="0.25">
      <c r="B29" s="207" t="s">
        <v>82</v>
      </c>
      <c r="C29" s="209">
        <f t="shared" si="0"/>
        <v>0</v>
      </c>
      <c r="D29" s="209">
        <f t="shared" si="1"/>
        <v>0</v>
      </c>
      <c r="E29" s="209">
        <f t="shared" si="2"/>
        <v>0</v>
      </c>
      <c r="F29" s="209">
        <f t="shared" si="3"/>
        <v>0</v>
      </c>
      <c r="G29" s="209">
        <f t="shared" si="4"/>
        <v>0</v>
      </c>
      <c r="H29" s="216"/>
      <c r="J29" s="207" t="s">
        <v>82</v>
      </c>
      <c r="K29" s="209">
        <f>Enero!Y37+Febrero!Y37+'Marzo '!Y37</f>
        <v>0</v>
      </c>
      <c r="L29" s="209">
        <f>Enero!AC37+Febrero!AC37+'Marzo '!AC37</f>
        <v>0</v>
      </c>
      <c r="M29" s="209">
        <f t="shared" si="6"/>
        <v>0</v>
      </c>
      <c r="N29" s="209">
        <f>Enero!AF37+Febrero!AF37+'Marzo '!AF37</f>
        <v>0</v>
      </c>
      <c r="O29" s="209">
        <f>Enero!AG37+Febrero!AG37+'Marzo '!AG37</f>
        <v>0</v>
      </c>
      <c r="P29" s="212"/>
      <c r="R29" s="207" t="s">
        <v>82</v>
      </c>
      <c r="S29" s="209">
        <f>'Abril '!Y37+'Mayo '!Y37+Junio!Y37</f>
        <v>0</v>
      </c>
      <c r="T29" s="209">
        <f>'Abril '!AC37+'Mayo '!AC37+Junio!AC37</f>
        <v>0</v>
      </c>
      <c r="U29" s="209">
        <f t="shared" si="8"/>
        <v>0</v>
      </c>
      <c r="V29" s="209">
        <f>'Abril '!AF37+'Mayo '!AF37+Junio!AF37</f>
        <v>0</v>
      </c>
      <c r="W29" s="209">
        <f>'Abril '!AG37+'Mayo '!AG37+Junio!AG37</f>
        <v>0</v>
      </c>
      <c r="X29" s="212"/>
      <c r="Z29" s="207" t="s">
        <v>82</v>
      </c>
      <c r="AA29" s="209">
        <f>Julio!Y37+Agosto!Y37+Septiembre!Y37</f>
        <v>0</v>
      </c>
      <c r="AB29" s="209">
        <f>Julio!AC37+Agosto!AC37+Septiembre!AC37</f>
        <v>0</v>
      </c>
      <c r="AC29" s="209">
        <f t="shared" si="10"/>
        <v>0</v>
      </c>
      <c r="AD29" s="209">
        <f>Julio!AF37+Agosto!AF37+Septiembre!AF37</f>
        <v>0</v>
      </c>
      <c r="AE29" s="209">
        <f>Julio!AG37+Agosto!AG37+Septiembre!AG37</f>
        <v>0</v>
      </c>
      <c r="AF29" s="212"/>
      <c r="AH29" s="207" t="s">
        <v>82</v>
      </c>
      <c r="AI29" s="209">
        <f>'Octubre '!Y37+Noviembre!Y37+'Diciembre '!Y37</f>
        <v>0</v>
      </c>
      <c r="AJ29" s="209">
        <f>'Octubre '!AC37+Noviembre!AC37+'Diciembre '!AC37</f>
        <v>0</v>
      </c>
      <c r="AK29" s="209">
        <f t="shared" si="12"/>
        <v>0</v>
      </c>
      <c r="AL29" s="209">
        <f>'Octubre '!AF37+Noviembre!AF37+'Diciembre '!AF37</f>
        <v>0</v>
      </c>
      <c r="AM29" s="209">
        <f>'Octubre '!AG37+Noviembre!AG37+'Diciembre '!AG37</f>
        <v>0</v>
      </c>
      <c r="AN29" s="212"/>
    </row>
    <row r="30" spans="2:40" x14ac:dyDescent="0.25">
      <c r="B30" s="207" t="s">
        <v>83</v>
      </c>
      <c r="C30" s="209">
        <f t="shared" si="0"/>
        <v>0</v>
      </c>
      <c r="D30" s="209">
        <f t="shared" si="1"/>
        <v>911</v>
      </c>
      <c r="E30" s="209">
        <f t="shared" si="2"/>
        <v>911</v>
      </c>
      <c r="F30" s="209">
        <f t="shared" si="3"/>
        <v>22</v>
      </c>
      <c r="G30" s="209">
        <f t="shared" si="4"/>
        <v>0</v>
      </c>
      <c r="H30" s="216">
        <f t="shared" si="5"/>
        <v>2.4149286498353458E-2</v>
      </c>
      <c r="J30" s="207" t="s">
        <v>83</v>
      </c>
      <c r="K30" s="209">
        <f>Enero!Y38+Febrero!Y38+'Marzo '!Y38</f>
        <v>0</v>
      </c>
      <c r="L30" s="209">
        <f>Enero!AC38+Febrero!AC38+'Marzo '!AC38</f>
        <v>170</v>
      </c>
      <c r="M30" s="209">
        <f t="shared" si="6"/>
        <v>170</v>
      </c>
      <c r="N30" s="209">
        <f>Enero!AF38+Febrero!AF38+'Marzo '!AF38</f>
        <v>5</v>
      </c>
      <c r="O30" s="209">
        <f>Enero!AG38+Febrero!AG38+'Marzo '!AG38</f>
        <v>0</v>
      </c>
      <c r="P30" s="212">
        <f t="shared" si="7"/>
        <v>2.9411764705882353E-2</v>
      </c>
      <c r="R30" s="207" t="s">
        <v>83</v>
      </c>
      <c r="S30" s="209">
        <f>'Abril '!Y38+'Mayo '!Y38+Junio!Y38</f>
        <v>0</v>
      </c>
      <c r="T30" s="209">
        <f>'Abril '!AC38+'Mayo '!AC38+Junio!AC38</f>
        <v>237</v>
      </c>
      <c r="U30" s="209">
        <f t="shared" si="8"/>
        <v>237</v>
      </c>
      <c r="V30" s="209">
        <f>'Abril '!AF38+'Mayo '!AF38+Junio!AF38</f>
        <v>14</v>
      </c>
      <c r="W30" s="209">
        <f>'Abril '!AG38+'Mayo '!AG38+Junio!AG38</f>
        <v>0</v>
      </c>
      <c r="X30" s="212">
        <f t="shared" si="9"/>
        <v>5.9071729957805907E-2</v>
      </c>
      <c r="Z30" s="207" t="s">
        <v>83</v>
      </c>
      <c r="AA30" s="209">
        <f>Julio!Y38+Agosto!Y38+Septiembre!Y38</f>
        <v>0</v>
      </c>
      <c r="AB30" s="209">
        <f>Julio!AC38+Agosto!AC38+Septiembre!AC38</f>
        <v>278</v>
      </c>
      <c r="AC30" s="209">
        <f t="shared" si="10"/>
        <v>278</v>
      </c>
      <c r="AD30" s="209">
        <f>Julio!AF38+Agosto!AF38+Septiembre!AF38</f>
        <v>1</v>
      </c>
      <c r="AE30" s="209">
        <f>Julio!AG38+Agosto!AG38+Septiembre!AG38</f>
        <v>0</v>
      </c>
      <c r="AF30" s="212">
        <f t="shared" si="11"/>
        <v>3.5971223021582736E-3</v>
      </c>
      <c r="AH30" s="207" t="s">
        <v>83</v>
      </c>
      <c r="AI30" s="209">
        <f>'Octubre '!Y38+Noviembre!Y38+'Diciembre '!Y38</f>
        <v>0</v>
      </c>
      <c r="AJ30" s="209">
        <f>'Octubre '!AC38+Noviembre!AC38+'Diciembre '!AC38</f>
        <v>226</v>
      </c>
      <c r="AK30" s="209">
        <f t="shared" si="12"/>
        <v>226</v>
      </c>
      <c r="AL30" s="209">
        <f>'Octubre '!AF38+Noviembre!AF38+'Diciembre '!AF38</f>
        <v>2</v>
      </c>
      <c r="AM30" s="209">
        <f>'Octubre '!AG38+Noviembre!AG38+'Diciembre '!AG38</f>
        <v>0</v>
      </c>
      <c r="AN30" s="212">
        <f t="shared" si="13"/>
        <v>8.8495575221238937E-3</v>
      </c>
    </row>
    <row r="31" spans="2:40" x14ac:dyDescent="0.25">
      <c r="B31" s="207" t="s">
        <v>84</v>
      </c>
      <c r="C31" s="209">
        <f t="shared" si="0"/>
        <v>0</v>
      </c>
      <c r="D31" s="209">
        <f t="shared" si="1"/>
        <v>0</v>
      </c>
      <c r="E31" s="209">
        <f t="shared" si="2"/>
        <v>0</v>
      </c>
      <c r="F31" s="209">
        <f t="shared" si="3"/>
        <v>0</v>
      </c>
      <c r="G31" s="209">
        <f t="shared" si="4"/>
        <v>0</v>
      </c>
      <c r="H31" s="216"/>
      <c r="J31" s="207" t="s">
        <v>84</v>
      </c>
      <c r="K31" s="209">
        <f>Enero!Y39+Febrero!Y39+'Marzo '!Y39</f>
        <v>0</v>
      </c>
      <c r="L31" s="209">
        <f>Enero!AC39+Febrero!AC39+'Marzo '!AC39</f>
        <v>0</v>
      </c>
      <c r="M31" s="209">
        <f t="shared" si="6"/>
        <v>0</v>
      </c>
      <c r="N31" s="209">
        <f>Enero!AF39+Febrero!AF39+'Marzo '!AF39</f>
        <v>0</v>
      </c>
      <c r="O31" s="209">
        <f>Enero!AG39+Febrero!AG39+'Marzo '!AG39</f>
        <v>0</v>
      </c>
      <c r="P31" s="212"/>
      <c r="R31" s="207" t="s">
        <v>84</v>
      </c>
      <c r="S31" s="209">
        <f>'Abril '!Y39+'Mayo '!Y39+Junio!Y39</f>
        <v>0</v>
      </c>
      <c r="T31" s="209">
        <f>'Abril '!AC39+'Mayo '!AC39+Junio!AC39</f>
        <v>0</v>
      </c>
      <c r="U31" s="209">
        <f t="shared" si="8"/>
        <v>0</v>
      </c>
      <c r="V31" s="209">
        <f>'Abril '!AF39+'Mayo '!AF39+Junio!AF39</f>
        <v>0</v>
      </c>
      <c r="W31" s="209">
        <f>'Abril '!AG39+'Mayo '!AG39+Junio!AG39</f>
        <v>0</v>
      </c>
      <c r="X31" s="212"/>
      <c r="Z31" s="207" t="s">
        <v>84</v>
      </c>
      <c r="AA31" s="209">
        <f>Julio!Y39+Agosto!Y39+Septiembre!Y39</f>
        <v>0</v>
      </c>
      <c r="AB31" s="209">
        <f>Julio!AC39+Agosto!AC39+Septiembre!AC39</f>
        <v>0</v>
      </c>
      <c r="AC31" s="209">
        <f t="shared" si="10"/>
        <v>0</v>
      </c>
      <c r="AD31" s="209">
        <f>Julio!AF39+Agosto!AF39+Septiembre!AF39</f>
        <v>0</v>
      </c>
      <c r="AE31" s="209">
        <f>Julio!AG39+Agosto!AG39+Septiembre!AG39</f>
        <v>0</v>
      </c>
      <c r="AF31" s="212"/>
      <c r="AH31" s="207" t="s">
        <v>84</v>
      </c>
      <c r="AI31" s="209">
        <f>'Octubre '!Y39+Noviembre!Y39+'Diciembre '!Y39</f>
        <v>0</v>
      </c>
      <c r="AJ31" s="209">
        <f>'Octubre '!AC39+Noviembre!AC39+'Diciembre '!AC39</f>
        <v>0</v>
      </c>
      <c r="AK31" s="209">
        <f t="shared" si="12"/>
        <v>0</v>
      </c>
      <c r="AL31" s="209">
        <f>'Octubre '!AF39+Noviembre!AF39+'Diciembre '!AF39</f>
        <v>0</v>
      </c>
      <c r="AM31" s="209">
        <f>'Octubre '!AG39+Noviembre!AG39+'Diciembre '!AG39</f>
        <v>0</v>
      </c>
      <c r="AN31" s="212"/>
    </row>
    <row r="32" spans="2:40" x14ac:dyDescent="0.25">
      <c r="B32" s="207" t="s">
        <v>85</v>
      </c>
      <c r="C32" s="209">
        <f t="shared" si="0"/>
        <v>0</v>
      </c>
      <c r="D32" s="209">
        <f t="shared" si="1"/>
        <v>0</v>
      </c>
      <c r="E32" s="209">
        <f t="shared" si="2"/>
        <v>0</v>
      </c>
      <c r="F32" s="209">
        <f t="shared" si="3"/>
        <v>0</v>
      </c>
      <c r="G32" s="209">
        <f t="shared" si="4"/>
        <v>0</v>
      </c>
      <c r="H32" s="216"/>
      <c r="J32" s="207" t="s">
        <v>85</v>
      </c>
      <c r="K32" s="209">
        <f>Enero!Y40+Febrero!Y40+'Marzo '!Y40</f>
        <v>0</v>
      </c>
      <c r="L32" s="209">
        <f>Enero!AC40+Febrero!AC40+'Marzo '!AC40</f>
        <v>0</v>
      </c>
      <c r="M32" s="209">
        <f t="shared" si="6"/>
        <v>0</v>
      </c>
      <c r="N32" s="209">
        <f>Enero!AF40+Febrero!AF40+'Marzo '!AF40</f>
        <v>0</v>
      </c>
      <c r="O32" s="209">
        <f>Enero!AG40+Febrero!AG40+'Marzo '!AG40</f>
        <v>0</v>
      </c>
      <c r="P32" s="212"/>
      <c r="R32" s="207" t="s">
        <v>85</v>
      </c>
      <c r="S32" s="209">
        <f>'Abril '!Y40+'Mayo '!Y40+Junio!Y40</f>
        <v>0</v>
      </c>
      <c r="T32" s="209">
        <f>'Abril '!AC40+'Mayo '!AC40+Junio!AC40</f>
        <v>0</v>
      </c>
      <c r="U32" s="209">
        <f t="shared" si="8"/>
        <v>0</v>
      </c>
      <c r="V32" s="209">
        <f>'Abril '!AF40+'Mayo '!AF40+Junio!AF40</f>
        <v>0</v>
      </c>
      <c r="W32" s="209">
        <f>'Abril '!AG40+'Mayo '!AG40+Junio!AG40</f>
        <v>0</v>
      </c>
      <c r="X32" s="212"/>
      <c r="Z32" s="207" t="s">
        <v>85</v>
      </c>
      <c r="AA32" s="209">
        <f>Julio!Y40+Agosto!Y40+Septiembre!Y40</f>
        <v>0</v>
      </c>
      <c r="AB32" s="209">
        <f>Julio!AC40+Agosto!AC40+Septiembre!AC40</f>
        <v>0</v>
      </c>
      <c r="AC32" s="209">
        <f t="shared" si="10"/>
        <v>0</v>
      </c>
      <c r="AD32" s="209">
        <f>Julio!AF40+Agosto!AF40+Septiembre!AF40</f>
        <v>0</v>
      </c>
      <c r="AE32" s="209">
        <f>Julio!AG40+Agosto!AG40+Septiembre!AG40</f>
        <v>0</v>
      </c>
      <c r="AF32" s="212"/>
      <c r="AH32" s="207" t="s">
        <v>85</v>
      </c>
      <c r="AI32" s="209">
        <f>'Octubre '!Y40+Noviembre!Y40+'Diciembre '!Y40</f>
        <v>0</v>
      </c>
      <c r="AJ32" s="209">
        <f>'Octubre '!AC40+Noviembre!AC40+'Diciembre '!AC40</f>
        <v>0</v>
      </c>
      <c r="AK32" s="209">
        <f t="shared" si="12"/>
        <v>0</v>
      </c>
      <c r="AL32" s="209">
        <f>'Octubre '!AF40+Noviembre!AF40+'Diciembre '!AF40</f>
        <v>0</v>
      </c>
      <c r="AM32" s="209">
        <f>'Octubre '!AG40+Noviembre!AG40+'Diciembre '!AG40</f>
        <v>0</v>
      </c>
      <c r="AN32" s="212"/>
    </row>
    <row r="33" spans="2:40" x14ac:dyDescent="0.25">
      <c r="B33" s="207" t="s">
        <v>86</v>
      </c>
      <c r="C33" s="209">
        <f t="shared" si="0"/>
        <v>0</v>
      </c>
      <c r="D33" s="209">
        <f t="shared" si="1"/>
        <v>0</v>
      </c>
      <c r="E33" s="209">
        <f t="shared" si="2"/>
        <v>0</v>
      </c>
      <c r="F33" s="209">
        <f t="shared" si="3"/>
        <v>0</v>
      </c>
      <c r="G33" s="209">
        <f t="shared" si="4"/>
        <v>0</v>
      </c>
      <c r="H33" s="216"/>
      <c r="J33" s="207" t="s">
        <v>86</v>
      </c>
      <c r="K33" s="209">
        <f>Enero!Y41+Febrero!Y41+'Marzo '!Y41</f>
        <v>0</v>
      </c>
      <c r="L33" s="209">
        <f>Enero!AC41+Febrero!AC41+'Marzo '!AC41</f>
        <v>0</v>
      </c>
      <c r="M33" s="209">
        <f t="shared" si="6"/>
        <v>0</v>
      </c>
      <c r="N33" s="209">
        <f>Enero!AF41+Febrero!AF41+'Marzo '!AF41</f>
        <v>0</v>
      </c>
      <c r="O33" s="209">
        <f>Enero!AG41+Febrero!AG41+'Marzo '!AG41</f>
        <v>0</v>
      </c>
      <c r="P33" s="212"/>
      <c r="R33" s="207" t="s">
        <v>86</v>
      </c>
      <c r="S33" s="209">
        <f>'Abril '!Y41+'Mayo '!Y41+Junio!Y41</f>
        <v>0</v>
      </c>
      <c r="T33" s="209">
        <f>'Abril '!AC41+'Mayo '!AC41+Junio!AC41</f>
        <v>0</v>
      </c>
      <c r="U33" s="209">
        <f t="shared" si="8"/>
        <v>0</v>
      </c>
      <c r="V33" s="209">
        <f>'Abril '!AF41+'Mayo '!AF41+Junio!AF41</f>
        <v>0</v>
      </c>
      <c r="W33" s="209">
        <f>'Abril '!AG41+'Mayo '!AG41+Junio!AG41</f>
        <v>0</v>
      </c>
      <c r="X33" s="212"/>
      <c r="Z33" s="207" t="s">
        <v>86</v>
      </c>
      <c r="AA33" s="209">
        <f>Julio!Y41+Agosto!Y41+Septiembre!Y41</f>
        <v>0</v>
      </c>
      <c r="AB33" s="209">
        <f>Julio!AC41+Agosto!AC41+Septiembre!AC41</f>
        <v>0</v>
      </c>
      <c r="AC33" s="209">
        <f t="shared" si="10"/>
        <v>0</v>
      </c>
      <c r="AD33" s="209">
        <f>Julio!AF41+Agosto!AF41+Septiembre!AF41</f>
        <v>0</v>
      </c>
      <c r="AE33" s="209">
        <f>Julio!AG41+Agosto!AG41+Septiembre!AG41</f>
        <v>0</v>
      </c>
      <c r="AF33" s="212"/>
      <c r="AH33" s="207" t="s">
        <v>86</v>
      </c>
      <c r="AI33" s="209">
        <f>'Octubre '!Y41+Noviembre!Y41+'Diciembre '!Y41</f>
        <v>0</v>
      </c>
      <c r="AJ33" s="209">
        <f>'Octubre '!AC41+Noviembre!AC41+'Diciembre '!AC41</f>
        <v>0</v>
      </c>
      <c r="AK33" s="209">
        <f t="shared" si="12"/>
        <v>0</v>
      </c>
      <c r="AL33" s="209">
        <f>'Octubre '!AF41+Noviembre!AF41+'Diciembre '!AF41</f>
        <v>0</v>
      </c>
      <c r="AM33" s="209">
        <f>'Octubre '!AG41+Noviembre!AG41+'Diciembre '!AG41</f>
        <v>0</v>
      </c>
      <c r="AN33" s="212"/>
    </row>
    <row r="34" spans="2:40" x14ac:dyDescent="0.25">
      <c r="B34" s="207" t="s">
        <v>87</v>
      </c>
      <c r="C34" s="209">
        <f t="shared" si="0"/>
        <v>0</v>
      </c>
      <c r="D34" s="209">
        <f t="shared" si="1"/>
        <v>0</v>
      </c>
      <c r="E34" s="209">
        <f t="shared" si="2"/>
        <v>0</v>
      </c>
      <c r="F34" s="209">
        <f t="shared" si="3"/>
        <v>0</v>
      </c>
      <c r="G34" s="209">
        <f t="shared" si="4"/>
        <v>0</v>
      </c>
      <c r="H34" s="216"/>
      <c r="J34" s="207" t="s">
        <v>87</v>
      </c>
      <c r="K34" s="209">
        <f>Enero!Y42+Febrero!Y42+'Marzo '!Y42</f>
        <v>0</v>
      </c>
      <c r="L34" s="209">
        <f>Enero!AC42+Febrero!AC42+'Marzo '!AC42</f>
        <v>0</v>
      </c>
      <c r="M34" s="209">
        <f t="shared" si="6"/>
        <v>0</v>
      </c>
      <c r="N34" s="209">
        <f>Enero!AF42+Febrero!AF42+'Marzo '!AF42</f>
        <v>0</v>
      </c>
      <c r="O34" s="209">
        <f>Enero!AG42+Febrero!AG42+'Marzo '!AG42</f>
        <v>0</v>
      </c>
      <c r="P34" s="212"/>
      <c r="R34" s="207" t="s">
        <v>87</v>
      </c>
      <c r="S34" s="209">
        <f>'Abril '!Y42+'Mayo '!Y42+Junio!Y42</f>
        <v>0</v>
      </c>
      <c r="T34" s="209">
        <f>'Abril '!AC42+'Mayo '!AC42+Junio!AC42</f>
        <v>0</v>
      </c>
      <c r="U34" s="209">
        <f t="shared" si="8"/>
        <v>0</v>
      </c>
      <c r="V34" s="209">
        <f>'Abril '!AF42+'Mayo '!AF42+Junio!AF42</f>
        <v>0</v>
      </c>
      <c r="W34" s="209">
        <f>'Abril '!AG42+'Mayo '!AG42+Junio!AG42</f>
        <v>0</v>
      </c>
      <c r="X34" s="212"/>
      <c r="Z34" s="207" t="s">
        <v>87</v>
      </c>
      <c r="AA34" s="209">
        <f>Julio!Y42+Agosto!Y42+Septiembre!Y42</f>
        <v>0</v>
      </c>
      <c r="AB34" s="209">
        <f>Julio!AC42+Agosto!AC42+Septiembre!AC42</f>
        <v>0</v>
      </c>
      <c r="AC34" s="209">
        <f t="shared" si="10"/>
        <v>0</v>
      </c>
      <c r="AD34" s="209">
        <f>Julio!AF42+Agosto!AF42+Septiembre!AF42</f>
        <v>0</v>
      </c>
      <c r="AE34" s="209">
        <f>Julio!AG42+Agosto!AG42+Septiembre!AG42</f>
        <v>0</v>
      </c>
      <c r="AF34" s="212"/>
      <c r="AH34" s="207" t="s">
        <v>87</v>
      </c>
      <c r="AI34" s="209">
        <f>'Octubre '!Y42+Noviembre!Y42+'Diciembre '!Y42</f>
        <v>0</v>
      </c>
      <c r="AJ34" s="209">
        <f>'Octubre '!AC42+Noviembre!AC42+'Diciembre '!AC42</f>
        <v>0</v>
      </c>
      <c r="AK34" s="209">
        <f t="shared" si="12"/>
        <v>0</v>
      </c>
      <c r="AL34" s="209">
        <f>'Octubre '!AF42+Noviembre!AF42+'Diciembre '!AF42</f>
        <v>0</v>
      </c>
      <c r="AM34" s="209">
        <f>'Octubre '!AG42+Noviembre!AG42+'Diciembre '!AG42</f>
        <v>0</v>
      </c>
      <c r="AN34" s="212"/>
    </row>
    <row r="35" spans="2:40" x14ac:dyDescent="0.25">
      <c r="B35" s="207" t="s">
        <v>88</v>
      </c>
      <c r="C35" s="209">
        <f t="shared" si="0"/>
        <v>0</v>
      </c>
      <c r="D35" s="209">
        <f t="shared" si="1"/>
        <v>0</v>
      </c>
      <c r="E35" s="209">
        <f t="shared" si="2"/>
        <v>0</v>
      </c>
      <c r="F35" s="209">
        <f t="shared" si="3"/>
        <v>0</v>
      </c>
      <c r="G35" s="209">
        <f t="shared" si="4"/>
        <v>0</v>
      </c>
      <c r="H35" s="216"/>
      <c r="J35" s="207" t="s">
        <v>88</v>
      </c>
      <c r="K35" s="209">
        <f>Enero!Y43+Febrero!Y43+'Marzo '!Y43</f>
        <v>0</v>
      </c>
      <c r="L35" s="209">
        <f>Enero!AC43+Febrero!AC43+'Marzo '!AC43</f>
        <v>0</v>
      </c>
      <c r="M35" s="209">
        <f t="shared" si="6"/>
        <v>0</v>
      </c>
      <c r="N35" s="209">
        <f>Enero!AF43+Febrero!AF43+'Marzo '!AF43</f>
        <v>0</v>
      </c>
      <c r="O35" s="209">
        <f>Enero!AG43+Febrero!AG43+'Marzo '!AG43</f>
        <v>0</v>
      </c>
      <c r="P35" s="212"/>
      <c r="R35" s="207" t="s">
        <v>88</v>
      </c>
      <c r="S35" s="209">
        <f>'Abril '!Y43+'Mayo '!Y43+Junio!Y43</f>
        <v>0</v>
      </c>
      <c r="T35" s="209">
        <f>'Abril '!AC43+'Mayo '!AC43+Junio!AC43</f>
        <v>0</v>
      </c>
      <c r="U35" s="209">
        <f t="shared" si="8"/>
        <v>0</v>
      </c>
      <c r="V35" s="209">
        <f>'Abril '!AF43+'Mayo '!AF43+Junio!AF43</f>
        <v>0</v>
      </c>
      <c r="W35" s="209">
        <f>'Abril '!AG43+'Mayo '!AG43+Junio!AG43</f>
        <v>0</v>
      </c>
      <c r="X35" s="212"/>
      <c r="Z35" s="207" t="s">
        <v>88</v>
      </c>
      <c r="AA35" s="209">
        <f>Julio!Y43+Agosto!Y43+Septiembre!Y43</f>
        <v>0</v>
      </c>
      <c r="AB35" s="209">
        <f>Julio!AC43+Agosto!AC43+Septiembre!AC43</f>
        <v>0</v>
      </c>
      <c r="AC35" s="209">
        <f t="shared" si="10"/>
        <v>0</v>
      </c>
      <c r="AD35" s="209">
        <f>Julio!AF43+Agosto!AF43+Septiembre!AF43</f>
        <v>0</v>
      </c>
      <c r="AE35" s="209">
        <f>Julio!AG43+Agosto!AG43+Septiembre!AG43</f>
        <v>0</v>
      </c>
      <c r="AF35" s="212"/>
      <c r="AH35" s="207" t="s">
        <v>88</v>
      </c>
      <c r="AI35" s="209">
        <f>'Octubre '!Y43+Noviembre!Y43+'Diciembre '!Y43</f>
        <v>0</v>
      </c>
      <c r="AJ35" s="209">
        <f>'Octubre '!AC43+Noviembre!AC43+'Diciembre '!AC43</f>
        <v>0</v>
      </c>
      <c r="AK35" s="209">
        <f t="shared" si="12"/>
        <v>0</v>
      </c>
      <c r="AL35" s="209">
        <f>'Octubre '!AF43+Noviembre!AF43+'Diciembre '!AF43</f>
        <v>0</v>
      </c>
      <c r="AM35" s="209">
        <f>'Octubre '!AG43+Noviembre!AG43+'Diciembre '!AG43</f>
        <v>0</v>
      </c>
      <c r="AN35" s="212"/>
    </row>
    <row r="36" spans="2:40" x14ac:dyDescent="0.25">
      <c r="B36" s="207" t="s">
        <v>89</v>
      </c>
      <c r="C36" s="209">
        <f t="shared" si="0"/>
        <v>0</v>
      </c>
      <c r="D36" s="209">
        <f t="shared" si="1"/>
        <v>0</v>
      </c>
      <c r="E36" s="209">
        <f t="shared" si="2"/>
        <v>0</v>
      </c>
      <c r="F36" s="209">
        <f t="shared" si="3"/>
        <v>0</v>
      </c>
      <c r="G36" s="209">
        <f t="shared" si="4"/>
        <v>0</v>
      </c>
      <c r="H36" s="216"/>
      <c r="J36" s="207" t="s">
        <v>89</v>
      </c>
      <c r="K36" s="209">
        <f>Enero!Y44+Febrero!Y44+'Marzo '!Y44</f>
        <v>0</v>
      </c>
      <c r="L36" s="209">
        <f>Enero!AC44+Febrero!AC44+'Marzo '!AC44</f>
        <v>0</v>
      </c>
      <c r="M36" s="209">
        <f t="shared" si="6"/>
        <v>0</v>
      </c>
      <c r="N36" s="209">
        <f>Enero!AF44+Febrero!AF44+'Marzo '!AF44</f>
        <v>0</v>
      </c>
      <c r="O36" s="209">
        <f>Enero!AG44+Febrero!AG44+'Marzo '!AG44</f>
        <v>0</v>
      </c>
      <c r="P36" s="212"/>
      <c r="R36" s="207" t="s">
        <v>89</v>
      </c>
      <c r="S36" s="209">
        <f>'Abril '!Y44+'Mayo '!Y44+Junio!Y44</f>
        <v>0</v>
      </c>
      <c r="T36" s="209">
        <f>'Abril '!AC44+'Mayo '!AC44+Junio!AC44</f>
        <v>0</v>
      </c>
      <c r="U36" s="209">
        <f t="shared" si="8"/>
        <v>0</v>
      </c>
      <c r="V36" s="209">
        <f>'Abril '!AF44+'Mayo '!AF44+Junio!AF44</f>
        <v>0</v>
      </c>
      <c r="W36" s="209">
        <f>'Abril '!AG44+'Mayo '!AG44+Junio!AG44</f>
        <v>0</v>
      </c>
      <c r="X36" s="212"/>
      <c r="Z36" s="207" t="s">
        <v>89</v>
      </c>
      <c r="AA36" s="209">
        <f>Julio!Y44+Agosto!Y44+Septiembre!Y44</f>
        <v>0</v>
      </c>
      <c r="AB36" s="209">
        <f>Julio!AC44+Agosto!AC44+Septiembre!AC44</f>
        <v>0</v>
      </c>
      <c r="AC36" s="209">
        <f t="shared" si="10"/>
        <v>0</v>
      </c>
      <c r="AD36" s="209">
        <f>Julio!AF44+Agosto!AF44+Septiembre!AF44</f>
        <v>0</v>
      </c>
      <c r="AE36" s="209">
        <f>Julio!AG44+Agosto!AG44+Septiembre!AG44</f>
        <v>0</v>
      </c>
      <c r="AF36" s="212"/>
      <c r="AH36" s="207" t="s">
        <v>89</v>
      </c>
      <c r="AI36" s="209">
        <f>'Octubre '!Y44+Noviembre!Y44+'Diciembre '!Y44</f>
        <v>0</v>
      </c>
      <c r="AJ36" s="209">
        <f>'Octubre '!AC44+Noviembre!AC44+'Diciembre '!AC44</f>
        <v>0</v>
      </c>
      <c r="AK36" s="209">
        <f t="shared" si="12"/>
        <v>0</v>
      </c>
      <c r="AL36" s="209">
        <f>'Octubre '!AF44+Noviembre!AF44+'Diciembre '!AF44</f>
        <v>0</v>
      </c>
      <c r="AM36" s="209">
        <f>'Octubre '!AG44+Noviembre!AG44+'Diciembre '!AG44</f>
        <v>0</v>
      </c>
      <c r="AN36" s="212"/>
    </row>
    <row r="37" spans="2:40" x14ac:dyDescent="0.25">
      <c r="B37" s="207" t="s">
        <v>90</v>
      </c>
      <c r="C37" s="209">
        <f t="shared" si="0"/>
        <v>0</v>
      </c>
      <c r="D37" s="209">
        <f t="shared" si="1"/>
        <v>0</v>
      </c>
      <c r="E37" s="209">
        <f t="shared" si="2"/>
        <v>0</v>
      </c>
      <c r="F37" s="209">
        <f t="shared" si="3"/>
        <v>0</v>
      </c>
      <c r="G37" s="209">
        <f t="shared" si="4"/>
        <v>43</v>
      </c>
      <c r="H37" s="216"/>
      <c r="J37" s="207" t="s">
        <v>90</v>
      </c>
      <c r="K37" s="209">
        <f>Enero!Y45+Febrero!Y45+'Marzo '!Y45</f>
        <v>0</v>
      </c>
      <c r="L37" s="209">
        <f>Enero!AC45+Febrero!AC45+'Marzo '!AC45</f>
        <v>0</v>
      </c>
      <c r="M37" s="209">
        <f t="shared" si="6"/>
        <v>0</v>
      </c>
      <c r="N37" s="209">
        <f>Enero!AF45+Febrero!AF45+'Marzo '!AF45</f>
        <v>0</v>
      </c>
      <c r="O37" s="209">
        <f>Enero!AG45+Febrero!AG45+'Marzo '!AG45</f>
        <v>43</v>
      </c>
      <c r="P37" s="212"/>
      <c r="R37" s="207" t="s">
        <v>90</v>
      </c>
      <c r="S37" s="209">
        <f>'Abril '!Y45+'Mayo '!Y45+Junio!Y45</f>
        <v>0</v>
      </c>
      <c r="T37" s="209">
        <f>'Abril '!AC45+'Mayo '!AC45+Junio!AC45</f>
        <v>0</v>
      </c>
      <c r="U37" s="209">
        <f t="shared" si="8"/>
        <v>0</v>
      </c>
      <c r="V37" s="209">
        <f>'Abril '!AF45+'Mayo '!AF45+Junio!AF45</f>
        <v>0</v>
      </c>
      <c r="W37" s="209">
        <f>'Abril '!AG45+'Mayo '!AG45+Junio!AG45</f>
        <v>0</v>
      </c>
      <c r="X37" s="212"/>
      <c r="Z37" s="207" t="s">
        <v>90</v>
      </c>
      <c r="AA37" s="209">
        <f>Julio!Y45+Agosto!Y45+Septiembre!Y45</f>
        <v>0</v>
      </c>
      <c r="AB37" s="209">
        <f>Julio!AC45+Agosto!AC45+Septiembre!AC45</f>
        <v>0</v>
      </c>
      <c r="AC37" s="209">
        <f t="shared" si="10"/>
        <v>0</v>
      </c>
      <c r="AD37" s="209">
        <f>Julio!AF45+Agosto!AF45+Septiembre!AF45</f>
        <v>0</v>
      </c>
      <c r="AE37" s="209">
        <f>Julio!AG45+Agosto!AG45+Septiembre!AG45</f>
        <v>0</v>
      </c>
      <c r="AF37" s="212"/>
      <c r="AH37" s="207" t="s">
        <v>90</v>
      </c>
      <c r="AI37" s="209">
        <f>'Octubre '!Y45+Noviembre!Y45+'Diciembre '!Y45</f>
        <v>0</v>
      </c>
      <c r="AJ37" s="209">
        <f>'Octubre '!AC45+Noviembre!AC45+'Diciembre '!AC45</f>
        <v>0</v>
      </c>
      <c r="AK37" s="209">
        <f t="shared" si="12"/>
        <v>0</v>
      </c>
      <c r="AL37" s="209">
        <f>'Octubre '!AF45+Noviembre!AF45+'Diciembre '!AF45</f>
        <v>0</v>
      </c>
      <c r="AM37" s="209">
        <f>'Octubre '!AG45+Noviembre!AG45+'Diciembre '!AG45</f>
        <v>0</v>
      </c>
      <c r="AN37" s="212"/>
    </row>
    <row r="38" spans="2:40" x14ac:dyDescent="0.25">
      <c r="B38" s="207" t="s">
        <v>91</v>
      </c>
      <c r="C38" s="209">
        <f t="shared" si="0"/>
        <v>0</v>
      </c>
      <c r="D38" s="209">
        <f t="shared" si="1"/>
        <v>222</v>
      </c>
      <c r="E38" s="209">
        <f t="shared" si="2"/>
        <v>222</v>
      </c>
      <c r="F38" s="209">
        <f t="shared" si="3"/>
        <v>0</v>
      </c>
      <c r="G38" s="209">
        <f t="shared" si="4"/>
        <v>0</v>
      </c>
      <c r="H38" s="216">
        <f t="shared" si="5"/>
        <v>0</v>
      </c>
      <c r="J38" s="207" t="s">
        <v>91</v>
      </c>
      <c r="K38" s="209">
        <f>Enero!Y46+Febrero!Y46+'Marzo '!Y46</f>
        <v>0</v>
      </c>
      <c r="L38" s="209">
        <f>Enero!AC46+Febrero!AC46+'Marzo '!AC46</f>
        <v>14</v>
      </c>
      <c r="M38" s="209">
        <f t="shared" si="6"/>
        <v>14</v>
      </c>
      <c r="N38" s="209">
        <f>Enero!AF46+Febrero!AF46+'Marzo '!AF46</f>
        <v>0</v>
      </c>
      <c r="O38" s="209">
        <f>Enero!AG46+Febrero!AG46+'Marzo '!AG46</f>
        <v>0</v>
      </c>
      <c r="P38" s="212">
        <f t="shared" si="7"/>
        <v>0</v>
      </c>
      <c r="R38" s="207" t="s">
        <v>91</v>
      </c>
      <c r="S38" s="209">
        <f>'Abril '!Y46+'Mayo '!Y46+Junio!Y46</f>
        <v>0</v>
      </c>
      <c r="T38" s="209">
        <f>'Abril '!AC46+'Mayo '!AC46+Junio!AC46</f>
        <v>63</v>
      </c>
      <c r="U38" s="209">
        <f t="shared" si="8"/>
        <v>63</v>
      </c>
      <c r="V38" s="209">
        <f>'Abril '!AF46+'Mayo '!AF46+Junio!AF46</f>
        <v>0</v>
      </c>
      <c r="W38" s="209">
        <f>'Abril '!AG46+'Mayo '!AG46+Junio!AG46</f>
        <v>0</v>
      </c>
      <c r="X38" s="212">
        <f t="shared" si="9"/>
        <v>0</v>
      </c>
      <c r="Z38" s="207" t="s">
        <v>91</v>
      </c>
      <c r="AA38" s="209">
        <f>Julio!Y46+Agosto!Y46+Septiembre!Y46</f>
        <v>0</v>
      </c>
      <c r="AB38" s="209">
        <f>Julio!AC46+Agosto!AC46+Septiembre!AC46</f>
        <v>68</v>
      </c>
      <c r="AC38" s="209">
        <f t="shared" si="10"/>
        <v>68</v>
      </c>
      <c r="AD38" s="209">
        <f>Julio!AF46+Agosto!AF46+Septiembre!AF46</f>
        <v>0</v>
      </c>
      <c r="AE38" s="209">
        <f>Julio!AG46+Agosto!AG46+Septiembre!AG46</f>
        <v>0</v>
      </c>
      <c r="AF38" s="212">
        <v>0</v>
      </c>
      <c r="AH38" s="207" t="s">
        <v>91</v>
      </c>
      <c r="AI38" s="209">
        <f>'Octubre '!Y46+Noviembre!Y46+'Diciembre '!Y46</f>
        <v>0</v>
      </c>
      <c r="AJ38" s="209">
        <f>'Octubre '!AC46+Noviembre!AC46+'Diciembre '!AC46</f>
        <v>77</v>
      </c>
      <c r="AK38" s="209">
        <f t="shared" si="12"/>
        <v>77</v>
      </c>
      <c r="AL38" s="209">
        <f>'Octubre '!AF46+Noviembre!AF46+'Diciembre '!AF46</f>
        <v>0</v>
      </c>
      <c r="AM38" s="209">
        <f>'Octubre '!AG46+Noviembre!AG46+'Diciembre '!AG46</f>
        <v>0</v>
      </c>
      <c r="AN38" s="212">
        <f t="shared" si="13"/>
        <v>0</v>
      </c>
    </row>
    <row r="39" spans="2:40" x14ac:dyDescent="0.25">
      <c r="B39" s="207" t="s">
        <v>92</v>
      </c>
      <c r="C39" s="209">
        <f t="shared" si="0"/>
        <v>0</v>
      </c>
      <c r="D39" s="209">
        <f t="shared" si="1"/>
        <v>1423</v>
      </c>
      <c r="E39" s="209">
        <f t="shared" si="2"/>
        <v>1423</v>
      </c>
      <c r="F39" s="209">
        <f t="shared" si="3"/>
        <v>219</v>
      </c>
      <c r="G39" s="209">
        <f t="shared" si="4"/>
        <v>0</v>
      </c>
      <c r="H39" s="216">
        <f t="shared" si="5"/>
        <v>0.15390021082220662</v>
      </c>
      <c r="J39" s="207" t="s">
        <v>92</v>
      </c>
      <c r="K39" s="209">
        <f>Enero!Y47+Febrero!Y47+'Marzo '!Y47</f>
        <v>0</v>
      </c>
      <c r="L39" s="209">
        <f>Enero!AC47+Febrero!AC47+'Marzo '!AC47</f>
        <v>331</v>
      </c>
      <c r="M39" s="209">
        <f t="shared" si="6"/>
        <v>331</v>
      </c>
      <c r="N39" s="209">
        <f>Enero!AF47+Febrero!AF47+'Marzo '!AF47</f>
        <v>60</v>
      </c>
      <c r="O39" s="209">
        <f>Enero!AG47+Febrero!AG47+'Marzo '!AG47</f>
        <v>0</v>
      </c>
      <c r="P39" s="212">
        <f t="shared" si="7"/>
        <v>0.18126888217522658</v>
      </c>
      <c r="R39" s="207" t="s">
        <v>92</v>
      </c>
      <c r="S39" s="209">
        <f>'Abril '!Y47+'Mayo '!Y47+Junio!Y47</f>
        <v>0</v>
      </c>
      <c r="T39" s="209">
        <f>'Abril '!AC47+'Mayo '!AC47+Junio!AC47</f>
        <v>414</v>
      </c>
      <c r="U39" s="209">
        <f t="shared" si="8"/>
        <v>414</v>
      </c>
      <c r="V39" s="209">
        <f>'Abril '!AF47+'Mayo '!AF47+Junio!AF47</f>
        <v>48</v>
      </c>
      <c r="W39" s="209">
        <f>'Abril '!AG47+'Mayo '!AG47+Junio!AG47</f>
        <v>0</v>
      </c>
      <c r="X39" s="212">
        <f t="shared" si="9"/>
        <v>0.11594202898550725</v>
      </c>
      <c r="Z39" s="207" t="s">
        <v>92</v>
      </c>
      <c r="AA39" s="209">
        <f>Julio!Y47+Agosto!Y47+Septiembre!Y47</f>
        <v>0</v>
      </c>
      <c r="AB39" s="209">
        <f>Julio!AC47+Agosto!AC47+Septiembre!AC47</f>
        <v>419</v>
      </c>
      <c r="AC39" s="209">
        <f t="shared" si="10"/>
        <v>419</v>
      </c>
      <c r="AD39" s="209">
        <f>Julio!AF47+Agosto!AF47+Septiembre!AF47</f>
        <v>78</v>
      </c>
      <c r="AE39" s="209">
        <f>Julio!AG47+Agosto!AG47+Septiembre!AG47</f>
        <v>0</v>
      </c>
      <c r="AF39" s="212">
        <f t="shared" si="11"/>
        <v>0.18615751789976134</v>
      </c>
      <c r="AH39" s="207" t="s">
        <v>92</v>
      </c>
      <c r="AI39" s="209">
        <f>'Octubre '!Y47+Noviembre!Y47+'Diciembre '!Y47</f>
        <v>0</v>
      </c>
      <c r="AJ39" s="209">
        <f>'Octubre '!AC47+Noviembre!AC47+'Diciembre '!AC47</f>
        <v>259</v>
      </c>
      <c r="AK39" s="209">
        <f t="shared" si="12"/>
        <v>259</v>
      </c>
      <c r="AL39" s="209">
        <f>'Octubre '!AF47+Noviembre!AF47+'Diciembre '!AF47</f>
        <v>33</v>
      </c>
      <c r="AM39" s="209">
        <f>'Octubre '!AG47+Noviembre!AG47+'Diciembre '!AG47</f>
        <v>0</v>
      </c>
      <c r="AN39" s="212">
        <f t="shared" si="13"/>
        <v>0.12741312741312741</v>
      </c>
    </row>
    <row r="40" spans="2:40" ht="30" x14ac:dyDescent="0.25">
      <c r="B40" s="207" t="s">
        <v>93</v>
      </c>
      <c r="C40" s="209">
        <f t="shared" si="0"/>
        <v>10</v>
      </c>
      <c r="D40" s="209">
        <f t="shared" si="1"/>
        <v>1915</v>
      </c>
      <c r="E40" s="209">
        <f t="shared" si="2"/>
        <v>1925</v>
      </c>
      <c r="F40" s="209">
        <f t="shared" si="3"/>
        <v>659</v>
      </c>
      <c r="G40" s="209">
        <f t="shared" si="4"/>
        <v>0</v>
      </c>
      <c r="H40" s="216">
        <f t="shared" si="5"/>
        <v>0.34233766233766233</v>
      </c>
      <c r="J40" s="207" t="s">
        <v>93</v>
      </c>
      <c r="K40" s="209">
        <f>Enero!Y48+Febrero!Y48+'Marzo '!Y48</f>
        <v>0</v>
      </c>
      <c r="L40" s="209">
        <f>Enero!AC48+Febrero!AC48+'Marzo '!AC48</f>
        <v>388</v>
      </c>
      <c r="M40" s="209">
        <f t="shared" si="6"/>
        <v>388</v>
      </c>
      <c r="N40" s="209">
        <f>Enero!AF48+Febrero!AF48+'Marzo '!AF48</f>
        <v>164</v>
      </c>
      <c r="O40" s="209">
        <f>Enero!AG48+Febrero!AG48+'Marzo '!AG48</f>
        <v>0</v>
      </c>
      <c r="P40" s="212">
        <f t="shared" si="7"/>
        <v>0.42268041237113402</v>
      </c>
      <c r="R40" s="207" t="s">
        <v>93</v>
      </c>
      <c r="S40" s="209">
        <f>'Abril '!Y48+'Mayo '!Y48+Junio!Y48</f>
        <v>0</v>
      </c>
      <c r="T40" s="209">
        <f>'Abril '!AC48+'Mayo '!AC48+Junio!AC48</f>
        <v>560</v>
      </c>
      <c r="U40" s="209">
        <f t="shared" si="8"/>
        <v>560</v>
      </c>
      <c r="V40" s="209">
        <f>'Abril '!AF48+'Mayo '!AF48+Junio!AF48</f>
        <v>178</v>
      </c>
      <c r="W40" s="209">
        <f>'Abril '!AG48+'Mayo '!AG48+Junio!AG48</f>
        <v>0</v>
      </c>
      <c r="X40" s="212">
        <f t="shared" si="9"/>
        <v>0.31785714285714284</v>
      </c>
      <c r="Z40" s="207" t="s">
        <v>93</v>
      </c>
      <c r="AA40" s="209">
        <f>Julio!Y48+Agosto!Y48+Septiembre!Y48</f>
        <v>10</v>
      </c>
      <c r="AB40" s="209">
        <f>Julio!AC48+Agosto!AC48+Septiembre!AC48</f>
        <v>570</v>
      </c>
      <c r="AC40" s="209">
        <f t="shared" si="10"/>
        <v>580</v>
      </c>
      <c r="AD40" s="209">
        <f>Julio!AF48+Agosto!AF48+Septiembre!AF48</f>
        <v>197</v>
      </c>
      <c r="AE40" s="209">
        <f>Julio!AG48+Agosto!AG48+Septiembre!AG48</f>
        <v>0</v>
      </c>
      <c r="AF40" s="212">
        <f t="shared" si="11"/>
        <v>0.33965517241379312</v>
      </c>
      <c r="AH40" s="207" t="s">
        <v>93</v>
      </c>
      <c r="AI40" s="209">
        <f>'Octubre '!Y48+Noviembre!Y48+'Diciembre '!Y48</f>
        <v>0</v>
      </c>
      <c r="AJ40" s="209">
        <f>'Octubre '!AC48+Noviembre!AC48+'Diciembre '!AC48</f>
        <v>397</v>
      </c>
      <c r="AK40" s="209">
        <f t="shared" si="12"/>
        <v>397</v>
      </c>
      <c r="AL40" s="209">
        <f>'Octubre '!AF48+Noviembre!AF48+'Diciembre '!AF48</f>
        <v>120</v>
      </c>
      <c r="AM40" s="209">
        <f>'Octubre '!AG48+Noviembre!AG48+'Diciembre '!AG48</f>
        <v>0</v>
      </c>
      <c r="AN40" s="212">
        <f t="shared" si="13"/>
        <v>0.30226700251889171</v>
      </c>
    </row>
    <row r="41" spans="2:40" x14ac:dyDescent="0.25">
      <c r="B41" s="207" t="s">
        <v>94</v>
      </c>
      <c r="C41" s="209">
        <f t="shared" si="0"/>
        <v>0</v>
      </c>
      <c r="D41" s="209">
        <f t="shared" si="1"/>
        <v>1204</v>
      </c>
      <c r="E41" s="209">
        <f t="shared" si="2"/>
        <v>1204</v>
      </c>
      <c r="F41" s="209">
        <f t="shared" si="3"/>
        <v>259</v>
      </c>
      <c r="G41" s="209">
        <f t="shared" si="4"/>
        <v>0</v>
      </c>
      <c r="H41" s="216">
        <f t="shared" si="5"/>
        <v>0.21511627906976744</v>
      </c>
      <c r="J41" s="207" t="s">
        <v>94</v>
      </c>
      <c r="K41" s="209">
        <f>Enero!Y49+Febrero!Y49+'Marzo '!Y49</f>
        <v>0</v>
      </c>
      <c r="L41" s="209">
        <f>Enero!AC49+Febrero!AC49+'Marzo '!AC49</f>
        <v>330</v>
      </c>
      <c r="M41" s="209">
        <f t="shared" si="6"/>
        <v>330</v>
      </c>
      <c r="N41" s="209">
        <f>Enero!AF49+Febrero!AF49+'Marzo '!AF49</f>
        <v>170</v>
      </c>
      <c r="O41" s="209">
        <f>Enero!AG49+Febrero!AG49+'Marzo '!AG49</f>
        <v>0</v>
      </c>
      <c r="P41" s="212">
        <f t="shared" si="7"/>
        <v>0.51515151515151514</v>
      </c>
      <c r="R41" s="207" t="s">
        <v>94</v>
      </c>
      <c r="S41" s="209">
        <f>'Abril '!Y49+'Mayo '!Y49+Junio!Y49</f>
        <v>0</v>
      </c>
      <c r="T41" s="209">
        <f>'Abril '!AC49+'Mayo '!AC49+Junio!AC49</f>
        <v>344</v>
      </c>
      <c r="U41" s="209">
        <f t="shared" si="8"/>
        <v>344</v>
      </c>
      <c r="V41" s="209">
        <f>'Abril '!AF49+'Mayo '!AF49+Junio!AF49</f>
        <v>32</v>
      </c>
      <c r="W41" s="209">
        <f>'Abril '!AG49+'Mayo '!AG49+Junio!AG49</f>
        <v>0</v>
      </c>
      <c r="X41" s="212">
        <f t="shared" si="9"/>
        <v>9.3023255813953487E-2</v>
      </c>
      <c r="Z41" s="207" t="s">
        <v>94</v>
      </c>
      <c r="AA41" s="209">
        <f>Julio!Y49+Agosto!Y49+Septiembre!Y49</f>
        <v>0</v>
      </c>
      <c r="AB41" s="209">
        <f>Julio!AC49+Agosto!AC49+Septiembre!AC49</f>
        <v>348</v>
      </c>
      <c r="AC41" s="209">
        <f t="shared" si="10"/>
        <v>348</v>
      </c>
      <c r="AD41" s="209">
        <f>Julio!AF49+Agosto!AF49+Septiembre!AF49</f>
        <v>42</v>
      </c>
      <c r="AE41" s="209">
        <f>Julio!AG49+Agosto!AG49+Septiembre!AG49</f>
        <v>0</v>
      </c>
      <c r="AF41" s="212">
        <f t="shared" si="11"/>
        <v>0.1206896551724138</v>
      </c>
      <c r="AH41" s="207" t="s">
        <v>94</v>
      </c>
      <c r="AI41" s="209">
        <f>'Octubre '!Y49+Noviembre!Y49+'Diciembre '!Y49</f>
        <v>0</v>
      </c>
      <c r="AJ41" s="209">
        <f>'Octubre '!AC49+Noviembre!AC49+'Diciembre '!AC49</f>
        <v>182</v>
      </c>
      <c r="AK41" s="209">
        <f t="shared" si="12"/>
        <v>182</v>
      </c>
      <c r="AL41" s="209">
        <f>'Octubre '!AF49+Noviembre!AF49+'Diciembre '!AF49</f>
        <v>15</v>
      </c>
      <c r="AM41" s="209">
        <f>'Octubre '!AG49+Noviembre!AG49+'Diciembre '!AG49</f>
        <v>0</v>
      </c>
      <c r="AN41" s="212">
        <f t="shared" si="13"/>
        <v>8.2417582417582416E-2</v>
      </c>
    </row>
    <row r="42" spans="2:40" x14ac:dyDescent="0.25">
      <c r="B42" s="207" t="s">
        <v>95</v>
      </c>
      <c r="C42" s="209">
        <f t="shared" si="0"/>
        <v>0</v>
      </c>
      <c r="D42" s="209">
        <f t="shared" si="1"/>
        <v>0</v>
      </c>
      <c r="E42" s="209">
        <f t="shared" si="2"/>
        <v>0</v>
      </c>
      <c r="F42" s="209">
        <f t="shared" si="3"/>
        <v>0</v>
      </c>
      <c r="G42" s="209">
        <f t="shared" si="4"/>
        <v>0</v>
      </c>
      <c r="H42" s="216"/>
      <c r="J42" s="207" t="s">
        <v>95</v>
      </c>
      <c r="K42" s="209">
        <f>Enero!Y50+Febrero!Y50+'Marzo '!Y50</f>
        <v>0</v>
      </c>
      <c r="L42" s="209">
        <f>Enero!AC50+Febrero!AC50+'Marzo '!AC50</f>
        <v>0</v>
      </c>
      <c r="M42" s="209">
        <f t="shared" si="6"/>
        <v>0</v>
      </c>
      <c r="N42" s="209">
        <f>Enero!AF50+Febrero!AF50+'Marzo '!AF50</f>
        <v>0</v>
      </c>
      <c r="O42" s="209">
        <f>Enero!AG50+Febrero!AG50+'Marzo '!AG50</f>
        <v>0</v>
      </c>
      <c r="P42" s="212"/>
      <c r="R42" s="207" t="s">
        <v>95</v>
      </c>
      <c r="S42" s="209">
        <f>'Abril '!Y50+'Mayo '!Y50+Junio!Y50</f>
        <v>0</v>
      </c>
      <c r="T42" s="209">
        <f>'Abril '!AC50+'Mayo '!AC50+Junio!AC50</f>
        <v>0</v>
      </c>
      <c r="U42" s="209">
        <f t="shared" si="8"/>
        <v>0</v>
      </c>
      <c r="V42" s="209">
        <f>'Abril '!AF50+'Mayo '!AF50+Junio!AF50</f>
        <v>0</v>
      </c>
      <c r="W42" s="209">
        <f>'Abril '!AG50+'Mayo '!AG50+Junio!AG50</f>
        <v>0</v>
      </c>
      <c r="X42" s="212"/>
      <c r="Z42" s="207" t="s">
        <v>95</v>
      </c>
      <c r="AA42" s="209">
        <f>Julio!Y50+Agosto!Y50+Septiembre!Y50</f>
        <v>0</v>
      </c>
      <c r="AB42" s="209">
        <f>Julio!AC50+Agosto!AC50+Septiembre!AC50</f>
        <v>0</v>
      </c>
      <c r="AC42" s="209">
        <f t="shared" si="10"/>
        <v>0</v>
      </c>
      <c r="AD42" s="209">
        <f>Julio!AF50+Agosto!AF50+Septiembre!AF50</f>
        <v>0</v>
      </c>
      <c r="AE42" s="209">
        <f>Julio!AG50+Agosto!AG50+Septiembre!AG50</f>
        <v>0</v>
      </c>
      <c r="AF42" s="212"/>
      <c r="AH42" s="207" t="s">
        <v>95</v>
      </c>
      <c r="AI42" s="209">
        <f>'Octubre '!Y50+Noviembre!Y50+'Diciembre '!Y50</f>
        <v>0</v>
      </c>
      <c r="AJ42" s="209">
        <f>'Octubre '!AC50+Noviembre!AC50+'Diciembre '!AC50</f>
        <v>0</v>
      </c>
      <c r="AK42" s="209">
        <f t="shared" si="12"/>
        <v>0</v>
      </c>
      <c r="AL42" s="209">
        <f>'Octubre '!AF50+Noviembre!AF50+'Diciembre '!AF50</f>
        <v>0</v>
      </c>
      <c r="AM42" s="209">
        <f>'Octubre '!AG50+Noviembre!AG50+'Diciembre '!AG50</f>
        <v>0</v>
      </c>
      <c r="AN42" s="212"/>
    </row>
    <row r="43" spans="2:40" x14ac:dyDescent="0.25">
      <c r="B43" s="207" t="s">
        <v>96</v>
      </c>
      <c r="C43" s="209">
        <f t="shared" si="0"/>
        <v>409</v>
      </c>
      <c r="D43" s="209">
        <f t="shared" si="1"/>
        <v>3613</v>
      </c>
      <c r="E43" s="209">
        <f t="shared" si="2"/>
        <v>4022</v>
      </c>
      <c r="F43" s="209">
        <f t="shared" si="3"/>
        <v>3425</v>
      </c>
      <c r="G43" s="209">
        <f t="shared" si="4"/>
        <v>583</v>
      </c>
      <c r="H43" s="216">
        <f t="shared" si="5"/>
        <v>0.85156638488314274</v>
      </c>
      <c r="J43" s="207" t="s">
        <v>96</v>
      </c>
      <c r="K43" s="209">
        <f>Enero!Y51+Febrero!Y51+'Marzo '!Y51</f>
        <v>73</v>
      </c>
      <c r="L43" s="209">
        <f>Enero!AC51+Febrero!AC51+'Marzo '!AC51</f>
        <v>780</v>
      </c>
      <c r="M43" s="209">
        <f t="shared" si="6"/>
        <v>853</v>
      </c>
      <c r="N43" s="209">
        <f>Enero!AF51+Febrero!AF51+'Marzo '!AF51</f>
        <v>786</v>
      </c>
      <c r="O43" s="209">
        <f>Enero!AG51+Febrero!AG51+'Marzo '!AG51</f>
        <v>238</v>
      </c>
      <c r="P43" s="212">
        <f t="shared" si="7"/>
        <v>0.9214536928487691</v>
      </c>
      <c r="R43" s="207" t="s">
        <v>96</v>
      </c>
      <c r="S43" s="209">
        <f>'Abril '!Y51+'Mayo '!Y51+Junio!Y51</f>
        <v>98</v>
      </c>
      <c r="T43" s="209">
        <f>'Abril '!AC51+'Mayo '!AC51+Junio!AC51</f>
        <v>818</v>
      </c>
      <c r="U43" s="209">
        <f t="shared" si="8"/>
        <v>916</v>
      </c>
      <c r="V43" s="209">
        <f>'Abril '!AF51+'Mayo '!AF51+Junio!AF51</f>
        <v>835</v>
      </c>
      <c r="W43" s="209">
        <f>'Abril '!AG51+'Mayo '!AG51+Junio!AG51</f>
        <v>152</v>
      </c>
      <c r="X43" s="212">
        <f t="shared" si="9"/>
        <v>0.91157205240174677</v>
      </c>
      <c r="Z43" s="207" t="s">
        <v>96</v>
      </c>
      <c r="AA43" s="209">
        <f>Julio!Y51+Agosto!Y51+Septiembre!Y51</f>
        <v>145</v>
      </c>
      <c r="AB43" s="209">
        <f>Julio!AC51+Agosto!AC51+Septiembre!AC51</f>
        <v>1150</v>
      </c>
      <c r="AC43" s="209">
        <f t="shared" si="10"/>
        <v>1295</v>
      </c>
      <c r="AD43" s="209">
        <f>Julio!AF51+Agosto!AF51+Septiembre!AF51</f>
        <v>1049</v>
      </c>
      <c r="AE43" s="209">
        <f>Julio!AG51+Agosto!AG51+Septiembre!AG51</f>
        <v>142</v>
      </c>
      <c r="AF43" s="212">
        <f t="shared" si="11"/>
        <v>0.81003861003861</v>
      </c>
      <c r="AH43" s="207" t="s">
        <v>96</v>
      </c>
      <c r="AI43" s="209">
        <f>'Octubre '!Y51+Noviembre!Y51+'Diciembre '!Y51</f>
        <v>93</v>
      </c>
      <c r="AJ43" s="209">
        <f>'Octubre '!AC51+Noviembre!AC51+'Diciembre '!AC51</f>
        <v>865</v>
      </c>
      <c r="AK43" s="209">
        <f t="shared" si="12"/>
        <v>958</v>
      </c>
      <c r="AL43" s="209">
        <f>'Octubre '!AF51+Noviembre!AF51+'Diciembre '!AF51</f>
        <v>755</v>
      </c>
      <c r="AM43" s="209">
        <f>'Octubre '!AG51+Noviembre!AG51+'Diciembre '!AG51</f>
        <v>51</v>
      </c>
      <c r="AN43" s="212">
        <f t="shared" si="13"/>
        <v>0.78810020876826725</v>
      </c>
    </row>
    <row r="44" spans="2:40" x14ac:dyDescent="0.25">
      <c r="B44" s="207" t="s">
        <v>97</v>
      </c>
      <c r="C44" s="209">
        <f t="shared" si="0"/>
        <v>0</v>
      </c>
      <c r="D44" s="209">
        <f t="shared" si="1"/>
        <v>0</v>
      </c>
      <c r="E44" s="209">
        <f t="shared" si="2"/>
        <v>0</v>
      </c>
      <c r="F44" s="209">
        <f t="shared" si="3"/>
        <v>0</v>
      </c>
      <c r="G44" s="209">
        <f t="shared" si="4"/>
        <v>0</v>
      </c>
      <c r="H44" s="216"/>
      <c r="J44" s="207" t="s">
        <v>97</v>
      </c>
      <c r="K44" s="209">
        <f>Enero!Y52+Febrero!Y52+'Marzo '!Y52</f>
        <v>0</v>
      </c>
      <c r="L44" s="209">
        <f>Enero!AC52+Febrero!AC52+'Marzo '!AC52</f>
        <v>0</v>
      </c>
      <c r="M44" s="209">
        <f t="shared" si="6"/>
        <v>0</v>
      </c>
      <c r="N44" s="209">
        <f>Enero!AF52+Febrero!AF52+'Marzo '!AF52</f>
        <v>0</v>
      </c>
      <c r="O44" s="209">
        <f>Enero!AG52+Febrero!AG52+'Marzo '!AG52</f>
        <v>0</v>
      </c>
      <c r="P44" s="212"/>
      <c r="R44" s="207" t="s">
        <v>97</v>
      </c>
      <c r="S44" s="209">
        <f>'Abril '!Y52+'Mayo '!Y52+Junio!Y52</f>
        <v>0</v>
      </c>
      <c r="T44" s="209">
        <f>'Abril '!AC52+'Mayo '!AC52+Junio!AC52</f>
        <v>0</v>
      </c>
      <c r="U44" s="209">
        <f t="shared" si="8"/>
        <v>0</v>
      </c>
      <c r="V44" s="209">
        <f>'Abril '!AF52+'Mayo '!AF52+Junio!AF52</f>
        <v>0</v>
      </c>
      <c r="W44" s="209">
        <f>'Abril '!AG52+'Mayo '!AG52+Junio!AG52</f>
        <v>0</v>
      </c>
      <c r="X44" s="212"/>
      <c r="Z44" s="207" t="s">
        <v>97</v>
      </c>
      <c r="AA44" s="209">
        <f>Julio!Y52+Agosto!Y52+Septiembre!Y52</f>
        <v>0</v>
      </c>
      <c r="AB44" s="209">
        <f>Julio!AC52+Agosto!AC52+Septiembre!AC52</f>
        <v>0</v>
      </c>
      <c r="AC44" s="209">
        <f t="shared" si="10"/>
        <v>0</v>
      </c>
      <c r="AD44" s="209">
        <f>Julio!AF52+Agosto!AF52+Septiembre!AF52</f>
        <v>0</v>
      </c>
      <c r="AE44" s="209">
        <f>Julio!AG52+Agosto!AG52+Septiembre!AG52</f>
        <v>0</v>
      </c>
      <c r="AF44" s="212"/>
      <c r="AH44" s="207" t="s">
        <v>97</v>
      </c>
      <c r="AI44" s="209">
        <f>'Octubre '!Y52+Noviembre!Y52+'Diciembre '!Y52</f>
        <v>0</v>
      </c>
      <c r="AJ44" s="209">
        <f>'Octubre '!AC52+Noviembre!AC52+'Diciembre '!AC52</f>
        <v>0</v>
      </c>
      <c r="AK44" s="209">
        <f t="shared" si="12"/>
        <v>0</v>
      </c>
      <c r="AL44" s="209">
        <f>'Octubre '!AF52+Noviembre!AF52+'Diciembre '!AF52</f>
        <v>0</v>
      </c>
      <c r="AM44" s="209">
        <f>'Octubre '!AG52+Noviembre!AG52+'Diciembre '!AG52</f>
        <v>0</v>
      </c>
      <c r="AN44" s="212"/>
    </row>
    <row r="45" spans="2:40" x14ac:dyDescent="0.25">
      <c r="B45" s="207" t="s">
        <v>98</v>
      </c>
      <c r="C45" s="209">
        <f t="shared" si="0"/>
        <v>674</v>
      </c>
      <c r="D45" s="209">
        <f t="shared" si="1"/>
        <v>1055</v>
      </c>
      <c r="E45" s="209">
        <f t="shared" si="2"/>
        <v>1729</v>
      </c>
      <c r="F45" s="209">
        <f t="shared" si="3"/>
        <v>1524</v>
      </c>
      <c r="G45" s="209">
        <f t="shared" si="4"/>
        <v>0</v>
      </c>
      <c r="H45" s="216">
        <f t="shared" si="5"/>
        <v>0.8814343551185656</v>
      </c>
      <c r="J45" s="207" t="s">
        <v>98</v>
      </c>
      <c r="K45" s="209">
        <f>Enero!Y53+Febrero!Y53+'Marzo '!Y53</f>
        <v>94</v>
      </c>
      <c r="L45" s="209">
        <f>Enero!AC53+Febrero!AC53+'Marzo '!AC53</f>
        <v>171</v>
      </c>
      <c r="M45" s="209">
        <f t="shared" si="6"/>
        <v>265</v>
      </c>
      <c r="N45" s="209">
        <f>Enero!AF53+Febrero!AF53+'Marzo '!AF53</f>
        <v>213</v>
      </c>
      <c r="O45" s="209">
        <f>Enero!AG53+Febrero!AG53+'Marzo '!AG53</f>
        <v>0</v>
      </c>
      <c r="P45" s="212">
        <f t="shared" si="7"/>
        <v>0.80377358490566042</v>
      </c>
      <c r="R45" s="207" t="s">
        <v>98</v>
      </c>
      <c r="S45" s="209">
        <f>'Abril '!Y53+'Mayo '!Y53+Junio!Y53</f>
        <v>153</v>
      </c>
      <c r="T45" s="209">
        <f>'Abril '!AC53+'Mayo '!AC53+Junio!AC53</f>
        <v>225</v>
      </c>
      <c r="U45" s="209">
        <f t="shared" si="8"/>
        <v>378</v>
      </c>
      <c r="V45" s="209">
        <f>'Abril '!AF53+'Mayo '!AF53+Junio!AF53</f>
        <v>313</v>
      </c>
      <c r="W45" s="209">
        <f>'Abril '!AG53+'Mayo '!AG53+Junio!AG53</f>
        <v>0</v>
      </c>
      <c r="X45" s="212">
        <f t="shared" si="9"/>
        <v>0.82804232804232802</v>
      </c>
      <c r="Z45" s="207" t="s">
        <v>98</v>
      </c>
      <c r="AA45" s="209">
        <f>Julio!Y53+Agosto!Y53+Septiembre!Y53</f>
        <v>262</v>
      </c>
      <c r="AB45" s="209">
        <f>Julio!AC53+Agosto!AC53+Septiembre!AC53</f>
        <v>415</v>
      </c>
      <c r="AC45" s="209">
        <f t="shared" si="10"/>
        <v>677</v>
      </c>
      <c r="AD45" s="209">
        <f>Julio!AF53+Agosto!AF53+Septiembre!AF53</f>
        <v>623</v>
      </c>
      <c r="AE45" s="209">
        <f>Julio!AG53+Agosto!AG53+Septiembre!AG53</f>
        <v>0</v>
      </c>
      <c r="AF45" s="212">
        <f t="shared" si="11"/>
        <v>0.92023633677991135</v>
      </c>
      <c r="AH45" s="207" t="s">
        <v>98</v>
      </c>
      <c r="AI45" s="209">
        <f>'Octubre '!Y53+Noviembre!Y53+'Diciembre '!Y53</f>
        <v>165</v>
      </c>
      <c r="AJ45" s="209">
        <f>'Octubre '!AC53+Noviembre!AC53+'Diciembre '!AC53</f>
        <v>244</v>
      </c>
      <c r="AK45" s="209">
        <f t="shared" si="12"/>
        <v>409</v>
      </c>
      <c r="AL45" s="209">
        <f>'Octubre '!AF53+Noviembre!AF53+'Diciembre '!AF53</f>
        <v>375</v>
      </c>
      <c r="AM45" s="209">
        <f>'Octubre '!AG53+Noviembre!AG53+'Diciembre '!AG53</f>
        <v>0</v>
      </c>
      <c r="AN45" s="212">
        <f t="shared" si="13"/>
        <v>0.91687041564792171</v>
      </c>
    </row>
    <row r="46" spans="2:40" x14ac:dyDescent="0.25">
      <c r="B46" s="207" t="s">
        <v>99</v>
      </c>
      <c r="C46" s="209">
        <f t="shared" si="0"/>
        <v>0</v>
      </c>
      <c r="D46" s="209">
        <f t="shared" si="1"/>
        <v>0</v>
      </c>
      <c r="E46" s="209">
        <f t="shared" si="2"/>
        <v>0</v>
      </c>
      <c r="F46" s="209">
        <f t="shared" si="3"/>
        <v>0</v>
      </c>
      <c r="G46" s="209">
        <f t="shared" si="4"/>
        <v>0</v>
      </c>
      <c r="H46" s="216"/>
      <c r="J46" s="207" t="s">
        <v>99</v>
      </c>
      <c r="K46" s="209">
        <f>Enero!Y54+Febrero!Y54+'Marzo '!Y54</f>
        <v>0</v>
      </c>
      <c r="L46" s="209">
        <f>Enero!AC54+Febrero!AC54+'Marzo '!AC54</f>
        <v>0</v>
      </c>
      <c r="M46" s="209">
        <f t="shared" si="6"/>
        <v>0</v>
      </c>
      <c r="N46" s="209">
        <f>Enero!AF54+Febrero!AF54+'Marzo '!AF54</f>
        <v>0</v>
      </c>
      <c r="O46" s="209">
        <f>Enero!AG54+Febrero!AG54+'Marzo '!AG54</f>
        <v>0</v>
      </c>
      <c r="P46" s="212"/>
      <c r="R46" s="207" t="s">
        <v>99</v>
      </c>
      <c r="S46" s="209">
        <f>'Abril '!Y54+'Mayo '!Y54+Junio!Y54</f>
        <v>0</v>
      </c>
      <c r="T46" s="209">
        <f>'Abril '!AC54+'Mayo '!AC54+Junio!AC54</f>
        <v>0</v>
      </c>
      <c r="U46" s="209">
        <f t="shared" si="8"/>
        <v>0</v>
      </c>
      <c r="V46" s="209">
        <f>'Abril '!AF54+'Mayo '!AF54+Junio!AF54</f>
        <v>0</v>
      </c>
      <c r="W46" s="209">
        <f>'Abril '!AG54+'Mayo '!AG54+Junio!AG54</f>
        <v>0</v>
      </c>
      <c r="X46" s="212"/>
      <c r="Z46" s="207" t="s">
        <v>99</v>
      </c>
      <c r="AA46" s="209">
        <f>Julio!Y54+Agosto!Y54+Septiembre!Y54</f>
        <v>0</v>
      </c>
      <c r="AB46" s="209">
        <f>Julio!AC54+Agosto!AC54+Septiembre!AC54</f>
        <v>0</v>
      </c>
      <c r="AC46" s="209">
        <f t="shared" si="10"/>
        <v>0</v>
      </c>
      <c r="AD46" s="209">
        <f>Julio!AF54+Agosto!AF54+Septiembre!AF54</f>
        <v>0</v>
      </c>
      <c r="AE46" s="209">
        <f>Julio!AG54+Agosto!AG54+Septiembre!AG54</f>
        <v>0</v>
      </c>
      <c r="AF46" s="212"/>
      <c r="AH46" s="207" t="s">
        <v>99</v>
      </c>
      <c r="AI46" s="209">
        <f>'Octubre '!Y54+Noviembre!Y54+'Diciembre '!Y54</f>
        <v>0</v>
      </c>
      <c r="AJ46" s="209">
        <f>'Octubre '!AC54+Noviembre!AC54+'Diciembre '!AC54</f>
        <v>0</v>
      </c>
      <c r="AK46" s="209">
        <f t="shared" si="12"/>
        <v>0</v>
      </c>
      <c r="AL46" s="209">
        <f>'Octubre '!AF54+Noviembre!AF54+'Diciembre '!AF54</f>
        <v>0</v>
      </c>
      <c r="AM46" s="209">
        <f>'Octubre '!AG54+Noviembre!AG54+'Diciembre '!AG54</f>
        <v>0</v>
      </c>
      <c r="AN46" s="212"/>
    </row>
    <row r="47" spans="2:40" x14ac:dyDescent="0.25">
      <c r="B47" s="207" t="s">
        <v>100</v>
      </c>
      <c r="C47" s="209">
        <f t="shared" si="0"/>
        <v>1284</v>
      </c>
      <c r="D47" s="209">
        <f t="shared" si="1"/>
        <v>2894</v>
      </c>
      <c r="E47" s="209">
        <f t="shared" si="2"/>
        <v>4178</v>
      </c>
      <c r="F47" s="209">
        <f t="shared" si="3"/>
        <v>3713</v>
      </c>
      <c r="G47" s="209">
        <f t="shared" si="4"/>
        <v>581</v>
      </c>
      <c r="H47" s="216">
        <f t="shared" si="5"/>
        <v>0.88870272857826715</v>
      </c>
      <c r="J47" s="207" t="s">
        <v>100</v>
      </c>
      <c r="K47" s="209">
        <f>Enero!Y55+Febrero!Y55+'Marzo '!Y55</f>
        <v>346</v>
      </c>
      <c r="L47" s="209">
        <f>Enero!AC55+Febrero!AC55+'Marzo '!AC55</f>
        <v>616</v>
      </c>
      <c r="M47" s="209">
        <f t="shared" si="6"/>
        <v>962</v>
      </c>
      <c r="N47" s="209">
        <f>Enero!AF55+Febrero!AF55+'Marzo '!AF55</f>
        <v>766</v>
      </c>
      <c r="O47" s="209">
        <f>Enero!AG55+Febrero!AG55+'Marzo '!AG55</f>
        <v>89</v>
      </c>
      <c r="P47" s="212">
        <f t="shared" si="7"/>
        <v>0.79625779625779625</v>
      </c>
      <c r="R47" s="207" t="s">
        <v>100</v>
      </c>
      <c r="S47" s="209">
        <f>'Abril '!Y55+'Mayo '!Y55+Junio!Y55</f>
        <v>305</v>
      </c>
      <c r="T47" s="209">
        <f>'Abril '!AC55+'Mayo '!AC55+Junio!AC55</f>
        <v>727</v>
      </c>
      <c r="U47" s="209">
        <f t="shared" si="8"/>
        <v>1032</v>
      </c>
      <c r="V47" s="209">
        <f>'Abril '!AF55+'Mayo '!AF55+Junio!AF55</f>
        <v>919</v>
      </c>
      <c r="W47" s="209">
        <f>'Abril '!AG55+'Mayo '!AG55+Junio!AG55</f>
        <v>186</v>
      </c>
      <c r="X47" s="212">
        <f t="shared" si="9"/>
        <v>0.89050387596899228</v>
      </c>
      <c r="Z47" s="207" t="s">
        <v>100</v>
      </c>
      <c r="AA47" s="209">
        <f>Julio!Y55+Agosto!Y55+Septiembre!Y55</f>
        <v>371</v>
      </c>
      <c r="AB47" s="209">
        <f>Julio!AC55+Agosto!AC55+Septiembre!AC55</f>
        <v>771</v>
      </c>
      <c r="AC47" s="209">
        <f t="shared" si="10"/>
        <v>1142</v>
      </c>
      <c r="AD47" s="209">
        <f>Julio!AF55+Agosto!AF55+Septiembre!AF55</f>
        <v>1066</v>
      </c>
      <c r="AE47" s="209">
        <f>Julio!AG55+Agosto!AG55+Septiembre!AG55</f>
        <v>214</v>
      </c>
      <c r="AF47" s="212">
        <f t="shared" si="11"/>
        <v>0.93345008756567427</v>
      </c>
      <c r="AH47" s="207" t="s">
        <v>100</v>
      </c>
      <c r="AI47" s="209">
        <f>'Octubre '!Y55+Noviembre!Y55+'Diciembre '!Y55</f>
        <v>262</v>
      </c>
      <c r="AJ47" s="209">
        <f>'Octubre '!AC55+Noviembre!AC55+'Diciembre '!AC55</f>
        <v>780</v>
      </c>
      <c r="AK47" s="209">
        <f t="shared" si="12"/>
        <v>1042</v>
      </c>
      <c r="AL47" s="209">
        <f>'Octubre '!AF55+Noviembre!AF55+'Diciembre '!AF55</f>
        <v>962</v>
      </c>
      <c r="AM47" s="209">
        <f>'Octubre '!AG55+Noviembre!AG55+'Diciembre '!AG55</f>
        <v>92</v>
      </c>
      <c r="AN47" s="212">
        <f t="shared" si="13"/>
        <v>0.92322456813819576</v>
      </c>
    </row>
    <row r="48" spans="2:40" x14ac:dyDescent="0.25">
      <c r="B48" s="207" t="s">
        <v>101</v>
      </c>
      <c r="C48" s="209">
        <f t="shared" si="0"/>
        <v>0</v>
      </c>
      <c r="D48" s="209">
        <f t="shared" si="1"/>
        <v>1434</v>
      </c>
      <c r="E48" s="209">
        <f t="shared" si="2"/>
        <v>1434</v>
      </c>
      <c r="F48" s="209">
        <f t="shared" si="3"/>
        <v>1369</v>
      </c>
      <c r="G48" s="209">
        <f t="shared" si="4"/>
        <v>238</v>
      </c>
      <c r="H48" s="216">
        <f t="shared" si="5"/>
        <v>0.95467224546722451</v>
      </c>
      <c r="J48" s="207" t="s">
        <v>101</v>
      </c>
      <c r="K48" s="209">
        <f>Enero!Y56+Febrero!Y56+'Marzo '!Y56</f>
        <v>0</v>
      </c>
      <c r="L48" s="209">
        <f>Enero!AC56+Febrero!AC56+'Marzo '!AC56</f>
        <v>365</v>
      </c>
      <c r="M48" s="209">
        <f t="shared" si="6"/>
        <v>365</v>
      </c>
      <c r="N48" s="209">
        <f>Enero!AF56+Febrero!AF56+'Marzo '!AF56</f>
        <v>354</v>
      </c>
      <c r="O48" s="209">
        <f>Enero!AG56+Febrero!AG56+'Marzo '!AG56</f>
        <v>82</v>
      </c>
      <c r="P48" s="212">
        <f t="shared" si="7"/>
        <v>0.96986301369863015</v>
      </c>
      <c r="R48" s="207" t="s">
        <v>101</v>
      </c>
      <c r="S48" s="209">
        <f>'Abril '!Y56+'Mayo '!Y56+Junio!Y56</f>
        <v>0</v>
      </c>
      <c r="T48" s="209">
        <f>'Abril '!AC56+'Mayo '!AC56+Junio!AC56</f>
        <v>367</v>
      </c>
      <c r="U48" s="209">
        <f t="shared" si="8"/>
        <v>367</v>
      </c>
      <c r="V48" s="209">
        <f>'Abril '!AF56+'Mayo '!AF56+Junio!AF56</f>
        <v>356</v>
      </c>
      <c r="W48" s="209">
        <f>'Abril '!AG56+'Mayo '!AG56+Junio!AG56</f>
        <v>60</v>
      </c>
      <c r="X48" s="212">
        <f t="shared" si="9"/>
        <v>0.97002724795640327</v>
      </c>
      <c r="Z48" s="207" t="s">
        <v>101</v>
      </c>
      <c r="AA48" s="209">
        <f>Julio!Y56+Agosto!Y56+Septiembre!Y56</f>
        <v>0</v>
      </c>
      <c r="AB48" s="209">
        <f>Julio!AC56+Agosto!AC56+Septiembre!AC56</f>
        <v>305</v>
      </c>
      <c r="AC48" s="209">
        <f t="shared" si="10"/>
        <v>305</v>
      </c>
      <c r="AD48" s="209">
        <f>Julio!AF56+Agosto!AF56+Septiembre!AF56</f>
        <v>294</v>
      </c>
      <c r="AE48" s="209">
        <f>Julio!AG56+Agosto!AG56+Septiembre!AG56</f>
        <v>67</v>
      </c>
      <c r="AF48" s="212">
        <f t="shared" si="11"/>
        <v>0.9639344262295082</v>
      </c>
      <c r="AH48" s="207" t="s">
        <v>101</v>
      </c>
      <c r="AI48" s="209">
        <f>'Octubre '!Y56+Noviembre!Y56+'Diciembre '!Y56</f>
        <v>0</v>
      </c>
      <c r="AJ48" s="209">
        <f>'Octubre '!AC56+Noviembre!AC56+'Diciembre '!AC56</f>
        <v>397</v>
      </c>
      <c r="AK48" s="209">
        <f t="shared" si="12"/>
        <v>397</v>
      </c>
      <c r="AL48" s="209">
        <f>'Octubre '!AF56+Noviembre!AF56+'Diciembre '!AF56</f>
        <v>365</v>
      </c>
      <c r="AM48" s="209">
        <f>'Octubre '!AG56+Noviembre!AG56+'Diciembre '!AG56</f>
        <v>29</v>
      </c>
      <c r="AN48" s="212">
        <f t="shared" si="13"/>
        <v>0.91939546599496225</v>
      </c>
    </row>
    <row r="49" spans="2:40" x14ac:dyDescent="0.25">
      <c r="B49" s="207" t="s">
        <v>102</v>
      </c>
      <c r="C49" s="209">
        <f t="shared" si="0"/>
        <v>0</v>
      </c>
      <c r="D49" s="209">
        <f t="shared" si="1"/>
        <v>0</v>
      </c>
      <c r="E49" s="209">
        <f t="shared" si="2"/>
        <v>0</v>
      </c>
      <c r="F49" s="209">
        <f t="shared" si="3"/>
        <v>0</v>
      </c>
      <c r="G49" s="209">
        <f t="shared" si="4"/>
        <v>0</v>
      </c>
      <c r="H49" s="216"/>
      <c r="J49" s="207" t="s">
        <v>102</v>
      </c>
      <c r="K49" s="209">
        <f>Enero!Y57+Febrero!Y57+'Marzo '!Y57</f>
        <v>0</v>
      </c>
      <c r="L49" s="209">
        <f>Enero!AC57+Febrero!AC57+'Marzo '!AC57</f>
        <v>0</v>
      </c>
      <c r="M49" s="209">
        <f t="shared" si="6"/>
        <v>0</v>
      </c>
      <c r="N49" s="209">
        <f>Enero!AF57+Febrero!AF57+'Marzo '!AF57</f>
        <v>0</v>
      </c>
      <c r="O49" s="209">
        <f>Enero!AG57+Febrero!AG57+'Marzo '!AG57</f>
        <v>0</v>
      </c>
      <c r="P49" s="212"/>
      <c r="R49" s="207" t="s">
        <v>102</v>
      </c>
      <c r="S49" s="209">
        <f>'Abril '!Y57+'Mayo '!Y57+Junio!Y57</f>
        <v>0</v>
      </c>
      <c r="T49" s="209">
        <f>'Abril '!AC57+'Mayo '!AC57+Junio!AC57</f>
        <v>0</v>
      </c>
      <c r="U49" s="209">
        <f t="shared" si="8"/>
        <v>0</v>
      </c>
      <c r="V49" s="209">
        <f>'Abril '!AF57+'Mayo '!AF57+Junio!AF57</f>
        <v>0</v>
      </c>
      <c r="W49" s="209">
        <f>'Abril '!AG57+'Mayo '!AG57+Junio!AG57</f>
        <v>0</v>
      </c>
      <c r="X49" s="212"/>
      <c r="Z49" s="207" t="s">
        <v>102</v>
      </c>
      <c r="AA49" s="209">
        <f>Julio!Y57+Agosto!Y57+Septiembre!Y57</f>
        <v>0</v>
      </c>
      <c r="AB49" s="209">
        <f>Julio!AC57+Agosto!AC57+Septiembre!AC57</f>
        <v>0</v>
      </c>
      <c r="AC49" s="209">
        <f t="shared" si="10"/>
        <v>0</v>
      </c>
      <c r="AD49" s="209">
        <f>Julio!AF57+Agosto!AF57+Septiembre!AF57</f>
        <v>0</v>
      </c>
      <c r="AE49" s="209">
        <f>Julio!AG57+Agosto!AG57+Septiembre!AG57</f>
        <v>0</v>
      </c>
      <c r="AF49" s="212"/>
      <c r="AH49" s="207" t="s">
        <v>102</v>
      </c>
      <c r="AI49" s="209">
        <f>'Octubre '!Y57+Noviembre!Y57+'Diciembre '!Y57</f>
        <v>0</v>
      </c>
      <c r="AJ49" s="209">
        <f>'Octubre '!AC57+Noviembre!AC57+'Diciembre '!AC57</f>
        <v>0</v>
      </c>
      <c r="AK49" s="209">
        <f t="shared" si="12"/>
        <v>0</v>
      </c>
      <c r="AL49" s="209">
        <f>'Octubre '!AF57+Noviembre!AF57+'Diciembre '!AF57</f>
        <v>0</v>
      </c>
      <c r="AM49" s="209">
        <f>'Octubre '!AG57+Noviembre!AG57+'Diciembre '!AG57</f>
        <v>0</v>
      </c>
      <c r="AN49" s="212"/>
    </row>
    <row r="50" spans="2:40" x14ac:dyDescent="0.25">
      <c r="K50" s="206"/>
      <c r="L50" s="206"/>
      <c r="M50" s="206"/>
      <c r="N50" s="206"/>
      <c r="O50" s="206"/>
      <c r="P50" s="206"/>
      <c r="S50" s="206"/>
      <c r="T50" s="206"/>
      <c r="U50" s="206"/>
      <c r="V50" s="206"/>
      <c r="W50" s="206"/>
      <c r="X50" s="206"/>
      <c r="AA50" s="206"/>
      <c r="AB50" s="206"/>
      <c r="AC50" s="206"/>
      <c r="AD50" s="206"/>
      <c r="AE50" s="206"/>
      <c r="AF50" s="206"/>
      <c r="AI50" s="206"/>
      <c r="AJ50" s="206"/>
      <c r="AK50" s="206"/>
      <c r="AL50" s="206"/>
      <c r="AM50" s="206"/>
      <c r="AN50" s="206"/>
    </row>
  </sheetData>
  <mergeCells count="20">
    <mergeCell ref="AI1:AM1"/>
    <mergeCell ref="AI2:AJ2"/>
    <mergeCell ref="AK2:AK3"/>
    <mergeCell ref="AL2:AM2"/>
    <mergeCell ref="K2:L2"/>
    <mergeCell ref="N2:O2"/>
    <mergeCell ref="K1:O1"/>
    <mergeCell ref="M2:M3"/>
    <mergeCell ref="S1:W1"/>
    <mergeCell ref="S2:T2"/>
    <mergeCell ref="U2:U3"/>
    <mergeCell ref="V2:W2"/>
    <mergeCell ref="C1:G1"/>
    <mergeCell ref="C2:D2"/>
    <mergeCell ref="E2:E3"/>
    <mergeCell ref="F2:G2"/>
    <mergeCell ref="AA1:AE1"/>
    <mergeCell ref="AA2:AB2"/>
    <mergeCell ref="AC2:AC3"/>
    <mergeCell ref="AD2:AE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B60" sqref="B60"/>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",[2]NOMBRE!B2," - ","( ",[2]NOMBRE!C2,[2]NOMBRE!D2,[2]NOMBRE!E2,[2]NOMBRE!F2,[2]NOMBRE!G2,"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",[2]NOMBRE!B3," - ","( ",[2]NOMBRE!C3,[2]NOMBRE!D3,[2]NOMBRE!E3,[2]NOMBRE!F3,[2]NOMBRE!G3,[2]NOMBRE!H3,"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",[2]NOMBRE!B6," - ","( ",[2]NOMBRE!C6,[2]NOMBRE!D6," )")</f>
        <v>MES: ENERO - ( 01 )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",[2]NOMBRE!B7)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31"/>
      <c r="AK6" s="231"/>
      <c r="AN6" s="230"/>
      <c r="AP6" s="326" t="s">
        <v>2</v>
      </c>
      <c r="AQ6" s="326"/>
      <c r="AR6" s="326" t="s">
        <v>3</v>
      </c>
      <c r="AS6" s="326"/>
      <c r="AU6" s="231"/>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31"/>
      <c r="AN7" s="230"/>
      <c r="AO7" s="231"/>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23" t="s">
        <v>49</v>
      </c>
      <c r="W11" s="18" t="s">
        <v>50</v>
      </c>
      <c r="X11" s="227" t="s">
        <v>51</v>
      </c>
      <c r="Y11" s="19" t="s">
        <v>52</v>
      </c>
      <c r="Z11" s="15" t="s">
        <v>53</v>
      </c>
      <c r="AA11" s="18" t="s">
        <v>54</v>
      </c>
      <c r="AB11" s="19" t="s">
        <v>51</v>
      </c>
      <c r="AC11" s="19" t="s">
        <v>52</v>
      </c>
      <c r="AD11" s="15" t="s">
        <v>53</v>
      </c>
      <c r="AE11" s="18" t="s">
        <v>54</v>
      </c>
      <c r="AF11" s="13" t="s">
        <v>55</v>
      </c>
      <c r="AG11" s="224"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364</v>
      </c>
      <c r="C12" s="23">
        <v>192</v>
      </c>
      <c r="D12" s="24">
        <v>104</v>
      </c>
      <c r="E12" s="25">
        <v>68</v>
      </c>
      <c r="F12" s="25"/>
      <c r="G12" s="26"/>
      <c r="H12" s="26"/>
      <c r="I12" s="26"/>
      <c r="J12" s="26"/>
      <c r="K12" s="26"/>
      <c r="L12" s="26"/>
      <c r="M12" s="26"/>
      <c r="N12" s="26"/>
      <c r="O12" s="26"/>
      <c r="P12" s="26"/>
      <c r="Q12" s="26"/>
      <c r="R12" s="26"/>
      <c r="S12" s="26"/>
      <c r="T12" s="27">
        <v>364</v>
      </c>
      <c r="U12" s="28"/>
      <c r="V12" s="27">
        <v>201</v>
      </c>
      <c r="W12" s="28">
        <v>163</v>
      </c>
      <c r="X12" s="29">
        <f>SUM(Y12:AA12)</f>
        <v>166</v>
      </c>
      <c r="Y12" s="27">
        <v>166</v>
      </c>
      <c r="Z12" s="30"/>
      <c r="AA12" s="28"/>
      <c r="AB12" s="31">
        <f>SUM(AC12:AE12)</f>
        <v>0</v>
      </c>
      <c r="AC12" s="27"/>
      <c r="AD12" s="30"/>
      <c r="AE12" s="28"/>
      <c r="AF12" s="23">
        <v>77</v>
      </c>
      <c r="AG12" s="32">
        <v>0</v>
      </c>
      <c r="AH12" s="33">
        <v>43</v>
      </c>
      <c r="AI12" s="34"/>
      <c r="AJ12" s="32">
        <v>1</v>
      </c>
      <c r="AK12" s="33"/>
      <c r="AL12" s="34"/>
      <c r="AM12" s="33">
        <v>26</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609</v>
      </c>
      <c r="C13" s="27"/>
      <c r="D13" s="49"/>
      <c r="E13" s="50"/>
      <c r="F13" s="50">
        <v>12</v>
      </c>
      <c r="G13" s="50">
        <v>16</v>
      </c>
      <c r="H13" s="51">
        <v>29</v>
      </c>
      <c r="I13" s="51">
        <v>23</v>
      </c>
      <c r="J13" s="51">
        <v>22</v>
      </c>
      <c r="K13" s="51">
        <v>26</v>
      </c>
      <c r="L13" s="51">
        <v>34</v>
      </c>
      <c r="M13" s="51">
        <v>36</v>
      </c>
      <c r="N13" s="51">
        <v>62</v>
      </c>
      <c r="O13" s="51">
        <v>63</v>
      </c>
      <c r="P13" s="51">
        <v>68</v>
      </c>
      <c r="Q13" s="51">
        <v>74</v>
      </c>
      <c r="R13" s="51">
        <v>78</v>
      </c>
      <c r="S13" s="52">
        <v>66</v>
      </c>
      <c r="T13" s="27">
        <v>0</v>
      </c>
      <c r="U13" s="28">
        <v>609</v>
      </c>
      <c r="V13" s="27">
        <v>232</v>
      </c>
      <c r="W13" s="28">
        <v>377</v>
      </c>
      <c r="X13" s="29">
        <f t="shared" ref="X13:X57" si="0">SUM(Y13:AA13)</f>
        <v>0</v>
      </c>
      <c r="Y13" s="27"/>
      <c r="Z13" s="30"/>
      <c r="AA13" s="28"/>
      <c r="AB13" s="31">
        <f t="shared" ref="AB13:AB57" si="1">SUM(AC13:AE13)</f>
        <v>253</v>
      </c>
      <c r="AC13" s="27">
        <v>253</v>
      </c>
      <c r="AD13" s="30"/>
      <c r="AE13" s="28"/>
      <c r="AF13" s="27">
        <v>202</v>
      </c>
      <c r="AG13" s="32">
        <v>0</v>
      </c>
      <c r="AH13" s="27"/>
      <c r="AI13" s="28">
        <v>86</v>
      </c>
      <c r="AJ13" s="32">
        <v>226</v>
      </c>
      <c r="AK13" s="33"/>
      <c r="AL13" s="28">
        <v>19</v>
      </c>
      <c r="AM13" s="33"/>
      <c r="AN13" s="28">
        <v>28</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67</v>
      </c>
      <c r="C14" s="27">
        <v>67</v>
      </c>
      <c r="D14" s="58"/>
      <c r="E14" s="59"/>
      <c r="F14" s="59"/>
      <c r="G14" s="59"/>
      <c r="H14" s="60"/>
      <c r="I14" s="60"/>
      <c r="J14" s="60"/>
      <c r="K14" s="60"/>
      <c r="L14" s="60"/>
      <c r="M14" s="60"/>
      <c r="N14" s="60"/>
      <c r="O14" s="60"/>
      <c r="P14" s="60"/>
      <c r="Q14" s="60"/>
      <c r="R14" s="60"/>
      <c r="S14" s="60"/>
      <c r="T14" s="27">
        <v>67</v>
      </c>
      <c r="U14" s="61"/>
      <c r="V14" s="27">
        <v>36</v>
      </c>
      <c r="W14" s="28">
        <v>31</v>
      </c>
      <c r="X14" s="29">
        <f t="shared" si="0"/>
        <v>9</v>
      </c>
      <c r="Y14" s="27">
        <v>9</v>
      </c>
      <c r="Z14" s="30"/>
      <c r="AA14" s="28"/>
      <c r="AC14" s="62"/>
      <c r="AD14" s="58"/>
      <c r="AE14" s="59"/>
      <c r="AF14" s="59"/>
      <c r="AG14" s="58"/>
      <c r="AH14" s="27">
        <v>4</v>
      </c>
      <c r="AI14" s="61"/>
      <c r="AJ14" s="32">
        <v>5</v>
      </c>
      <c r="AK14" s="33"/>
      <c r="AL14" s="61"/>
      <c r="AM14" s="33"/>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26</v>
      </c>
      <c r="C15" s="27"/>
      <c r="D15" s="49"/>
      <c r="E15" s="30"/>
      <c r="F15" s="30">
        <v>1</v>
      </c>
      <c r="G15" s="30"/>
      <c r="H15" s="52"/>
      <c r="I15" s="52"/>
      <c r="J15" s="52"/>
      <c r="K15" s="52">
        <v>4</v>
      </c>
      <c r="L15" s="52"/>
      <c r="M15" s="52">
        <v>4</v>
      </c>
      <c r="N15" s="52">
        <v>3</v>
      </c>
      <c r="O15" s="52">
        <v>2</v>
      </c>
      <c r="P15" s="52">
        <v>3</v>
      </c>
      <c r="Q15" s="52">
        <v>6</v>
      </c>
      <c r="R15" s="52"/>
      <c r="S15" s="52">
        <v>3</v>
      </c>
      <c r="T15" s="27"/>
      <c r="U15" s="28">
        <v>26</v>
      </c>
      <c r="V15" s="27">
        <v>12</v>
      </c>
      <c r="W15" s="28">
        <v>14</v>
      </c>
      <c r="X15" s="29">
        <f t="shared" si="0"/>
        <v>0</v>
      </c>
      <c r="Y15" s="27"/>
      <c r="Z15" s="30"/>
      <c r="AA15" s="28"/>
      <c r="AB15" s="31">
        <f t="shared" si="1"/>
        <v>7</v>
      </c>
      <c r="AC15" s="27">
        <v>7</v>
      </c>
      <c r="AD15" s="30"/>
      <c r="AE15" s="28"/>
      <c r="AF15" s="27">
        <v>0</v>
      </c>
      <c r="AG15" s="32">
        <v>0</v>
      </c>
      <c r="AH15" s="27"/>
      <c r="AI15" s="28">
        <v>4</v>
      </c>
      <c r="AJ15" s="32"/>
      <c r="AK15" s="33"/>
      <c r="AL15" s="28"/>
      <c r="AM15" s="33"/>
      <c r="AN15" s="28"/>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318</v>
      </c>
      <c r="C16" s="27">
        <v>62</v>
      </c>
      <c r="D16" s="49">
        <v>18</v>
      </c>
      <c r="E16" s="30">
        <v>22</v>
      </c>
      <c r="F16" s="30">
        <v>2</v>
      </c>
      <c r="G16" s="30">
        <v>1</v>
      </c>
      <c r="H16" s="52">
        <v>1</v>
      </c>
      <c r="I16" s="52">
        <v>1</v>
      </c>
      <c r="J16" s="52">
        <v>1</v>
      </c>
      <c r="K16" s="52">
        <v>6</v>
      </c>
      <c r="L16" s="52">
        <v>5</v>
      </c>
      <c r="M16" s="52">
        <v>11</v>
      </c>
      <c r="N16" s="52">
        <v>24</v>
      </c>
      <c r="O16" s="52">
        <v>31</v>
      </c>
      <c r="P16" s="52">
        <v>38</v>
      </c>
      <c r="Q16" s="52">
        <v>30</v>
      </c>
      <c r="R16" s="52">
        <v>28</v>
      </c>
      <c r="S16" s="52">
        <v>37</v>
      </c>
      <c r="T16" s="27">
        <v>102</v>
      </c>
      <c r="U16" s="28">
        <v>216</v>
      </c>
      <c r="V16" s="27">
        <v>163</v>
      </c>
      <c r="W16" s="28">
        <v>155</v>
      </c>
      <c r="X16" s="29">
        <f t="shared" si="0"/>
        <v>31</v>
      </c>
      <c r="Y16" s="27">
        <v>31</v>
      </c>
      <c r="Z16" s="30"/>
      <c r="AA16" s="28"/>
      <c r="AB16" s="31">
        <f t="shared" si="1"/>
        <v>110</v>
      </c>
      <c r="AC16" s="27">
        <v>110</v>
      </c>
      <c r="AD16" s="30"/>
      <c r="AE16" s="28"/>
      <c r="AF16" s="27">
        <v>106</v>
      </c>
      <c r="AG16" s="32">
        <v>0</v>
      </c>
      <c r="AH16" s="27">
        <v>13</v>
      </c>
      <c r="AI16" s="28">
        <v>26</v>
      </c>
      <c r="AJ16" s="32"/>
      <c r="AK16" s="33">
        <v>7</v>
      </c>
      <c r="AL16" s="28">
        <v>37</v>
      </c>
      <c r="AM16" s="33">
        <v>6</v>
      </c>
      <c r="AN16" s="28">
        <v>52</v>
      </c>
      <c r="AO16" s="35"/>
      <c r="AP16" s="53">
        <v>25</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218</v>
      </c>
      <c r="C18" s="27"/>
      <c r="D18" s="49"/>
      <c r="E18" s="30"/>
      <c r="F18" s="30">
        <v>5</v>
      </c>
      <c r="G18" s="30">
        <v>3</v>
      </c>
      <c r="H18" s="52">
        <v>5</v>
      </c>
      <c r="I18" s="52">
        <v>9</v>
      </c>
      <c r="J18" s="52">
        <v>15</v>
      </c>
      <c r="K18" s="52">
        <v>14</v>
      </c>
      <c r="L18" s="52">
        <v>17</v>
      </c>
      <c r="M18" s="52">
        <v>26</v>
      </c>
      <c r="N18" s="52">
        <v>19</v>
      </c>
      <c r="O18" s="52">
        <v>34</v>
      </c>
      <c r="P18" s="52">
        <v>24</v>
      </c>
      <c r="Q18" s="52">
        <v>14</v>
      </c>
      <c r="R18" s="52">
        <v>20</v>
      </c>
      <c r="S18" s="52">
        <v>13</v>
      </c>
      <c r="T18" s="27"/>
      <c r="U18" s="28">
        <v>218</v>
      </c>
      <c r="V18" s="27">
        <v>62</v>
      </c>
      <c r="W18" s="28">
        <v>156</v>
      </c>
      <c r="X18" s="29">
        <f t="shared" si="0"/>
        <v>0</v>
      </c>
      <c r="Y18" s="27"/>
      <c r="Z18" s="30"/>
      <c r="AA18" s="28"/>
      <c r="AB18" s="31">
        <f t="shared" si="1"/>
        <v>132</v>
      </c>
      <c r="AC18" s="27">
        <v>132</v>
      </c>
      <c r="AD18" s="30"/>
      <c r="AE18" s="28"/>
      <c r="AF18" s="27">
        <v>113</v>
      </c>
      <c r="AG18" s="32">
        <v>0</v>
      </c>
      <c r="AH18" s="27"/>
      <c r="AI18" s="28">
        <v>34</v>
      </c>
      <c r="AJ18" s="32"/>
      <c r="AK18" s="33"/>
      <c r="AL18" s="28">
        <v>15</v>
      </c>
      <c r="AM18" s="33"/>
      <c r="AN18" s="28">
        <v>35</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25</v>
      </c>
      <c r="C22" s="27"/>
      <c r="D22" s="49"/>
      <c r="E22" s="30"/>
      <c r="F22" s="30"/>
      <c r="G22" s="30"/>
      <c r="H22" s="52"/>
      <c r="I22" s="52"/>
      <c r="J22" s="52"/>
      <c r="K22" s="52"/>
      <c r="L22" s="52"/>
      <c r="M22" s="52"/>
      <c r="N22" s="52">
        <v>2</v>
      </c>
      <c r="O22" s="52">
        <v>4</v>
      </c>
      <c r="P22" s="52">
        <v>8</v>
      </c>
      <c r="Q22" s="52">
        <v>3</v>
      </c>
      <c r="R22" s="52">
        <v>4</v>
      </c>
      <c r="S22" s="52">
        <v>4</v>
      </c>
      <c r="T22" s="27"/>
      <c r="U22" s="28">
        <v>25</v>
      </c>
      <c r="V22" s="27">
        <v>16</v>
      </c>
      <c r="W22" s="28">
        <v>9</v>
      </c>
      <c r="X22" s="29">
        <f t="shared" si="0"/>
        <v>0</v>
      </c>
      <c r="Y22" s="27"/>
      <c r="Z22" s="30"/>
      <c r="AA22" s="28"/>
      <c r="AB22" s="31">
        <f t="shared" si="1"/>
        <v>17</v>
      </c>
      <c r="AC22" s="27">
        <v>17</v>
      </c>
      <c r="AD22" s="30"/>
      <c r="AE22" s="28"/>
      <c r="AF22" s="27">
        <v>5</v>
      </c>
      <c r="AG22" s="32">
        <v>0</v>
      </c>
      <c r="AH22" s="27"/>
      <c r="AI22" s="28">
        <v>5</v>
      </c>
      <c r="AJ22" s="32">
        <v>72</v>
      </c>
      <c r="AK22" s="33"/>
      <c r="AL22" s="28"/>
      <c r="AM22" s="33"/>
      <c r="AN22" s="28">
        <v>14</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11</v>
      </c>
      <c r="C26" s="27"/>
      <c r="D26" s="49"/>
      <c r="E26" s="30"/>
      <c r="F26" s="30">
        <v>3</v>
      </c>
      <c r="G26" s="30"/>
      <c r="H26" s="52">
        <v>2</v>
      </c>
      <c r="I26" s="52">
        <v>1</v>
      </c>
      <c r="J26" s="52"/>
      <c r="K26" s="52">
        <v>2</v>
      </c>
      <c r="L26" s="52"/>
      <c r="M26" s="52">
        <v>1</v>
      </c>
      <c r="N26" s="52"/>
      <c r="O26" s="52"/>
      <c r="P26" s="52"/>
      <c r="Q26" s="52">
        <v>2</v>
      </c>
      <c r="R26" s="52"/>
      <c r="S26" s="52"/>
      <c r="T26" s="27"/>
      <c r="U26" s="28">
        <v>11</v>
      </c>
      <c r="V26" s="27"/>
      <c r="W26" s="28">
        <v>11</v>
      </c>
      <c r="X26" s="29">
        <f t="shared" si="0"/>
        <v>0</v>
      </c>
      <c r="Y26" s="27"/>
      <c r="Z26" s="30"/>
      <c r="AA26" s="28"/>
      <c r="AB26" s="31">
        <f t="shared" si="1"/>
        <v>5</v>
      </c>
      <c r="AC26" s="27">
        <v>5</v>
      </c>
      <c r="AD26" s="30"/>
      <c r="AE26" s="28"/>
      <c r="AF26" s="27">
        <v>3</v>
      </c>
      <c r="AG26" s="32">
        <v>0</v>
      </c>
      <c r="AH26" s="27"/>
      <c r="AI26" s="28">
        <v>3</v>
      </c>
      <c r="AJ26" s="32"/>
      <c r="AK26" s="33"/>
      <c r="AL26" s="28"/>
      <c r="AM26" s="33"/>
      <c r="AN26" s="28">
        <v>4</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0</v>
      </c>
      <c r="C27" s="27"/>
      <c r="D27" s="49"/>
      <c r="E27" s="30"/>
      <c r="F27" s="30"/>
      <c r="G27" s="30"/>
      <c r="H27" s="52"/>
      <c r="I27" s="52"/>
      <c r="J27" s="52"/>
      <c r="K27" s="52"/>
      <c r="L27" s="52"/>
      <c r="M27" s="52"/>
      <c r="N27" s="52"/>
      <c r="O27" s="52"/>
      <c r="P27" s="52"/>
      <c r="Q27" s="52"/>
      <c r="R27" s="52"/>
      <c r="S27" s="52"/>
      <c r="T27" s="27"/>
      <c r="U27" s="28"/>
      <c r="V27" s="27"/>
      <c r="W27" s="28"/>
      <c r="X27" s="29">
        <f t="shared" si="0"/>
        <v>0</v>
      </c>
      <c r="Y27" s="27"/>
      <c r="Z27" s="30"/>
      <c r="AA27" s="28"/>
      <c r="AB27" s="31">
        <f t="shared" si="1"/>
        <v>0</v>
      </c>
      <c r="AC27" s="27"/>
      <c r="AD27" s="30"/>
      <c r="AE27" s="28"/>
      <c r="AF27" s="27"/>
      <c r="AG27" s="32"/>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t="str">
        <f t="shared" si="14"/>
        <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210</v>
      </c>
      <c r="C30" s="27">
        <v>52</v>
      </c>
      <c r="D30" s="49">
        <v>56</v>
      </c>
      <c r="E30" s="30">
        <v>51</v>
      </c>
      <c r="F30" s="30">
        <v>2</v>
      </c>
      <c r="G30" s="30"/>
      <c r="H30" s="52"/>
      <c r="I30" s="52">
        <v>5</v>
      </c>
      <c r="J30" s="52">
        <v>2</v>
      </c>
      <c r="K30" s="52">
        <v>7</v>
      </c>
      <c r="L30" s="52">
        <v>4</v>
      </c>
      <c r="M30" s="52">
        <v>2</v>
      </c>
      <c r="N30" s="52"/>
      <c r="O30" s="52">
        <v>5</v>
      </c>
      <c r="P30" s="52">
        <v>6</v>
      </c>
      <c r="Q30" s="52">
        <v>8</v>
      </c>
      <c r="R30" s="52">
        <v>5</v>
      </c>
      <c r="S30" s="52">
        <v>5</v>
      </c>
      <c r="T30" s="27">
        <v>159</v>
      </c>
      <c r="U30" s="28">
        <v>51</v>
      </c>
      <c r="V30" s="27">
        <v>122</v>
      </c>
      <c r="W30" s="28">
        <v>88</v>
      </c>
      <c r="X30" s="29">
        <f t="shared" si="0"/>
        <v>68</v>
      </c>
      <c r="Y30" s="27">
        <v>68</v>
      </c>
      <c r="Z30" s="30"/>
      <c r="AA30" s="28"/>
      <c r="AB30" s="31">
        <f t="shared" si="1"/>
        <v>33</v>
      </c>
      <c r="AC30" s="27">
        <v>33</v>
      </c>
      <c r="AD30" s="30"/>
      <c r="AE30" s="28"/>
      <c r="AF30" s="27">
        <v>67</v>
      </c>
      <c r="AG30" s="32">
        <v>0</v>
      </c>
      <c r="AH30" s="27">
        <v>29</v>
      </c>
      <c r="AI30" s="28">
        <v>4</v>
      </c>
      <c r="AJ30" s="32">
        <v>51</v>
      </c>
      <c r="AK30" s="33">
        <v>4</v>
      </c>
      <c r="AL30" s="28">
        <v>11</v>
      </c>
      <c r="AM30" s="33">
        <v>2</v>
      </c>
      <c r="AN30" s="28"/>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227</v>
      </c>
      <c r="C32" s="27">
        <v>1</v>
      </c>
      <c r="D32" s="49">
        <v>3</v>
      </c>
      <c r="E32" s="30">
        <v>9</v>
      </c>
      <c r="F32" s="30">
        <v>17</v>
      </c>
      <c r="G32" s="30">
        <v>8</v>
      </c>
      <c r="H32" s="52">
        <v>12</v>
      </c>
      <c r="I32" s="52">
        <v>18</v>
      </c>
      <c r="J32" s="52">
        <v>18</v>
      </c>
      <c r="K32" s="52">
        <v>28</v>
      </c>
      <c r="L32" s="52">
        <v>27</v>
      </c>
      <c r="M32" s="52">
        <v>29</v>
      </c>
      <c r="N32" s="52">
        <v>30</v>
      </c>
      <c r="O32" s="52">
        <v>10</v>
      </c>
      <c r="P32" s="52">
        <v>5</v>
      </c>
      <c r="Q32" s="52">
        <v>6</v>
      </c>
      <c r="R32" s="52">
        <v>3</v>
      </c>
      <c r="S32" s="52">
        <v>3</v>
      </c>
      <c r="T32" s="27">
        <v>13</v>
      </c>
      <c r="U32" s="28">
        <v>214</v>
      </c>
      <c r="V32" s="27">
        <v>101</v>
      </c>
      <c r="W32" s="28">
        <v>126</v>
      </c>
      <c r="X32" s="29">
        <f t="shared" si="0"/>
        <v>13</v>
      </c>
      <c r="Y32" s="27">
        <v>13</v>
      </c>
      <c r="Z32" s="30"/>
      <c r="AA32" s="28"/>
      <c r="AB32" s="31">
        <f t="shared" si="1"/>
        <v>40</v>
      </c>
      <c r="AC32" s="27">
        <v>40</v>
      </c>
      <c r="AD32" s="30"/>
      <c r="AE32" s="28"/>
      <c r="AF32" s="27">
        <v>39</v>
      </c>
      <c r="AG32" s="32">
        <v>4</v>
      </c>
      <c r="AH32" s="27">
        <v>4</v>
      </c>
      <c r="AI32" s="28">
        <v>41</v>
      </c>
      <c r="AJ32" s="32">
        <v>392</v>
      </c>
      <c r="AK32" s="33"/>
      <c r="AL32" s="28"/>
      <c r="AM32" s="33"/>
      <c r="AN32" s="28">
        <v>2</v>
      </c>
      <c r="AO32" s="35"/>
      <c r="AP32" s="53">
        <v>26</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49</v>
      </c>
      <c r="C34" s="27">
        <v>26</v>
      </c>
      <c r="D34" s="49">
        <v>13</v>
      </c>
      <c r="E34" s="30">
        <v>10</v>
      </c>
      <c r="F34" s="59"/>
      <c r="G34" s="59"/>
      <c r="H34" s="59"/>
      <c r="I34" s="59"/>
      <c r="J34" s="59"/>
      <c r="K34" s="59"/>
      <c r="L34" s="59"/>
      <c r="M34" s="59"/>
      <c r="N34" s="59"/>
      <c r="O34" s="59"/>
      <c r="P34" s="59"/>
      <c r="Q34" s="59"/>
      <c r="R34" s="59"/>
      <c r="S34" s="59"/>
      <c r="T34" s="27">
        <v>49</v>
      </c>
      <c r="U34" s="61"/>
      <c r="V34" s="27">
        <v>42</v>
      </c>
      <c r="W34" s="28">
        <v>7</v>
      </c>
      <c r="X34" s="29">
        <f t="shared" si="0"/>
        <v>30</v>
      </c>
      <c r="Y34" s="27">
        <v>30</v>
      </c>
      <c r="Z34" s="30"/>
      <c r="AA34" s="28"/>
      <c r="AB34" s="31">
        <f t="shared" si="1"/>
        <v>0</v>
      </c>
      <c r="AC34" s="27"/>
      <c r="AD34" s="30"/>
      <c r="AE34" s="28"/>
      <c r="AF34" s="27">
        <v>21</v>
      </c>
      <c r="AG34" s="32">
        <v>0</v>
      </c>
      <c r="AH34" s="27">
        <v>4</v>
      </c>
      <c r="AI34" s="72"/>
      <c r="AJ34" s="32"/>
      <c r="AK34" s="33">
        <v>4</v>
      </c>
      <c r="AL34" s="28"/>
      <c r="AM34" s="33">
        <v>17</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432</v>
      </c>
      <c r="C35" s="62"/>
      <c r="D35" s="58"/>
      <c r="E35" s="59"/>
      <c r="F35" s="30">
        <v>8</v>
      </c>
      <c r="G35" s="30">
        <v>13</v>
      </c>
      <c r="H35" s="52">
        <v>14</v>
      </c>
      <c r="I35" s="52">
        <v>14</v>
      </c>
      <c r="J35" s="52">
        <v>23</v>
      </c>
      <c r="K35" s="52">
        <v>33</v>
      </c>
      <c r="L35" s="52">
        <v>38</v>
      </c>
      <c r="M35" s="52">
        <v>57</v>
      </c>
      <c r="N35" s="52">
        <v>44</v>
      </c>
      <c r="O35" s="52">
        <v>53</v>
      </c>
      <c r="P35" s="52">
        <v>41</v>
      </c>
      <c r="Q35" s="52">
        <v>41</v>
      </c>
      <c r="R35" s="52">
        <v>29</v>
      </c>
      <c r="S35" s="52">
        <v>24</v>
      </c>
      <c r="T35" s="62"/>
      <c r="U35" s="28">
        <v>432</v>
      </c>
      <c r="V35" s="27">
        <v>155</v>
      </c>
      <c r="W35" s="28">
        <v>277</v>
      </c>
      <c r="X35" s="69"/>
      <c r="Y35" s="62"/>
      <c r="Z35" s="59"/>
      <c r="AA35" s="61"/>
      <c r="AB35" s="31">
        <f t="shared" si="1"/>
        <v>198</v>
      </c>
      <c r="AC35" s="27">
        <v>198</v>
      </c>
      <c r="AD35" s="30"/>
      <c r="AE35" s="28"/>
      <c r="AF35" s="27">
        <v>143</v>
      </c>
      <c r="AG35" s="32">
        <v>50</v>
      </c>
      <c r="AH35" s="62"/>
      <c r="AI35" s="72">
        <v>60</v>
      </c>
      <c r="AJ35" s="72"/>
      <c r="AK35" s="69"/>
      <c r="AL35" s="28">
        <v>20</v>
      </c>
      <c r="AM35" s="69"/>
      <c r="AN35" s="28">
        <v>56</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126</v>
      </c>
      <c r="C38" s="62"/>
      <c r="D38" s="58"/>
      <c r="E38" s="59"/>
      <c r="F38" s="30">
        <v>1</v>
      </c>
      <c r="G38" s="30">
        <v>3</v>
      </c>
      <c r="H38" s="52">
        <v>2</v>
      </c>
      <c r="I38" s="52">
        <v>1</v>
      </c>
      <c r="J38" s="52">
        <v>7</v>
      </c>
      <c r="K38" s="52">
        <v>12</v>
      </c>
      <c r="L38" s="52">
        <v>24</v>
      </c>
      <c r="M38" s="52">
        <v>20</v>
      </c>
      <c r="N38" s="52">
        <v>7</v>
      </c>
      <c r="O38" s="52">
        <v>13</v>
      </c>
      <c r="P38" s="52">
        <v>14</v>
      </c>
      <c r="Q38" s="52">
        <v>12</v>
      </c>
      <c r="R38" s="52">
        <v>3</v>
      </c>
      <c r="S38" s="52">
        <v>7</v>
      </c>
      <c r="T38" s="62"/>
      <c r="U38" s="28">
        <v>126</v>
      </c>
      <c r="V38" s="27">
        <v>1</v>
      </c>
      <c r="W38" s="28">
        <v>125</v>
      </c>
      <c r="X38" s="69"/>
      <c r="Y38" s="62"/>
      <c r="Z38" s="59"/>
      <c r="AA38" s="61"/>
      <c r="AB38" s="31">
        <f t="shared" si="1"/>
        <v>46</v>
      </c>
      <c r="AC38" s="27">
        <v>46</v>
      </c>
      <c r="AD38" s="30"/>
      <c r="AE38" s="28"/>
      <c r="AF38" s="27">
        <v>0</v>
      </c>
      <c r="AG38" s="32">
        <v>0</v>
      </c>
      <c r="AH38" s="62"/>
      <c r="AI38" s="28">
        <v>8</v>
      </c>
      <c r="AJ38" s="32">
        <v>56</v>
      </c>
      <c r="AK38" s="69"/>
      <c r="AL38" s="28">
        <v>6</v>
      </c>
      <c r="AM38" s="69"/>
      <c r="AN38" s="28">
        <v>4</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v>0</v>
      </c>
      <c r="AG45" s="32">
        <v>43</v>
      </c>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2</v>
      </c>
      <c r="C46" s="27"/>
      <c r="D46" s="49"/>
      <c r="E46" s="30"/>
      <c r="F46" s="30"/>
      <c r="G46" s="30"/>
      <c r="H46" s="52"/>
      <c r="I46" s="52"/>
      <c r="J46" s="52"/>
      <c r="K46" s="52"/>
      <c r="L46" s="52"/>
      <c r="M46" s="52"/>
      <c r="N46" s="52"/>
      <c r="O46" s="52"/>
      <c r="P46" s="52">
        <v>1</v>
      </c>
      <c r="Q46" s="52"/>
      <c r="R46" s="52">
        <v>1</v>
      </c>
      <c r="S46" s="52"/>
      <c r="T46" s="27"/>
      <c r="U46" s="28">
        <v>2</v>
      </c>
      <c r="V46" s="27">
        <v>1</v>
      </c>
      <c r="W46" s="28">
        <v>1</v>
      </c>
      <c r="X46" s="29">
        <f t="shared" si="0"/>
        <v>0</v>
      </c>
      <c r="Y46" s="27"/>
      <c r="Z46" s="30"/>
      <c r="AA46" s="28"/>
      <c r="AB46" s="31">
        <f t="shared" si="1"/>
        <v>0</v>
      </c>
      <c r="AC46" s="27"/>
      <c r="AD46" s="30"/>
      <c r="AE46" s="28"/>
      <c r="AF46" s="62"/>
      <c r="AG46" s="66"/>
      <c r="AH46" s="27"/>
      <c r="AI46" s="28">
        <v>1</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216</v>
      </c>
      <c r="C47" s="62"/>
      <c r="D47" s="58"/>
      <c r="E47" s="30">
        <v>1</v>
      </c>
      <c r="F47" s="30">
        <v>16</v>
      </c>
      <c r="G47" s="30">
        <v>40</v>
      </c>
      <c r="H47" s="52">
        <v>56</v>
      </c>
      <c r="I47" s="52">
        <v>41</v>
      </c>
      <c r="J47" s="52">
        <v>38</v>
      </c>
      <c r="K47" s="52">
        <v>24</v>
      </c>
      <c r="L47" s="52"/>
      <c r="M47" s="58"/>
      <c r="N47" s="58"/>
      <c r="O47" s="58"/>
      <c r="P47" s="58"/>
      <c r="Q47" s="58"/>
      <c r="R47" s="58"/>
      <c r="S47" s="58"/>
      <c r="T47" s="27">
        <v>1</v>
      </c>
      <c r="U47" s="28">
        <v>215</v>
      </c>
      <c r="V47" s="62"/>
      <c r="W47" s="28">
        <v>216</v>
      </c>
      <c r="X47" s="29">
        <f t="shared" si="0"/>
        <v>0</v>
      </c>
      <c r="Y47" s="27"/>
      <c r="Z47" s="30"/>
      <c r="AA47" s="28"/>
      <c r="AB47" s="31">
        <f t="shared" si="1"/>
        <v>73</v>
      </c>
      <c r="AC47" s="27">
        <v>73</v>
      </c>
      <c r="AD47" s="30"/>
      <c r="AE47" s="28"/>
      <c r="AF47" s="27">
        <v>5</v>
      </c>
      <c r="AG47" s="32">
        <v>0</v>
      </c>
      <c r="AH47" s="27"/>
      <c r="AI47" s="28">
        <v>45</v>
      </c>
      <c r="AJ47" s="32"/>
      <c r="AK47" s="33"/>
      <c r="AL47" s="28"/>
      <c r="AM47" s="33"/>
      <c r="AN47" s="28">
        <v>6</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173</v>
      </c>
      <c r="C48" s="27"/>
      <c r="D48" s="49"/>
      <c r="E48" s="30"/>
      <c r="F48" s="30">
        <v>3</v>
      </c>
      <c r="G48" s="30">
        <v>3</v>
      </c>
      <c r="H48" s="52">
        <v>14</v>
      </c>
      <c r="I48" s="52">
        <v>15</v>
      </c>
      <c r="J48" s="52">
        <v>21</v>
      </c>
      <c r="K48" s="52">
        <v>24</v>
      </c>
      <c r="L48" s="52">
        <v>37</v>
      </c>
      <c r="M48" s="52">
        <v>22</v>
      </c>
      <c r="N48" s="52">
        <v>10</v>
      </c>
      <c r="O48" s="52">
        <v>6</v>
      </c>
      <c r="P48" s="52">
        <v>6</v>
      </c>
      <c r="Q48" s="52">
        <v>9</v>
      </c>
      <c r="R48" s="52">
        <v>3</v>
      </c>
      <c r="S48" s="52"/>
      <c r="T48" s="27"/>
      <c r="U48" s="28">
        <v>173</v>
      </c>
      <c r="V48" s="27"/>
      <c r="W48" s="28">
        <v>173</v>
      </c>
      <c r="X48" s="29">
        <f t="shared" si="0"/>
        <v>0</v>
      </c>
      <c r="Y48" s="27"/>
      <c r="Z48" s="30"/>
      <c r="AA48" s="28"/>
      <c r="AB48" s="31">
        <f t="shared" si="1"/>
        <v>101</v>
      </c>
      <c r="AC48" s="27">
        <v>101</v>
      </c>
      <c r="AD48" s="30"/>
      <c r="AE48" s="28"/>
      <c r="AF48" s="27">
        <v>36</v>
      </c>
      <c r="AG48" s="32">
        <v>0</v>
      </c>
      <c r="AH48" s="27"/>
      <c r="AI48" s="28">
        <v>31</v>
      </c>
      <c r="AJ48" s="32"/>
      <c r="AK48" s="33"/>
      <c r="AL48" s="28"/>
      <c r="AM48" s="33"/>
      <c r="AN48" s="28">
        <v>24</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220</v>
      </c>
      <c r="C49" s="62"/>
      <c r="D49" s="58"/>
      <c r="E49" s="58"/>
      <c r="F49" s="30">
        <v>1</v>
      </c>
      <c r="G49" s="30">
        <v>10</v>
      </c>
      <c r="H49" s="52">
        <v>29</v>
      </c>
      <c r="I49" s="52">
        <v>23</v>
      </c>
      <c r="J49" s="52">
        <v>28</v>
      </c>
      <c r="K49" s="52">
        <v>26</v>
      </c>
      <c r="L49" s="52">
        <v>33</v>
      </c>
      <c r="M49" s="52">
        <v>24</v>
      </c>
      <c r="N49" s="52">
        <v>20</v>
      </c>
      <c r="O49" s="52">
        <v>15</v>
      </c>
      <c r="P49" s="52">
        <v>6</v>
      </c>
      <c r="Q49" s="52">
        <v>2</v>
      </c>
      <c r="R49" s="52">
        <v>3</v>
      </c>
      <c r="S49" s="52"/>
      <c r="T49" s="62"/>
      <c r="U49" s="28">
        <v>220</v>
      </c>
      <c r="V49" s="62"/>
      <c r="W49" s="28">
        <v>220</v>
      </c>
      <c r="X49" s="29">
        <f t="shared" si="0"/>
        <v>0</v>
      </c>
      <c r="Y49" s="27"/>
      <c r="Z49" s="30"/>
      <c r="AA49" s="28"/>
      <c r="AB49" s="31">
        <f t="shared" si="1"/>
        <v>102</v>
      </c>
      <c r="AC49" s="27">
        <v>102</v>
      </c>
      <c r="AD49" s="30"/>
      <c r="AE49" s="28"/>
      <c r="AF49" s="27">
        <v>102</v>
      </c>
      <c r="AG49" s="32">
        <v>0</v>
      </c>
      <c r="AH49" s="27"/>
      <c r="AI49" s="28">
        <v>31</v>
      </c>
      <c r="AJ49" s="32"/>
      <c r="AK49" s="33"/>
      <c r="AL49" s="28">
        <v>4</v>
      </c>
      <c r="AM49" s="33"/>
      <c r="AN49" s="28">
        <v>30</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482</v>
      </c>
      <c r="C51" s="27">
        <v>32</v>
      </c>
      <c r="D51" s="49">
        <v>13</v>
      </c>
      <c r="E51" s="30">
        <v>5</v>
      </c>
      <c r="F51" s="30">
        <v>5</v>
      </c>
      <c r="G51" s="30">
        <v>1</v>
      </c>
      <c r="H51" s="52">
        <v>5</v>
      </c>
      <c r="I51" s="52">
        <v>4</v>
      </c>
      <c r="J51" s="52">
        <v>15</v>
      </c>
      <c r="K51" s="52">
        <v>6</v>
      </c>
      <c r="L51" s="52">
        <v>21</v>
      </c>
      <c r="M51" s="52">
        <v>17</v>
      </c>
      <c r="N51" s="52">
        <v>43</v>
      </c>
      <c r="O51" s="52">
        <v>33</v>
      </c>
      <c r="P51" s="52">
        <v>87</v>
      </c>
      <c r="Q51" s="52">
        <v>80</v>
      </c>
      <c r="R51" s="52">
        <v>67</v>
      </c>
      <c r="S51" s="52">
        <v>48</v>
      </c>
      <c r="T51" s="27">
        <v>50</v>
      </c>
      <c r="U51" s="28">
        <v>432</v>
      </c>
      <c r="V51" s="27">
        <v>253</v>
      </c>
      <c r="W51" s="28">
        <v>229</v>
      </c>
      <c r="X51" s="29">
        <f t="shared" si="0"/>
        <v>38</v>
      </c>
      <c r="Y51" s="27">
        <v>33</v>
      </c>
      <c r="Z51" s="30"/>
      <c r="AA51" s="28">
        <v>5</v>
      </c>
      <c r="AB51" s="31">
        <f t="shared" si="1"/>
        <v>288</v>
      </c>
      <c r="AC51" s="27">
        <v>242</v>
      </c>
      <c r="AD51" s="30">
        <v>1</v>
      </c>
      <c r="AE51" s="28">
        <v>45</v>
      </c>
      <c r="AF51" s="27">
        <v>246</v>
      </c>
      <c r="AG51" s="32">
        <v>75</v>
      </c>
      <c r="AH51" s="27">
        <v>4</v>
      </c>
      <c r="AI51" s="28">
        <v>59</v>
      </c>
      <c r="AJ51" s="32">
        <v>162</v>
      </c>
      <c r="AK51" s="33"/>
      <c r="AL51" s="28"/>
      <c r="AM51" s="33">
        <v>13</v>
      </c>
      <c r="AN51" s="28">
        <v>56</v>
      </c>
      <c r="AO51" s="35"/>
      <c r="AP51" s="53"/>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203</v>
      </c>
      <c r="C53" s="27">
        <v>19</v>
      </c>
      <c r="D53" s="49">
        <v>48</v>
      </c>
      <c r="E53" s="30">
        <v>15</v>
      </c>
      <c r="F53" s="30">
        <v>7</v>
      </c>
      <c r="G53" s="30">
        <v>6</v>
      </c>
      <c r="H53" s="52">
        <v>3</v>
      </c>
      <c r="I53" s="52">
        <v>4</v>
      </c>
      <c r="J53" s="52"/>
      <c r="K53" s="52">
        <v>4</v>
      </c>
      <c r="L53" s="52">
        <v>6</v>
      </c>
      <c r="M53" s="52">
        <v>12</v>
      </c>
      <c r="N53" s="52">
        <v>11</v>
      </c>
      <c r="O53" s="52">
        <v>10</v>
      </c>
      <c r="P53" s="52">
        <v>11</v>
      </c>
      <c r="Q53" s="52">
        <v>8</v>
      </c>
      <c r="R53" s="52">
        <v>19</v>
      </c>
      <c r="S53" s="52">
        <v>20</v>
      </c>
      <c r="T53" s="27">
        <v>82</v>
      </c>
      <c r="U53" s="28">
        <v>121</v>
      </c>
      <c r="V53" s="27">
        <v>97</v>
      </c>
      <c r="W53" s="28">
        <v>106</v>
      </c>
      <c r="X53" s="29">
        <f t="shared" si="0"/>
        <v>41</v>
      </c>
      <c r="Y53" s="27">
        <v>41</v>
      </c>
      <c r="Z53" s="30"/>
      <c r="AA53" s="28"/>
      <c r="AB53" s="31">
        <f t="shared" si="1"/>
        <v>67</v>
      </c>
      <c r="AC53" s="27">
        <v>59</v>
      </c>
      <c r="AD53" s="30">
        <v>2</v>
      </c>
      <c r="AE53" s="28">
        <v>6</v>
      </c>
      <c r="AF53" s="27">
        <v>73</v>
      </c>
      <c r="AG53" s="32">
        <v>0</v>
      </c>
      <c r="AH53" s="27">
        <v>8</v>
      </c>
      <c r="AI53" s="28">
        <v>10</v>
      </c>
      <c r="AJ53" s="32"/>
      <c r="AK53" s="33">
        <v>1</v>
      </c>
      <c r="AL53" s="28"/>
      <c r="AM53" s="33">
        <v>11</v>
      </c>
      <c r="AN53" s="28">
        <v>46</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688</v>
      </c>
      <c r="C55" s="27">
        <v>132</v>
      </c>
      <c r="D55" s="49">
        <v>98</v>
      </c>
      <c r="E55" s="30">
        <v>66</v>
      </c>
      <c r="F55" s="30">
        <v>21</v>
      </c>
      <c r="G55" s="30">
        <v>24</v>
      </c>
      <c r="H55" s="52">
        <v>8</v>
      </c>
      <c r="I55" s="52">
        <v>19</v>
      </c>
      <c r="J55" s="52">
        <v>16</v>
      </c>
      <c r="K55" s="52">
        <v>33</v>
      </c>
      <c r="L55" s="52">
        <v>31</v>
      </c>
      <c r="M55" s="52">
        <v>55</v>
      </c>
      <c r="N55" s="52">
        <v>41</v>
      </c>
      <c r="O55" s="52">
        <v>38</v>
      </c>
      <c r="P55" s="52">
        <v>36</v>
      </c>
      <c r="Q55" s="52">
        <v>24</v>
      </c>
      <c r="R55" s="52">
        <v>21</v>
      </c>
      <c r="S55" s="52">
        <v>25</v>
      </c>
      <c r="T55" s="27">
        <v>296</v>
      </c>
      <c r="U55" s="28">
        <v>392</v>
      </c>
      <c r="V55" s="27">
        <v>312</v>
      </c>
      <c r="W55" s="28">
        <v>376</v>
      </c>
      <c r="X55" s="29">
        <f t="shared" si="0"/>
        <v>159</v>
      </c>
      <c r="Y55" s="27">
        <v>125</v>
      </c>
      <c r="Z55" s="30"/>
      <c r="AA55" s="28">
        <v>34</v>
      </c>
      <c r="AB55" s="31">
        <f t="shared" si="1"/>
        <v>253</v>
      </c>
      <c r="AC55" s="27">
        <v>178</v>
      </c>
      <c r="AD55" s="30"/>
      <c r="AE55" s="28">
        <v>75</v>
      </c>
      <c r="AF55" s="27">
        <v>253</v>
      </c>
      <c r="AG55" s="32">
        <v>89</v>
      </c>
      <c r="AH55" s="27">
        <v>52</v>
      </c>
      <c r="AI55" s="28">
        <v>95</v>
      </c>
      <c r="AJ55" s="32">
        <v>1</v>
      </c>
      <c r="AK55" s="33">
        <v>1</v>
      </c>
      <c r="AL55" s="28">
        <v>1</v>
      </c>
      <c r="AM55" s="33">
        <v>57</v>
      </c>
      <c r="AN55" s="28">
        <v>63</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303</v>
      </c>
      <c r="C56" s="27"/>
      <c r="D56" s="49"/>
      <c r="E56" s="30">
        <v>1</v>
      </c>
      <c r="F56" s="30">
        <v>1</v>
      </c>
      <c r="G56" s="30">
        <v>3</v>
      </c>
      <c r="H56" s="52">
        <v>5</v>
      </c>
      <c r="I56" s="52">
        <v>6</v>
      </c>
      <c r="J56" s="52">
        <v>5</v>
      </c>
      <c r="K56" s="52">
        <v>6</v>
      </c>
      <c r="L56" s="52">
        <v>8</v>
      </c>
      <c r="M56" s="52">
        <v>20</v>
      </c>
      <c r="N56" s="52">
        <v>26</v>
      </c>
      <c r="O56" s="52">
        <v>24</v>
      </c>
      <c r="P56" s="52">
        <v>54</v>
      </c>
      <c r="Q56" s="52">
        <v>56</v>
      </c>
      <c r="R56" s="52">
        <v>45</v>
      </c>
      <c r="S56" s="52">
        <v>43</v>
      </c>
      <c r="T56" s="27">
        <v>1</v>
      </c>
      <c r="U56" s="28">
        <v>302</v>
      </c>
      <c r="V56" s="27">
        <v>250</v>
      </c>
      <c r="W56" s="28">
        <v>53</v>
      </c>
      <c r="X56" s="29">
        <f t="shared" si="0"/>
        <v>0</v>
      </c>
      <c r="Y56" s="27"/>
      <c r="Z56" s="30"/>
      <c r="AA56" s="28"/>
      <c r="AB56" s="31">
        <f t="shared" si="1"/>
        <v>123</v>
      </c>
      <c r="AC56" s="27">
        <v>123</v>
      </c>
      <c r="AD56" s="30"/>
      <c r="AE56" s="28"/>
      <c r="AF56" s="27">
        <v>119</v>
      </c>
      <c r="AG56" s="32">
        <v>36</v>
      </c>
      <c r="AH56" s="27"/>
      <c r="AI56" s="28">
        <v>47</v>
      </c>
      <c r="AJ56" s="32"/>
      <c r="AK56" s="33"/>
      <c r="AL56" s="28">
        <v>17</v>
      </c>
      <c r="AM56" s="33"/>
      <c r="AN56" s="28">
        <v>14</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27" t="s">
        <v>51</v>
      </c>
      <c r="B58" s="92">
        <f>SUM(B12:B57)</f>
        <v>4969</v>
      </c>
      <c r="C58" s="93">
        <f>SUM(C12:C57)</f>
        <v>583</v>
      </c>
      <c r="D58" s="94">
        <f t="shared" ref="D58:AX58" si="18">SUM(D12:D57)</f>
        <v>353</v>
      </c>
      <c r="E58" s="95">
        <f t="shared" si="18"/>
        <v>248</v>
      </c>
      <c r="F58" s="96">
        <f t="shared" si="18"/>
        <v>105</v>
      </c>
      <c r="G58" s="97">
        <f t="shared" si="18"/>
        <v>131</v>
      </c>
      <c r="H58" s="97">
        <f t="shared" si="18"/>
        <v>185</v>
      </c>
      <c r="I58" s="97">
        <f t="shared" si="18"/>
        <v>184</v>
      </c>
      <c r="J58" s="97">
        <f t="shared" si="18"/>
        <v>211</v>
      </c>
      <c r="K58" s="97">
        <f t="shared" si="18"/>
        <v>255</v>
      </c>
      <c r="L58" s="97">
        <f t="shared" si="18"/>
        <v>285</v>
      </c>
      <c r="M58" s="97">
        <f t="shared" si="18"/>
        <v>336</v>
      </c>
      <c r="N58" s="97">
        <f t="shared" si="18"/>
        <v>342</v>
      </c>
      <c r="O58" s="97">
        <f t="shared" si="18"/>
        <v>341</v>
      </c>
      <c r="P58" s="97">
        <f t="shared" si="18"/>
        <v>408</v>
      </c>
      <c r="Q58" s="97">
        <f t="shared" si="18"/>
        <v>375</v>
      </c>
      <c r="R58" s="97">
        <f t="shared" si="18"/>
        <v>329</v>
      </c>
      <c r="S58" s="97">
        <f t="shared" si="18"/>
        <v>298</v>
      </c>
      <c r="T58" s="98">
        <f t="shared" si="18"/>
        <v>1184</v>
      </c>
      <c r="U58" s="99">
        <f t="shared" si="18"/>
        <v>3785</v>
      </c>
      <c r="V58" s="98">
        <f t="shared" si="18"/>
        <v>2056</v>
      </c>
      <c r="W58" s="99">
        <f t="shared" si="18"/>
        <v>2913</v>
      </c>
      <c r="X58" s="98">
        <f t="shared" si="18"/>
        <v>555</v>
      </c>
      <c r="Y58" s="98">
        <f t="shared" si="18"/>
        <v>516</v>
      </c>
      <c r="Z58" s="95">
        <f t="shared" si="18"/>
        <v>0</v>
      </c>
      <c r="AA58" s="94">
        <f t="shared" si="18"/>
        <v>39</v>
      </c>
      <c r="AB58" s="93">
        <f t="shared" si="18"/>
        <v>1848</v>
      </c>
      <c r="AC58" s="98">
        <f t="shared" si="18"/>
        <v>1719</v>
      </c>
      <c r="AD58" s="95">
        <f t="shared" si="18"/>
        <v>3</v>
      </c>
      <c r="AE58" s="99">
        <f t="shared" si="18"/>
        <v>126</v>
      </c>
      <c r="AF58" s="93">
        <f t="shared" si="18"/>
        <v>1610</v>
      </c>
      <c r="AG58" s="94">
        <f t="shared" si="18"/>
        <v>297</v>
      </c>
      <c r="AH58" s="98">
        <f t="shared" si="18"/>
        <v>161</v>
      </c>
      <c r="AI58" s="99">
        <f t="shared" si="18"/>
        <v>590</v>
      </c>
      <c r="AJ58" s="94">
        <f t="shared" si="18"/>
        <v>966</v>
      </c>
      <c r="AK58" s="98">
        <f t="shared" si="18"/>
        <v>17</v>
      </c>
      <c r="AL58" s="99">
        <f t="shared" si="18"/>
        <v>130</v>
      </c>
      <c r="AM58" s="98">
        <f t="shared" si="18"/>
        <v>132</v>
      </c>
      <c r="AN58" s="99">
        <f t="shared" si="18"/>
        <v>434</v>
      </c>
      <c r="AO58" s="100"/>
      <c r="AP58" s="101">
        <f t="shared" si="18"/>
        <v>51</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25"/>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26"/>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28" t="s">
        <v>109</v>
      </c>
      <c r="V61" s="228"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620</v>
      </c>
      <c r="D62" s="23">
        <v>1</v>
      </c>
      <c r="E62" s="24">
        <v>3</v>
      </c>
      <c r="F62" s="25">
        <v>5</v>
      </c>
      <c r="G62" s="25">
        <v>4</v>
      </c>
      <c r="H62" s="25">
        <v>40</v>
      </c>
      <c r="I62" s="25">
        <v>59</v>
      </c>
      <c r="J62" s="25">
        <v>42</v>
      </c>
      <c r="K62" s="25">
        <v>52</v>
      </c>
      <c r="L62" s="25">
        <v>40</v>
      </c>
      <c r="M62" s="25">
        <v>42</v>
      </c>
      <c r="N62" s="25">
        <v>36</v>
      </c>
      <c r="O62" s="25">
        <v>38</v>
      </c>
      <c r="P62" s="25">
        <v>60</v>
      </c>
      <c r="Q62" s="25">
        <v>55</v>
      </c>
      <c r="R62" s="25">
        <v>58</v>
      </c>
      <c r="S62" s="25">
        <v>44</v>
      </c>
      <c r="T62" s="34">
        <v>41</v>
      </c>
      <c r="U62" s="110">
        <v>253</v>
      </c>
      <c r="V62" s="110">
        <v>367</v>
      </c>
      <c r="W62" s="111">
        <v>620</v>
      </c>
      <c r="X62" s="112">
        <v>557</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154</v>
      </c>
      <c r="D63" s="58"/>
      <c r="E63" s="58"/>
      <c r="F63" s="30">
        <v>1</v>
      </c>
      <c r="G63" s="30">
        <v>16</v>
      </c>
      <c r="H63" s="30">
        <v>29</v>
      </c>
      <c r="I63" s="30">
        <v>38</v>
      </c>
      <c r="J63" s="30">
        <v>33</v>
      </c>
      <c r="K63" s="30">
        <v>22</v>
      </c>
      <c r="L63" s="30">
        <v>15</v>
      </c>
      <c r="M63" s="30"/>
      <c r="N63" s="30"/>
      <c r="O63" s="30"/>
      <c r="P63" s="30"/>
      <c r="Q63" s="30"/>
      <c r="R63" s="30"/>
      <c r="S63" s="30"/>
      <c r="T63" s="28"/>
      <c r="U63" s="58"/>
      <c r="V63" s="118">
        <v>154</v>
      </c>
      <c r="W63" s="33">
        <v>154</v>
      </c>
      <c r="X63" s="53">
        <v>154</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218</v>
      </c>
      <c r="D64" s="30"/>
      <c r="E64" s="30">
        <v>1</v>
      </c>
      <c r="F64" s="30">
        <v>1</v>
      </c>
      <c r="G64" s="30">
        <v>17</v>
      </c>
      <c r="H64" s="30">
        <v>31</v>
      </c>
      <c r="I64" s="30">
        <v>46</v>
      </c>
      <c r="J64" s="30">
        <v>39</v>
      </c>
      <c r="K64" s="30">
        <v>30</v>
      </c>
      <c r="L64" s="30">
        <v>22</v>
      </c>
      <c r="M64" s="30">
        <v>14</v>
      </c>
      <c r="N64" s="30">
        <v>6</v>
      </c>
      <c r="O64" s="30">
        <v>6</v>
      </c>
      <c r="P64" s="30">
        <v>2</v>
      </c>
      <c r="Q64" s="30">
        <v>1</v>
      </c>
      <c r="R64" s="30">
        <v>1</v>
      </c>
      <c r="S64" s="30">
        <v>1</v>
      </c>
      <c r="T64" s="28"/>
      <c r="U64" s="118"/>
      <c r="V64" s="118">
        <v>218</v>
      </c>
      <c r="W64" s="33">
        <v>218</v>
      </c>
      <c r="X64" s="53">
        <v>200</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521</v>
      </c>
      <c r="D66" s="27">
        <v>90</v>
      </c>
      <c r="E66" s="49">
        <v>53</v>
      </c>
      <c r="F66" s="30">
        <v>34</v>
      </c>
      <c r="G66" s="30">
        <v>19</v>
      </c>
      <c r="H66" s="30">
        <v>12</v>
      </c>
      <c r="I66" s="30">
        <v>11</v>
      </c>
      <c r="J66" s="30">
        <v>13</v>
      </c>
      <c r="K66" s="30">
        <v>11</v>
      </c>
      <c r="L66" s="30">
        <v>21</v>
      </c>
      <c r="M66" s="30">
        <v>22</v>
      </c>
      <c r="N66" s="30">
        <v>21</v>
      </c>
      <c r="O66" s="30">
        <v>28</v>
      </c>
      <c r="P66" s="30">
        <v>30</v>
      </c>
      <c r="Q66" s="30">
        <v>41</v>
      </c>
      <c r="R66" s="30">
        <v>42</v>
      </c>
      <c r="S66" s="49">
        <v>34</v>
      </c>
      <c r="T66" s="28">
        <v>39</v>
      </c>
      <c r="U66" s="118">
        <v>213</v>
      </c>
      <c r="V66" s="118">
        <v>308</v>
      </c>
      <c r="W66" s="33">
        <v>521</v>
      </c>
      <c r="X66" s="53">
        <v>440</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91</v>
      </c>
      <c r="D68" s="27">
        <v>32</v>
      </c>
      <c r="E68" s="49">
        <v>20</v>
      </c>
      <c r="F68" s="30">
        <v>4</v>
      </c>
      <c r="G68" s="30"/>
      <c r="H68" s="30"/>
      <c r="I68" s="30"/>
      <c r="J68" s="30"/>
      <c r="K68" s="30"/>
      <c r="L68" s="30">
        <v>2</v>
      </c>
      <c r="M68" s="30"/>
      <c r="N68" s="30">
        <v>3</v>
      </c>
      <c r="O68" s="30">
        <v>6</v>
      </c>
      <c r="P68" s="49">
        <v>12</v>
      </c>
      <c r="Q68" s="49"/>
      <c r="R68" s="30">
        <v>1</v>
      </c>
      <c r="S68" s="49">
        <v>6</v>
      </c>
      <c r="T68" s="28">
        <v>5</v>
      </c>
      <c r="U68" s="118">
        <v>71</v>
      </c>
      <c r="V68" s="118">
        <v>20</v>
      </c>
      <c r="W68" s="33">
        <v>91</v>
      </c>
      <c r="X68" s="53">
        <v>72</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211</v>
      </c>
      <c r="D71" s="27"/>
      <c r="E71" s="49"/>
      <c r="F71" s="30">
        <v>1</v>
      </c>
      <c r="G71" s="30">
        <v>1</v>
      </c>
      <c r="H71" s="30"/>
      <c r="I71" s="30"/>
      <c r="J71" s="30"/>
      <c r="K71" s="30">
        <v>1</v>
      </c>
      <c r="L71" s="30"/>
      <c r="M71" s="30">
        <v>1</v>
      </c>
      <c r="N71" s="30">
        <v>1</v>
      </c>
      <c r="O71" s="30">
        <v>1</v>
      </c>
      <c r="P71" s="30">
        <v>2</v>
      </c>
      <c r="Q71" s="30">
        <v>58</v>
      </c>
      <c r="R71" s="30">
        <v>64</v>
      </c>
      <c r="S71" s="49">
        <v>48</v>
      </c>
      <c r="T71" s="28">
        <v>33</v>
      </c>
      <c r="U71" s="118">
        <v>85</v>
      </c>
      <c r="V71" s="118">
        <v>126</v>
      </c>
      <c r="W71" s="33">
        <v>211</v>
      </c>
      <c r="X71" s="53">
        <v>32</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1815</v>
      </c>
      <c r="D73" s="125">
        <f>SUM(D62:D72)</f>
        <v>123</v>
      </c>
      <c r="E73" s="126">
        <f t="shared" si="29"/>
        <v>77</v>
      </c>
      <c r="F73" s="95">
        <f t="shared" si="29"/>
        <v>46</v>
      </c>
      <c r="G73" s="95">
        <f t="shared" si="29"/>
        <v>57</v>
      </c>
      <c r="H73" s="95">
        <f t="shared" si="29"/>
        <v>112</v>
      </c>
      <c r="I73" s="95">
        <f t="shared" si="29"/>
        <v>154</v>
      </c>
      <c r="J73" s="95">
        <f t="shared" si="29"/>
        <v>127</v>
      </c>
      <c r="K73" s="95">
        <f t="shared" si="29"/>
        <v>116</v>
      </c>
      <c r="L73" s="95">
        <f t="shared" si="29"/>
        <v>100</v>
      </c>
      <c r="M73" s="95">
        <f t="shared" si="29"/>
        <v>79</v>
      </c>
      <c r="N73" s="95">
        <f t="shared" si="29"/>
        <v>67</v>
      </c>
      <c r="O73" s="95">
        <f t="shared" si="29"/>
        <v>79</v>
      </c>
      <c r="P73" s="95">
        <f t="shared" si="29"/>
        <v>106</v>
      </c>
      <c r="Q73" s="95">
        <f t="shared" si="29"/>
        <v>155</v>
      </c>
      <c r="R73" s="95">
        <f t="shared" si="29"/>
        <v>166</v>
      </c>
      <c r="S73" s="95">
        <f t="shared" si="29"/>
        <v>133</v>
      </c>
      <c r="T73" s="99">
        <f t="shared" si="29"/>
        <v>118</v>
      </c>
      <c r="U73" s="124">
        <f t="shared" si="29"/>
        <v>622</v>
      </c>
      <c r="V73" s="124">
        <f t="shared" si="29"/>
        <v>1193</v>
      </c>
      <c r="W73" s="127">
        <f t="shared" si="29"/>
        <v>1815</v>
      </c>
      <c r="X73" s="128">
        <f t="shared" si="29"/>
        <v>1455</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28" t="s">
        <v>109</v>
      </c>
      <c r="V76" s="228"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14</v>
      </c>
      <c r="D78" s="84"/>
      <c r="E78" s="120">
        <v>1</v>
      </c>
      <c r="F78" s="121"/>
      <c r="G78" s="121">
        <v>1</v>
      </c>
      <c r="H78" s="121">
        <v>1</v>
      </c>
      <c r="I78" s="121">
        <v>3</v>
      </c>
      <c r="J78" s="121"/>
      <c r="K78" s="121">
        <v>1</v>
      </c>
      <c r="L78" s="121">
        <v>2</v>
      </c>
      <c r="M78" s="121">
        <v>3</v>
      </c>
      <c r="N78" s="121">
        <v>1</v>
      </c>
      <c r="O78" s="121">
        <v>1</v>
      </c>
      <c r="P78" s="121"/>
      <c r="Q78" s="121"/>
      <c r="R78" s="121"/>
      <c r="S78" s="121"/>
      <c r="T78" s="85"/>
      <c r="U78" s="122"/>
      <c r="V78" s="122">
        <v>14</v>
      </c>
      <c r="W78" s="122">
        <v>14</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24</v>
      </c>
      <c r="D79" s="23">
        <v>1</v>
      </c>
      <c r="E79" s="24"/>
      <c r="F79" s="25"/>
      <c r="G79" s="25">
        <v>1</v>
      </c>
      <c r="H79" s="25">
        <v>3</v>
      </c>
      <c r="I79" s="25">
        <v>1</v>
      </c>
      <c r="J79" s="25">
        <v>5</v>
      </c>
      <c r="K79" s="25">
        <v>4</v>
      </c>
      <c r="L79" s="25">
        <v>3</v>
      </c>
      <c r="M79" s="25">
        <v>3</v>
      </c>
      <c r="N79" s="25">
        <v>2</v>
      </c>
      <c r="O79" s="25"/>
      <c r="P79" s="25"/>
      <c r="Q79" s="25"/>
      <c r="R79" s="25">
        <v>1</v>
      </c>
      <c r="S79" s="25"/>
      <c r="T79" s="34"/>
      <c r="U79" s="110">
        <v>19</v>
      </c>
      <c r="V79" s="110">
        <v>5</v>
      </c>
      <c r="W79" s="110">
        <v>24</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20</v>
      </c>
      <c r="D82" s="23"/>
      <c r="E82" s="24"/>
      <c r="F82" s="25"/>
      <c r="G82" s="25">
        <v>1</v>
      </c>
      <c r="H82" s="25">
        <v>2</v>
      </c>
      <c r="I82" s="25">
        <v>1</v>
      </c>
      <c r="J82" s="25">
        <v>5</v>
      </c>
      <c r="K82" s="25">
        <v>4</v>
      </c>
      <c r="L82" s="24">
        <v>2</v>
      </c>
      <c r="M82" s="25">
        <v>3</v>
      </c>
      <c r="N82" s="25">
        <v>1</v>
      </c>
      <c r="O82" s="25"/>
      <c r="P82" s="25"/>
      <c r="Q82" s="25"/>
      <c r="R82" s="25">
        <v>1</v>
      </c>
      <c r="S82" s="25"/>
      <c r="T82" s="34"/>
      <c r="U82" s="110">
        <v>15</v>
      </c>
      <c r="V82" s="110">
        <v>5</v>
      </c>
      <c r="W82" s="110">
        <v>20</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v>1</v>
      </c>
      <c r="E84" s="24"/>
      <c r="F84" s="25"/>
      <c r="G84" s="25">
        <v>1</v>
      </c>
      <c r="H84" s="25"/>
      <c r="I84" s="25"/>
      <c r="J84" s="25"/>
      <c r="K84" s="25"/>
      <c r="L84" s="50">
        <v>1</v>
      </c>
      <c r="M84" s="50"/>
      <c r="N84" s="50">
        <v>1</v>
      </c>
      <c r="O84" s="50"/>
      <c r="P84" s="50"/>
      <c r="Q84" s="50"/>
      <c r="R84" s="50"/>
      <c r="S84" s="50"/>
      <c r="T84" s="135"/>
      <c r="U84" s="110">
        <v>4</v>
      </c>
      <c r="V84" s="110"/>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5</v>
      </c>
      <c r="D87" s="144"/>
      <c r="E87" s="144"/>
      <c r="F87" s="144"/>
      <c r="G87" s="121"/>
      <c r="H87" s="121"/>
      <c r="I87" s="121"/>
      <c r="J87" s="121">
        <v>2</v>
      </c>
      <c r="K87" s="121"/>
      <c r="L87" s="121">
        <v>3</v>
      </c>
      <c r="M87" s="121"/>
      <c r="N87" s="121"/>
      <c r="O87" s="121"/>
      <c r="P87" s="121"/>
      <c r="Q87" s="121"/>
      <c r="R87" s="121"/>
      <c r="S87" s="121"/>
      <c r="T87" s="85"/>
      <c r="U87" s="122"/>
      <c r="V87" s="122">
        <v>5</v>
      </c>
      <c r="W87" s="122">
        <v>5</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29"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23" t="s">
        <v>49</v>
      </c>
      <c r="W122" s="18" t="s">
        <v>50</v>
      </c>
      <c r="X122" s="227"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2</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3</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27"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3</v>
      </c>
      <c r="AK131" s="99">
        <f>SUM(AK123:AK130)</f>
        <v>2</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2</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27"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2</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75852</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09:B109"/>
    <mergeCell ref="A98:B98"/>
    <mergeCell ref="A99:B99"/>
    <mergeCell ref="A100:B100"/>
    <mergeCell ref="A101:B101"/>
    <mergeCell ref="A102:B102"/>
    <mergeCell ref="A103:B103"/>
    <mergeCell ref="A104:B104"/>
    <mergeCell ref="A105:B105"/>
    <mergeCell ref="A106:B106"/>
    <mergeCell ref="A107:B107"/>
    <mergeCell ref="A108:B108"/>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B47" sqref="B47"/>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",[3]NOMBRE!B2," - ","( ",[3]NOMBRE!C2,[3]NOMBRE!D2,[3]NOMBRE!E2,[3]NOMBRE!F2,[3]NOMBRE!G2,"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",[3]NOMBRE!B3," - ","( ",[3]NOMBRE!C3,[3]NOMBRE!D3,[3]NOMBRE!E3,[3]NOMBRE!F3,[3]NOMBRE!G3,[3]NOMBRE!H3,"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",[3]NOMBRE!B6," - ","( ",[3]NOMBRE!C6,[3]NOMBRE!D6," )")</f>
        <v>MES: FEBRERO - ( 02 )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",[3]NOMBRE!B7)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33"/>
      <c r="AK6" s="233"/>
      <c r="AN6" s="232"/>
      <c r="AP6" s="326" t="s">
        <v>2</v>
      </c>
      <c r="AQ6" s="326"/>
      <c r="AR6" s="326" t="s">
        <v>3</v>
      </c>
      <c r="AS6" s="326"/>
      <c r="AU6" s="233"/>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33"/>
      <c r="AN7" s="232"/>
      <c r="AO7" s="233"/>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37" t="s">
        <v>49</v>
      </c>
      <c r="W11" s="18" t="s">
        <v>50</v>
      </c>
      <c r="X11" s="234" t="s">
        <v>51</v>
      </c>
      <c r="Y11" s="19" t="s">
        <v>52</v>
      </c>
      <c r="Z11" s="15" t="s">
        <v>53</v>
      </c>
      <c r="AA11" s="18" t="s">
        <v>54</v>
      </c>
      <c r="AB11" s="19" t="s">
        <v>51</v>
      </c>
      <c r="AC11" s="19" t="s">
        <v>52</v>
      </c>
      <c r="AD11" s="15" t="s">
        <v>53</v>
      </c>
      <c r="AE11" s="18" t="s">
        <v>54</v>
      </c>
      <c r="AF11" s="13" t="s">
        <v>55</v>
      </c>
      <c r="AG11" s="240"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533</v>
      </c>
      <c r="C12" s="23">
        <v>299</v>
      </c>
      <c r="D12" s="24">
        <v>159</v>
      </c>
      <c r="E12" s="25">
        <v>75</v>
      </c>
      <c r="F12" s="25"/>
      <c r="G12" s="26"/>
      <c r="H12" s="26"/>
      <c r="I12" s="26"/>
      <c r="J12" s="26"/>
      <c r="K12" s="26"/>
      <c r="L12" s="26"/>
      <c r="M12" s="26"/>
      <c r="N12" s="26"/>
      <c r="O12" s="26"/>
      <c r="P12" s="26"/>
      <c r="Q12" s="26"/>
      <c r="R12" s="26"/>
      <c r="S12" s="26"/>
      <c r="T12" s="27">
        <v>533</v>
      </c>
      <c r="U12" s="28"/>
      <c r="V12" s="27">
        <v>299</v>
      </c>
      <c r="W12" s="28">
        <v>234</v>
      </c>
      <c r="X12" s="29">
        <f>SUM(Y12:AA12)</f>
        <v>279</v>
      </c>
      <c r="Y12" s="27">
        <v>278</v>
      </c>
      <c r="Z12" s="30"/>
      <c r="AA12" s="28">
        <v>1</v>
      </c>
      <c r="AB12" s="31">
        <f>SUM(AC12:AE12)</f>
        <v>0</v>
      </c>
      <c r="AC12" s="27"/>
      <c r="AD12" s="30"/>
      <c r="AE12" s="28"/>
      <c r="AF12" s="23">
        <v>191</v>
      </c>
      <c r="AG12" s="32">
        <v>0</v>
      </c>
      <c r="AH12" s="33">
        <v>91</v>
      </c>
      <c r="AI12" s="34"/>
      <c r="AJ12" s="32">
        <v>27</v>
      </c>
      <c r="AK12" s="33">
        <v>79</v>
      </c>
      <c r="AL12" s="34"/>
      <c r="AM12" s="33">
        <v>58</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635</v>
      </c>
      <c r="C13" s="27"/>
      <c r="D13" s="49"/>
      <c r="E13" s="50"/>
      <c r="F13" s="50">
        <v>14</v>
      </c>
      <c r="G13" s="50">
        <v>30</v>
      </c>
      <c r="H13" s="51">
        <v>33</v>
      </c>
      <c r="I13" s="51">
        <v>32</v>
      </c>
      <c r="J13" s="51">
        <v>29</v>
      </c>
      <c r="K13" s="51">
        <v>37</v>
      </c>
      <c r="L13" s="51">
        <v>32</v>
      </c>
      <c r="M13" s="51">
        <v>40</v>
      </c>
      <c r="N13" s="51">
        <v>54</v>
      </c>
      <c r="O13" s="51">
        <v>50</v>
      </c>
      <c r="P13" s="51">
        <v>71</v>
      </c>
      <c r="Q13" s="51">
        <v>67</v>
      </c>
      <c r="R13" s="51">
        <v>66</v>
      </c>
      <c r="S13" s="52">
        <v>80</v>
      </c>
      <c r="T13" s="27"/>
      <c r="U13" s="28">
        <v>635</v>
      </c>
      <c r="V13" s="27">
        <v>240</v>
      </c>
      <c r="W13" s="28">
        <v>395</v>
      </c>
      <c r="X13" s="29">
        <f t="shared" ref="X13:X57" si="0">SUM(Y13:AA13)</f>
        <v>0</v>
      </c>
      <c r="Y13" s="27"/>
      <c r="Z13" s="30"/>
      <c r="AA13" s="28"/>
      <c r="AB13" s="31">
        <f t="shared" ref="AB13:AB57" si="1">SUM(AC13:AE13)</f>
        <v>295</v>
      </c>
      <c r="AC13" s="27">
        <v>295</v>
      </c>
      <c r="AD13" s="30"/>
      <c r="AE13" s="28"/>
      <c r="AF13" s="27">
        <v>213</v>
      </c>
      <c r="AG13" s="32">
        <v>0</v>
      </c>
      <c r="AH13" s="27"/>
      <c r="AI13" s="28">
        <v>128</v>
      </c>
      <c r="AJ13" s="32">
        <v>257</v>
      </c>
      <c r="AK13" s="33"/>
      <c r="AL13" s="28">
        <v>34</v>
      </c>
      <c r="AM13" s="33"/>
      <c r="AN13" s="28">
        <v>51</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78</v>
      </c>
      <c r="C14" s="27">
        <v>78</v>
      </c>
      <c r="D14" s="58"/>
      <c r="E14" s="59"/>
      <c r="F14" s="59"/>
      <c r="G14" s="59"/>
      <c r="H14" s="60"/>
      <c r="I14" s="60"/>
      <c r="J14" s="60"/>
      <c r="K14" s="60"/>
      <c r="L14" s="60"/>
      <c r="M14" s="60"/>
      <c r="N14" s="60"/>
      <c r="O14" s="60"/>
      <c r="P14" s="60"/>
      <c r="Q14" s="60"/>
      <c r="R14" s="60"/>
      <c r="S14" s="60"/>
      <c r="T14" s="27">
        <v>78</v>
      </c>
      <c r="U14" s="61"/>
      <c r="V14" s="27">
        <v>42</v>
      </c>
      <c r="W14" s="28">
        <v>36</v>
      </c>
      <c r="X14" s="29">
        <f t="shared" si="0"/>
        <v>4</v>
      </c>
      <c r="Y14" s="27">
        <v>4</v>
      </c>
      <c r="Z14" s="30"/>
      <c r="AA14" s="28"/>
      <c r="AC14" s="62"/>
      <c r="AD14" s="58"/>
      <c r="AE14" s="59"/>
      <c r="AF14" s="59"/>
      <c r="AG14" s="58"/>
      <c r="AH14" s="27">
        <v>8</v>
      </c>
      <c r="AI14" s="61"/>
      <c r="AJ14" s="32"/>
      <c r="AK14" s="33"/>
      <c r="AL14" s="61"/>
      <c r="AM14" s="33">
        <v>1</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17</v>
      </c>
      <c r="C15" s="27"/>
      <c r="D15" s="49"/>
      <c r="E15" s="30"/>
      <c r="F15" s="30">
        <v>1</v>
      </c>
      <c r="G15" s="30">
        <v>2</v>
      </c>
      <c r="H15" s="52"/>
      <c r="I15" s="52"/>
      <c r="J15" s="52"/>
      <c r="K15" s="52">
        <v>2</v>
      </c>
      <c r="L15" s="52">
        <v>1</v>
      </c>
      <c r="M15" s="52">
        <v>1</v>
      </c>
      <c r="N15" s="52"/>
      <c r="O15" s="52">
        <v>3</v>
      </c>
      <c r="P15" s="52">
        <v>1</v>
      </c>
      <c r="Q15" s="52">
        <v>1</v>
      </c>
      <c r="R15" s="52">
        <v>4</v>
      </c>
      <c r="S15" s="52">
        <v>1</v>
      </c>
      <c r="T15" s="27"/>
      <c r="U15" s="28">
        <v>17</v>
      </c>
      <c r="V15" s="27">
        <v>8</v>
      </c>
      <c r="W15" s="28">
        <v>9</v>
      </c>
      <c r="X15" s="29">
        <f t="shared" si="0"/>
        <v>0</v>
      </c>
      <c r="Y15" s="27"/>
      <c r="Z15" s="30"/>
      <c r="AA15" s="28"/>
      <c r="AB15" s="31">
        <f t="shared" si="1"/>
        <v>5</v>
      </c>
      <c r="AC15" s="27">
        <v>5</v>
      </c>
      <c r="AD15" s="30"/>
      <c r="AE15" s="28"/>
      <c r="AF15" s="27">
        <v>0</v>
      </c>
      <c r="AG15" s="32">
        <v>0</v>
      </c>
      <c r="AH15" s="27"/>
      <c r="AI15" s="28">
        <v>2</v>
      </c>
      <c r="AJ15" s="32"/>
      <c r="AK15" s="33"/>
      <c r="AL15" s="28">
        <v>1</v>
      </c>
      <c r="AM15" s="33"/>
      <c r="AN15" s="28"/>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124</v>
      </c>
      <c r="C16" s="27">
        <v>61</v>
      </c>
      <c r="D16" s="49">
        <v>13</v>
      </c>
      <c r="E16" s="30">
        <v>17</v>
      </c>
      <c r="F16" s="30"/>
      <c r="G16" s="30"/>
      <c r="H16" s="52"/>
      <c r="I16" s="52"/>
      <c r="J16" s="52"/>
      <c r="K16" s="52">
        <v>1</v>
      </c>
      <c r="L16" s="52"/>
      <c r="M16" s="52">
        <v>1</v>
      </c>
      <c r="N16" s="52">
        <v>6</v>
      </c>
      <c r="O16" s="52">
        <v>6</v>
      </c>
      <c r="P16" s="52">
        <v>7</v>
      </c>
      <c r="Q16" s="52">
        <v>3</v>
      </c>
      <c r="R16" s="52">
        <v>4</v>
      </c>
      <c r="S16" s="52">
        <v>5</v>
      </c>
      <c r="T16" s="27">
        <v>91</v>
      </c>
      <c r="U16" s="28">
        <v>33</v>
      </c>
      <c r="V16" s="27">
        <v>68</v>
      </c>
      <c r="W16" s="28">
        <v>56</v>
      </c>
      <c r="X16" s="29">
        <f t="shared" si="0"/>
        <v>23</v>
      </c>
      <c r="Y16" s="27">
        <v>23</v>
      </c>
      <c r="Z16" s="30"/>
      <c r="AA16" s="28"/>
      <c r="AB16" s="31">
        <f t="shared" si="1"/>
        <v>15</v>
      </c>
      <c r="AC16" s="27">
        <v>15</v>
      </c>
      <c r="AD16" s="30"/>
      <c r="AE16" s="28"/>
      <c r="AF16" s="27">
        <v>38</v>
      </c>
      <c r="AG16" s="32">
        <v>4</v>
      </c>
      <c r="AH16" s="27">
        <v>10</v>
      </c>
      <c r="AI16" s="28">
        <v>2</v>
      </c>
      <c r="AJ16" s="32">
        <v>2</v>
      </c>
      <c r="AK16" s="33">
        <v>9</v>
      </c>
      <c r="AL16" s="28">
        <v>1</v>
      </c>
      <c r="AM16" s="33">
        <v>3</v>
      </c>
      <c r="AN16" s="28"/>
      <c r="AO16" s="35"/>
      <c r="AP16" s="53">
        <v>25</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193</v>
      </c>
      <c r="C18" s="27"/>
      <c r="D18" s="49"/>
      <c r="E18" s="30"/>
      <c r="F18" s="30">
        <v>3</v>
      </c>
      <c r="G18" s="30">
        <v>5</v>
      </c>
      <c r="H18" s="52">
        <v>9</v>
      </c>
      <c r="I18" s="52">
        <v>7</v>
      </c>
      <c r="J18" s="52">
        <v>9</v>
      </c>
      <c r="K18" s="52">
        <v>16</v>
      </c>
      <c r="L18" s="52">
        <v>18</v>
      </c>
      <c r="M18" s="52">
        <v>23</v>
      </c>
      <c r="N18" s="52">
        <v>11</v>
      </c>
      <c r="O18" s="52">
        <v>27</v>
      </c>
      <c r="P18" s="52">
        <v>16</v>
      </c>
      <c r="Q18" s="52">
        <v>22</v>
      </c>
      <c r="R18" s="52">
        <v>13</v>
      </c>
      <c r="S18" s="52">
        <v>14</v>
      </c>
      <c r="T18" s="27"/>
      <c r="U18" s="28">
        <v>193</v>
      </c>
      <c r="V18" s="27">
        <v>70</v>
      </c>
      <c r="W18" s="28">
        <v>123</v>
      </c>
      <c r="X18" s="29">
        <f t="shared" si="0"/>
        <v>0</v>
      </c>
      <c r="Y18" s="27"/>
      <c r="Z18" s="30"/>
      <c r="AA18" s="28"/>
      <c r="AB18" s="31">
        <f t="shared" si="1"/>
        <v>111</v>
      </c>
      <c r="AC18" s="27">
        <v>111</v>
      </c>
      <c r="AD18" s="30"/>
      <c r="AE18" s="28"/>
      <c r="AF18" s="27">
        <v>99</v>
      </c>
      <c r="AG18" s="32">
        <v>0</v>
      </c>
      <c r="AH18" s="27"/>
      <c r="AI18" s="28">
        <v>52</v>
      </c>
      <c r="AJ18" s="32"/>
      <c r="AK18" s="33"/>
      <c r="AL18" s="28">
        <v>19</v>
      </c>
      <c r="AM18" s="33"/>
      <c r="AN18" s="28">
        <v>38</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31</v>
      </c>
      <c r="C22" s="27"/>
      <c r="D22" s="49"/>
      <c r="E22" s="30"/>
      <c r="F22" s="30"/>
      <c r="G22" s="30"/>
      <c r="H22" s="52">
        <v>1</v>
      </c>
      <c r="I22" s="52"/>
      <c r="J22" s="52"/>
      <c r="K22" s="52">
        <v>1</v>
      </c>
      <c r="L22" s="52"/>
      <c r="M22" s="52">
        <v>3</v>
      </c>
      <c r="N22" s="52">
        <v>2</v>
      </c>
      <c r="O22" s="52"/>
      <c r="P22" s="52">
        <v>2</v>
      </c>
      <c r="Q22" s="52">
        <v>5</v>
      </c>
      <c r="R22" s="52">
        <v>5</v>
      </c>
      <c r="S22" s="52">
        <v>12</v>
      </c>
      <c r="T22" s="27"/>
      <c r="U22" s="28">
        <v>31</v>
      </c>
      <c r="V22" s="27">
        <v>16</v>
      </c>
      <c r="W22" s="28">
        <v>15</v>
      </c>
      <c r="X22" s="29">
        <f t="shared" si="0"/>
        <v>0</v>
      </c>
      <c r="Y22" s="27"/>
      <c r="Z22" s="30"/>
      <c r="AA22" s="28"/>
      <c r="AB22" s="31">
        <f t="shared" si="1"/>
        <v>23</v>
      </c>
      <c r="AC22" s="27">
        <v>23</v>
      </c>
      <c r="AD22" s="30"/>
      <c r="AE22" s="28"/>
      <c r="AF22" s="27">
        <v>11</v>
      </c>
      <c r="AG22" s="32">
        <v>0</v>
      </c>
      <c r="AH22" s="27"/>
      <c r="AI22" s="28">
        <v>6</v>
      </c>
      <c r="AJ22" s="32">
        <v>54</v>
      </c>
      <c r="AK22" s="33"/>
      <c r="AL22" s="28"/>
      <c r="AM22" s="33"/>
      <c r="AN22" s="28">
        <v>17</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20</v>
      </c>
      <c r="C26" s="27"/>
      <c r="D26" s="49"/>
      <c r="E26" s="30"/>
      <c r="F26" s="30">
        <v>6</v>
      </c>
      <c r="G26" s="30">
        <v>2</v>
      </c>
      <c r="H26" s="52">
        <v>4</v>
      </c>
      <c r="I26" s="52">
        <v>1</v>
      </c>
      <c r="J26" s="52">
        <v>3</v>
      </c>
      <c r="K26" s="52">
        <v>3</v>
      </c>
      <c r="L26" s="52">
        <v>1</v>
      </c>
      <c r="M26" s="52"/>
      <c r="N26" s="52"/>
      <c r="O26" s="52"/>
      <c r="P26" s="52"/>
      <c r="Q26" s="52"/>
      <c r="R26" s="52"/>
      <c r="S26" s="52"/>
      <c r="T26" s="27"/>
      <c r="U26" s="28">
        <v>20</v>
      </c>
      <c r="V26" s="27"/>
      <c r="W26" s="28">
        <v>20</v>
      </c>
      <c r="X26" s="29">
        <f t="shared" si="0"/>
        <v>0</v>
      </c>
      <c r="Y26" s="27"/>
      <c r="Z26" s="30"/>
      <c r="AA26" s="28"/>
      <c r="AB26" s="31">
        <f t="shared" si="1"/>
        <v>11</v>
      </c>
      <c r="AC26" s="27">
        <v>11</v>
      </c>
      <c r="AD26" s="30"/>
      <c r="AE26" s="28"/>
      <c r="AF26" s="27">
        <v>10</v>
      </c>
      <c r="AG26" s="32">
        <v>0</v>
      </c>
      <c r="AH26" s="27"/>
      <c r="AI26" s="28">
        <v>14</v>
      </c>
      <c r="AJ26" s="32"/>
      <c r="AK26" s="33"/>
      <c r="AL26" s="28"/>
      <c r="AM26" s="33"/>
      <c r="AN26" s="28">
        <v>3</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0</v>
      </c>
      <c r="C27" s="27"/>
      <c r="D27" s="49"/>
      <c r="E27" s="30"/>
      <c r="F27" s="30"/>
      <c r="G27" s="30"/>
      <c r="H27" s="52"/>
      <c r="I27" s="52"/>
      <c r="J27" s="52"/>
      <c r="K27" s="52"/>
      <c r="L27" s="52"/>
      <c r="M27" s="52"/>
      <c r="N27" s="52"/>
      <c r="O27" s="52"/>
      <c r="P27" s="52"/>
      <c r="Q27" s="52"/>
      <c r="R27" s="52"/>
      <c r="S27" s="52"/>
      <c r="T27" s="27"/>
      <c r="U27" s="28"/>
      <c r="V27" s="27"/>
      <c r="W27" s="28"/>
      <c r="X27" s="29">
        <f t="shared" si="0"/>
        <v>0</v>
      </c>
      <c r="Y27" s="27"/>
      <c r="Z27" s="30"/>
      <c r="AA27" s="28"/>
      <c r="AB27" s="31">
        <f t="shared" si="1"/>
        <v>0</v>
      </c>
      <c r="AC27" s="27"/>
      <c r="AD27" s="30"/>
      <c r="AE27" s="28"/>
      <c r="AF27" s="27"/>
      <c r="AG27" s="32"/>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t="str">
        <f t="shared" si="14"/>
        <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122</v>
      </c>
      <c r="C30" s="27">
        <v>30</v>
      </c>
      <c r="D30" s="49">
        <v>29</v>
      </c>
      <c r="E30" s="30">
        <v>26</v>
      </c>
      <c r="F30" s="30"/>
      <c r="G30" s="30">
        <v>1</v>
      </c>
      <c r="H30" s="52">
        <v>2</v>
      </c>
      <c r="I30" s="52"/>
      <c r="J30" s="52">
        <v>2</v>
      </c>
      <c r="K30" s="52">
        <v>1</v>
      </c>
      <c r="L30" s="52">
        <v>2</v>
      </c>
      <c r="M30" s="52">
        <v>1</v>
      </c>
      <c r="N30" s="52">
        <v>3</v>
      </c>
      <c r="O30" s="52">
        <v>6</v>
      </c>
      <c r="P30" s="52">
        <v>6</v>
      </c>
      <c r="Q30" s="52">
        <v>4</v>
      </c>
      <c r="R30" s="52">
        <v>6</v>
      </c>
      <c r="S30" s="52">
        <v>3</v>
      </c>
      <c r="T30" s="27">
        <v>85</v>
      </c>
      <c r="U30" s="28">
        <v>37</v>
      </c>
      <c r="V30" s="27">
        <v>69</v>
      </c>
      <c r="W30" s="28">
        <v>53</v>
      </c>
      <c r="X30" s="29">
        <f t="shared" si="0"/>
        <v>35</v>
      </c>
      <c r="Y30" s="27">
        <v>35</v>
      </c>
      <c r="Z30" s="30"/>
      <c r="AA30" s="28"/>
      <c r="AB30" s="31">
        <f t="shared" si="1"/>
        <v>36</v>
      </c>
      <c r="AC30" s="27">
        <v>36</v>
      </c>
      <c r="AD30" s="30"/>
      <c r="AE30" s="28"/>
      <c r="AF30" s="27">
        <v>40</v>
      </c>
      <c r="AG30" s="32">
        <v>0</v>
      </c>
      <c r="AH30" s="27">
        <v>18</v>
      </c>
      <c r="AI30" s="28">
        <v>6</v>
      </c>
      <c r="AJ30" s="32">
        <v>33</v>
      </c>
      <c r="AK30" s="33">
        <v>4</v>
      </c>
      <c r="AL30" s="28">
        <v>21</v>
      </c>
      <c r="AM30" s="33"/>
      <c r="AN30" s="28">
        <v>13</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227</v>
      </c>
      <c r="C32" s="27"/>
      <c r="D32" s="49">
        <v>4</v>
      </c>
      <c r="E32" s="30">
        <v>3</v>
      </c>
      <c r="F32" s="30">
        <v>19</v>
      </c>
      <c r="G32" s="30">
        <v>9</v>
      </c>
      <c r="H32" s="52">
        <v>13</v>
      </c>
      <c r="I32" s="52">
        <v>18</v>
      </c>
      <c r="J32" s="52">
        <v>15</v>
      </c>
      <c r="K32" s="52">
        <v>27</v>
      </c>
      <c r="L32" s="52">
        <v>31</v>
      </c>
      <c r="M32" s="52">
        <v>28</v>
      </c>
      <c r="N32" s="52">
        <v>24</v>
      </c>
      <c r="O32" s="52">
        <v>15</v>
      </c>
      <c r="P32" s="52">
        <v>11</v>
      </c>
      <c r="Q32" s="52">
        <v>7</v>
      </c>
      <c r="R32" s="52">
        <v>1</v>
      </c>
      <c r="S32" s="52">
        <v>2</v>
      </c>
      <c r="T32" s="27">
        <v>7</v>
      </c>
      <c r="U32" s="28">
        <v>220</v>
      </c>
      <c r="V32" s="27">
        <v>94</v>
      </c>
      <c r="W32" s="28">
        <v>133</v>
      </c>
      <c r="X32" s="29">
        <f t="shared" si="0"/>
        <v>12</v>
      </c>
      <c r="Y32" s="27">
        <v>12</v>
      </c>
      <c r="Z32" s="30"/>
      <c r="AA32" s="28"/>
      <c r="AB32" s="31">
        <f t="shared" si="1"/>
        <v>44</v>
      </c>
      <c r="AC32" s="27">
        <v>42</v>
      </c>
      <c r="AD32" s="30"/>
      <c r="AE32" s="28">
        <v>2</v>
      </c>
      <c r="AF32" s="27">
        <v>10</v>
      </c>
      <c r="AG32" s="32">
        <v>111</v>
      </c>
      <c r="AH32" s="27">
        <v>7</v>
      </c>
      <c r="AI32" s="28">
        <v>58</v>
      </c>
      <c r="AJ32" s="32">
        <v>473</v>
      </c>
      <c r="AK32" s="33"/>
      <c r="AL32" s="28"/>
      <c r="AM32" s="33"/>
      <c r="AN32" s="28">
        <v>3</v>
      </c>
      <c r="AO32" s="35"/>
      <c r="AP32" s="53">
        <v>22</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170</v>
      </c>
      <c r="C34" s="27">
        <v>75</v>
      </c>
      <c r="D34" s="49">
        <v>75</v>
      </c>
      <c r="E34" s="30">
        <v>20</v>
      </c>
      <c r="F34" s="59"/>
      <c r="G34" s="59"/>
      <c r="H34" s="59"/>
      <c r="I34" s="59"/>
      <c r="J34" s="59"/>
      <c r="K34" s="59"/>
      <c r="L34" s="59"/>
      <c r="M34" s="59"/>
      <c r="N34" s="59"/>
      <c r="O34" s="59"/>
      <c r="P34" s="59"/>
      <c r="Q34" s="59"/>
      <c r="R34" s="59"/>
      <c r="S34" s="59"/>
      <c r="T34" s="27">
        <v>170</v>
      </c>
      <c r="U34" s="61"/>
      <c r="V34" s="27">
        <v>122</v>
      </c>
      <c r="W34" s="28">
        <v>48</v>
      </c>
      <c r="X34" s="29">
        <f t="shared" si="0"/>
        <v>128</v>
      </c>
      <c r="Y34" s="27">
        <v>128</v>
      </c>
      <c r="Z34" s="30"/>
      <c r="AA34" s="28"/>
      <c r="AB34" s="31">
        <f t="shared" si="1"/>
        <v>0</v>
      </c>
      <c r="AC34" s="27"/>
      <c r="AD34" s="30"/>
      <c r="AE34" s="28"/>
      <c r="AF34" s="27">
        <v>90</v>
      </c>
      <c r="AG34" s="32">
        <v>0</v>
      </c>
      <c r="AH34" s="27">
        <v>36</v>
      </c>
      <c r="AI34" s="72"/>
      <c r="AJ34" s="32"/>
      <c r="AK34" s="33">
        <v>1</v>
      </c>
      <c r="AL34" s="28"/>
      <c r="AM34" s="33">
        <v>21</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452</v>
      </c>
      <c r="C35" s="62"/>
      <c r="D35" s="58"/>
      <c r="E35" s="59"/>
      <c r="F35" s="30">
        <v>8</v>
      </c>
      <c r="G35" s="30">
        <v>19</v>
      </c>
      <c r="H35" s="52">
        <v>11</v>
      </c>
      <c r="I35" s="52">
        <v>7</v>
      </c>
      <c r="J35" s="52">
        <v>28</v>
      </c>
      <c r="K35" s="52">
        <v>51</v>
      </c>
      <c r="L35" s="52">
        <v>39</v>
      </c>
      <c r="M35" s="52">
        <v>47</v>
      </c>
      <c r="N35" s="52">
        <v>55</v>
      </c>
      <c r="O35" s="52">
        <v>43</v>
      </c>
      <c r="P35" s="52">
        <v>39</v>
      </c>
      <c r="Q35" s="52">
        <v>47</v>
      </c>
      <c r="R35" s="52">
        <v>31</v>
      </c>
      <c r="S35" s="52">
        <v>27</v>
      </c>
      <c r="T35" s="62"/>
      <c r="U35" s="28">
        <v>452</v>
      </c>
      <c r="V35" s="27">
        <v>178</v>
      </c>
      <c r="W35" s="28">
        <v>274</v>
      </c>
      <c r="X35" s="69"/>
      <c r="Y35" s="62"/>
      <c r="Z35" s="59"/>
      <c r="AA35" s="61"/>
      <c r="AB35" s="31">
        <f t="shared" si="1"/>
        <v>231</v>
      </c>
      <c r="AC35" s="27">
        <v>231</v>
      </c>
      <c r="AD35" s="30"/>
      <c r="AE35" s="28"/>
      <c r="AF35" s="27">
        <v>174</v>
      </c>
      <c r="AG35" s="32">
        <v>23</v>
      </c>
      <c r="AH35" s="62"/>
      <c r="AI35" s="72">
        <v>94</v>
      </c>
      <c r="AJ35" s="72">
        <v>1</v>
      </c>
      <c r="AK35" s="69"/>
      <c r="AL35" s="28">
        <v>43</v>
      </c>
      <c r="AM35" s="69"/>
      <c r="AN35" s="28">
        <v>74</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135</v>
      </c>
      <c r="C38" s="62"/>
      <c r="D38" s="58"/>
      <c r="E38" s="59"/>
      <c r="F38" s="30"/>
      <c r="G38" s="30">
        <v>3</v>
      </c>
      <c r="H38" s="52">
        <v>6</v>
      </c>
      <c r="I38" s="52">
        <v>6</v>
      </c>
      <c r="J38" s="52">
        <v>3</v>
      </c>
      <c r="K38" s="52">
        <v>14</v>
      </c>
      <c r="L38" s="52">
        <v>22</v>
      </c>
      <c r="M38" s="52">
        <v>26</v>
      </c>
      <c r="N38" s="52">
        <v>8</v>
      </c>
      <c r="O38" s="52">
        <v>14</v>
      </c>
      <c r="P38" s="52">
        <v>16</v>
      </c>
      <c r="Q38" s="52">
        <v>7</v>
      </c>
      <c r="R38" s="52">
        <v>4</v>
      </c>
      <c r="S38" s="52">
        <v>6</v>
      </c>
      <c r="T38" s="62"/>
      <c r="U38" s="28">
        <v>135</v>
      </c>
      <c r="V38" s="27"/>
      <c r="W38" s="28">
        <v>135</v>
      </c>
      <c r="X38" s="69"/>
      <c r="Y38" s="62"/>
      <c r="Z38" s="59"/>
      <c r="AA38" s="61"/>
      <c r="AB38" s="31">
        <f t="shared" si="1"/>
        <v>43</v>
      </c>
      <c r="AC38" s="27">
        <v>43</v>
      </c>
      <c r="AD38" s="30"/>
      <c r="AE38" s="28"/>
      <c r="AF38" s="27">
        <v>4</v>
      </c>
      <c r="AG38" s="32">
        <v>0</v>
      </c>
      <c r="AH38" s="62"/>
      <c r="AI38" s="28">
        <v>7</v>
      </c>
      <c r="AJ38" s="32">
        <v>65</v>
      </c>
      <c r="AK38" s="69"/>
      <c r="AL38" s="28"/>
      <c r="AM38" s="69"/>
      <c r="AN38" s="28"/>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v>0</v>
      </c>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6</v>
      </c>
      <c r="C46" s="27"/>
      <c r="D46" s="49"/>
      <c r="E46" s="30"/>
      <c r="F46" s="30"/>
      <c r="G46" s="30"/>
      <c r="H46" s="52">
        <v>1</v>
      </c>
      <c r="I46" s="52"/>
      <c r="J46" s="52">
        <v>1</v>
      </c>
      <c r="K46" s="52"/>
      <c r="L46" s="52"/>
      <c r="M46" s="52"/>
      <c r="N46" s="52">
        <v>1</v>
      </c>
      <c r="O46" s="52"/>
      <c r="P46" s="52">
        <v>2</v>
      </c>
      <c r="Q46" s="52">
        <v>1</v>
      </c>
      <c r="R46" s="52"/>
      <c r="S46" s="52"/>
      <c r="T46" s="27"/>
      <c r="U46" s="28">
        <v>6</v>
      </c>
      <c r="V46" s="27">
        <v>2</v>
      </c>
      <c r="W46" s="28">
        <v>4</v>
      </c>
      <c r="X46" s="29">
        <f t="shared" si="0"/>
        <v>0</v>
      </c>
      <c r="Y46" s="27"/>
      <c r="Z46" s="30"/>
      <c r="AA46" s="28"/>
      <c r="AB46" s="31">
        <f t="shared" si="1"/>
        <v>6</v>
      </c>
      <c r="AC46" s="27">
        <v>6</v>
      </c>
      <c r="AD46" s="30"/>
      <c r="AE46" s="28"/>
      <c r="AF46" s="62"/>
      <c r="AG46" s="66"/>
      <c r="AH46" s="27"/>
      <c r="AI46" s="28"/>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260</v>
      </c>
      <c r="C47" s="62"/>
      <c r="D47" s="58"/>
      <c r="E47" s="30">
        <v>1</v>
      </c>
      <c r="F47" s="30">
        <v>15</v>
      </c>
      <c r="G47" s="30">
        <v>54</v>
      </c>
      <c r="H47" s="52">
        <v>63</v>
      </c>
      <c r="I47" s="52">
        <v>68</v>
      </c>
      <c r="J47" s="52">
        <v>36</v>
      </c>
      <c r="K47" s="52">
        <v>23</v>
      </c>
      <c r="L47" s="52"/>
      <c r="M47" s="58"/>
      <c r="N47" s="58"/>
      <c r="O47" s="58"/>
      <c r="P47" s="58"/>
      <c r="Q47" s="58"/>
      <c r="R47" s="58"/>
      <c r="S47" s="58"/>
      <c r="T47" s="27">
        <v>1</v>
      </c>
      <c r="U47" s="28">
        <v>259</v>
      </c>
      <c r="V47" s="62"/>
      <c r="W47" s="28">
        <v>260</v>
      </c>
      <c r="X47" s="29">
        <f t="shared" si="0"/>
        <v>0</v>
      </c>
      <c r="Y47" s="27"/>
      <c r="Z47" s="30"/>
      <c r="AA47" s="28"/>
      <c r="AB47" s="31">
        <f t="shared" si="1"/>
        <v>123</v>
      </c>
      <c r="AC47" s="27">
        <v>123</v>
      </c>
      <c r="AD47" s="30"/>
      <c r="AE47" s="28"/>
      <c r="AF47" s="27">
        <v>41</v>
      </c>
      <c r="AG47" s="32">
        <v>0</v>
      </c>
      <c r="AH47" s="27"/>
      <c r="AI47" s="28">
        <v>41</v>
      </c>
      <c r="AJ47" s="32"/>
      <c r="AK47" s="33"/>
      <c r="AL47" s="28"/>
      <c r="AM47" s="33"/>
      <c r="AN47" s="28">
        <v>9</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165</v>
      </c>
      <c r="C48" s="27"/>
      <c r="D48" s="49"/>
      <c r="E48" s="30">
        <v>2</v>
      </c>
      <c r="F48" s="30">
        <v>8</v>
      </c>
      <c r="G48" s="30">
        <v>8</v>
      </c>
      <c r="H48" s="52">
        <v>10</v>
      </c>
      <c r="I48" s="52">
        <v>15</v>
      </c>
      <c r="J48" s="52">
        <v>21</v>
      </c>
      <c r="K48" s="52">
        <v>11</v>
      </c>
      <c r="L48" s="52">
        <v>30</v>
      </c>
      <c r="M48" s="52">
        <v>27</v>
      </c>
      <c r="N48" s="52">
        <v>11</v>
      </c>
      <c r="O48" s="52">
        <v>8</v>
      </c>
      <c r="P48" s="52">
        <v>5</v>
      </c>
      <c r="Q48" s="52">
        <v>4</v>
      </c>
      <c r="R48" s="52">
        <v>4</v>
      </c>
      <c r="S48" s="52">
        <v>1</v>
      </c>
      <c r="T48" s="27">
        <v>2</v>
      </c>
      <c r="U48" s="28">
        <v>163</v>
      </c>
      <c r="V48" s="27"/>
      <c r="W48" s="28">
        <v>165</v>
      </c>
      <c r="X48" s="29">
        <f t="shared" si="0"/>
        <v>0</v>
      </c>
      <c r="Y48" s="27"/>
      <c r="Z48" s="30"/>
      <c r="AA48" s="28"/>
      <c r="AB48" s="31">
        <f t="shared" si="1"/>
        <v>124</v>
      </c>
      <c r="AC48" s="27">
        <v>124</v>
      </c>
      <c r="AD48" s="30"/>
      <c r="AE48" s="28"/>
      <c r="AF48" s="27">
        <v>50</v>
      </c>
      <c r="AG48" s="32">
        <v>0</v>
      </c>
      <c r="AH48" s="27"/>
      <c r="AI48" s="28">
        <v>28</v>
      </c>
      <c r="AJ48" s="32">
        <v>1</v>
      </c>
      <c r="AK48" s="33"/>
      <c r="AL48" s="28">
        <v>2</v>
      </c>
      <c r="AM48" s="33"/>
      <c r="AN48" s="28">
        <v>26</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238</v>
      </c>
      <c r="C49" s="62"/>
      <c r="D49" s="58"/>
      <c r="E49" s="58"/>
      <c r="F49" s="30">
        <v>2</v>
      </c>
      <c r="G49" s="30">
        <v>12</v>
      </c>
      <c r="H49" s="52">
        <v>33</v>
      </c>
      <c r="I49" s="52">
        <v>27</v>
      </c>
      <c r="J49" s="52">
        <v>29</v>
      </c>
      <c r="K49" s="52">
        <v>36</v>
      </c>
      <c r="L49" s="52">
        <v>33</v>
      </c>
      <c r="M49" s="52">
        <v>28</v>
      </c>
      <c r="N49" s="52">
        <v>18</v>
      </c>
      <c r="O49" s="52">
        <v>11</v>
      </c>
      <c r="P49" s="52">
        <v>7</v>
      </c>
      <c r="Q49" s="52">
        <v>2</v>
      </c>
      <c r="R49" s="52"/>
      <c r="S49" s="52"/>
      <c r="T49" s="62"/>
      <c r="U49" s="28">
        <v>238</v>
      </c>
      <c r="V49" s="62"/>
      <c r="W49" s="28">
        <v>238</v>
      </c>
      <c r="X49" s="29">
        <f t="shared" si="0"/>
        <v>0</v>
      </c>
      <c r="Y49" s="27"/>
      <c r="Z49" s="30"/>
      <c r="AA49" s="28"/>
      <c r="AB49" s="31">
        <f t="shared" si="1"/>
        <v>114</v>
      </c>
      <c r="AC49" s="27">
        <v>114</v>
      </c>
      <c r="AD49" s="30"/>
      <c r="AE49" s="28"/>
      <c r="AF49" s="27">
        <v>45</v>
      </c>
      <c r="AG49" s="32">
        <v>0</v>
      </c>
      <c r="AH49" s="27"/>
      <c r="AI49" s="28">
        <v>33</v>
      </c>
      <c r="AJ49" s="32"/>
      <c r="AK49" s="33"/>
      <c r="AL49" s="28">
        <v>1</v>
      </c>
      <c r="AM49" s="33"/>
      <c r="AN49" s="28">
        <v>18</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568</v>
      </c>
      <c r="C51" s="27">
        <v>22</v>
      </c>
      <c r="D51" s="49">
        <v>12</v>
      </c>
      <c r="E51" s="30">
        <v>9</v>
      </c>
      <c r="F51" s="30">
        <v>8</v>
      </c>
      <c r="G51" s="30">
        <v>5</v>
      </c>
      <c r="H51" s="52">
        <v>11</v>
      </c>
      <c r="I51" s="52">
        <v>2</v>
      </c>
      <c r="J51" s="52">
        <v>12</v>
      </c>
      <c r="K51" s="52">
        <v>15</v>
      </c>
      <c r="L51" s="52">
        <v>31</v>
      </c>
      <c r="M51" s="52">
        <v>31</v>
      </c>
      <c r="N51" s="52">
        <v>34</v>
      </c>
      <c r="O51" s="52">
        <v>57</v>
      </c>
      <c r="P51" s="52">
        <v>96</v>
      </c>
      <c r="Q51" s="52">
        <v>96</v>
      </c>
      <c r="R51" s="52">
        <v>58</v>
      </c>
      <c r="S51" s="52">
        <v>69</v>
      </c>
      <c r="T51" s="27">
        <v>43</v>
      </c>
      <c r="U51" s="28">
        <v>525</v>
      </c>
      <c r="V51" s="27">
        <v>284</v>
      </c>
      <c r="W51" s="28">
        <v>284</v>
      </c>
      <c r="X51" s="29">
        <f t="shared" si="0"/>
        <v>24</v>
      </c>
      <c r="Y51" s="27">
        <v>20</v>
      </c>
      <c r="Z51" s="30"/>
      <c r="AA51" s="28">
        <v>4</v>
      </c>
      <c r="AB51" s="31">
        <f t="shared" si="1"/>
        <v>353</v>
      </c>
      <c r="AC51" s="27">
        <v>289</v>
      </c>
      <c r="AD51" s="30"/>
      <c r="AE51" s="28">
        <v>64</v>
      </c>
      <c r="AF51" s="27">
        <v>293</v>
      </c>
      <c r="AG51" s="32">
        <v>87</v>
      </c>
      <c r="AH51" s="27">
        <v>13</v>
      </c>
      <c r="AI51" s="28">
        <v>120</v>
      </c>
      <c r="AJ51" s="32">
        <v>154</v>
      </c>
      <c r="AK51" s="33"/>
      <c r="AL51" s="28"/>
      <c r="AM51" s="33">
        <v>10</v>
      </c>
      <c r="AN51" s="28">
        <v>60</v>
      </c>
      <c r="AO51" s="35"/>
      <c r="AP51" s="53"/>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v>0</v>
      </c>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159</v>
      </c>
      <c r="C53" s="27">
        <v>14</v>
      </c>
      <c r="D53" s="49">
        <v>30</v>
      </c>
      <c r="E53" s="30">
        <v>15</v>
      </c>
      <c r="F53" s="30">
        <v>4</v>
      </c>
      <c r="G53" s="30">
        <v>3</v>
      </c>
      <c r="H53" s="52">
        <v>4</v>
      </c>
      <c r="I53" s="52">
        <v>3</v>
      </c>
      <c r="J53" s="52">
        <v>5</v>
      </c>
      <c r="K53" s="52">
        <v>6</v>
      </c>
      <c r="L53" s="52">
        <v>4</v>
      </c>
      <c r="M53" s="52">
        <v>6</v>
      </c>
      <c r="N53" s="52">
        <v>4</v>
      </c>
      <c r="O53" s="52">
        <v>4</v>
      </c>
      <c r="P53" s="52">
        <v>16</v>
      </c>
      <c r="Q53" s="52">
        <v>14</v>
      </c>
      <c r="R53" s="52">
        <v>11</v>
      </c>
      <c r="S53" s="52">
        <v>16</v>
      </c>
      <c r="T53" s="27">
        <v>59</v>
      </c>
      <c r="U53" s="28">
        <v>100</v>
      </c>
      <c r="V53" s="27">
        <v>84</v>
      </c>
      <c r="W53" s="28">
        <v>75</v>
      </c>
      <c r="X53" s="29">
        <f t="shared" si="0"/>
        <v>33</v>
      </c>
      <c r="Y53" s="27">
        <v>29</v>
      </c>
      <c r="Z53" s="30"/>
      <c r="AA53" s="28">
        <v>4</v>
      </c>
      <c r="AB53" s="31">
        <f t="shared" si="1"/>
        <v>54</v>
      </c>
      <c r="AC53" s="27">
        <v>51</v>
      </c>
      <c r="AD53" s="30"/>
      <c r="AE53" s="28">
        <v>3</v>
      </c>
      <c r="AF53" s="27">
        <v>70</v>
      </c>
      <c r="AG53" s="32">
        <v>0</v>
      </c>
      <c r="AH53" s="27">
        <v>2</v>
      </c>
      <c r="AI53" s="28">
        <v>12</v>
      </c>
      <c r="AJ53" s="32"/>
      <c r="AK53" s="33"/>
      <c r="AL53" s="28"/>
      <c r="AM53" s="33">
        <v>7</v>
      </c>
      <c r="AN53" s="28">
        <v>34</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662</v>
      </c>
      <c r="C55" s="27">
        <v>138</v>
      </c>
      <c r="D55" s="49">
        <v>92</v>
      </c>
      <c r="E55" s="30">
        <v>64</v>
      </c>
      <c r="F55" s="30">
        <v>26</v>
      </c>
      <c r="G55" s="30">
        <v>13</v>
      </c>
      <c r="H55" s="52">
        <v>16</v>
      </c>
      <c r="I55" s="52">
        <v>12</v>
      </c>
      <c r="J55" s="52">
        <v>21</v>
      </c>
      <c r="K55" s="52">
        <v>18</v>
      </c>
      <c r="L55" s="52">
        <v>29</v>
      </c>
      <c r="M55" s="52">
        <v>43</v>
      </c>
      <c r="N55" s="52">
        <v>41</v>
      </c>
      <c r="O55" s="52">
        <v>40</v>
      </c>
      <c r="P55" s="52">
        <v>33</v>
      </c>
      <c r="Q55" s="52">
        <v>32</v>
      </c>
      <c r="R55" s="52">
        <v>23</v>
      </c>
      <c r="S55" s="52">
        <v>21</v>
      </c>
      <c r="T55" s="27">
        <v>294</v>
      </c>
      <c r="U55" s="28">
        <v>368</v>
      </c>
      <c r="V55" s="27">
        <v>294</v>
      </c>
      <c r="W55" s="28">
        <v>368</v>
      </c>
      <c r="X55" s="29">
        <f t="shared" si="0"/>
        <v>136</v>
      </c>
      <c r="Y55" s="27">
        <v>110</v>
      </c>
      <c r="Z55" s="30"/>
      <c r="AA55" s="28">
        <v>26</v>
      </c>
      <c r="AB55" s="31">
        <f t="shared" si="1"/>
        <v>228</v>
      </c>
      <c r="AC55" s="27">
        <v>163</v>
      </c>
      <c r="AD55" s="30"/>
      <c r="AE55" s="28">
        <v>65</v>
      </c>
      <c r="AF55" s="27">
        <v>231</v>
      </c>
      <c r="AG55" s="32">
        <v>0</v>
      </c>
      <c r="AH55" s="27">
        <v>48</v>
      </c>
      <c r="AI55" s="28">
        <v>110</v>
      </c>
      <c r="AJ55" s="32"/>
      <c r="AK55" s="33">
        <v>1</v>
      </c>
      <c r="AL55" s="28">
        <v>1</v>
      </c>
      <c r="AM55" s="33">
        <v>64</v>
      </c>
      <c r="AN55" s="28">
        <v>56</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289</v>
      </c>
      <c r="C56" s="27"/>
      <c r="D56" s="49"/>
      <c r="E56" s="30"/>
      <c r="F56" s="30">
        <v>7</v>
      </c>
      <c r="G56" s="30">
        <v>6</v>
      </c>
      <c r="H56" s="52">
        <v>11</v>
      </c>
      <c r="I56" s="52">
        <v>7</v>
      </c>
      <c r="J56" s="52">
        <v>4</v>
      </c>
      <c r="K56" s="52">
        <v>11</v>
      </c>
      <c r="L56" s="52">
        <v>16</v>
      </c>
      <c r="M56" s="52">
        <v>19</v>
      </c>
      <c r="N56" s="52">
        <v>25</v>
      </c>
      <c r="O56" s="52">
        <v>28</v>
      </c>
      <c r="P56" s="52">
        <v>45</v>
      </c>
      <c r="Q56" s="52">
        <v>39</v>
      </c>
      <c r="R56" s="52">
        <v>27</v>
      </c>
      <c r="S56" s="52">
        <v>44</v>
      </c>
      <c r="T56" s="27"/>
      <c r="U56" s="28">
        <v>289</v>
      </c>
      <c r="V56" s="27">
        <v>224</v>
      </c>
      <c r="W56" s="28">
        <v>65</v>
      </c>
      <c r="X56" s="29">
        <f t="shared" si="0"/>
        <v>0</v>
      </c>
      <c r="Y56" s="27"/>
      <c r="Z56" s="30"/>
      <c r="AA56" s="28"/>
      <c r="AB56" s="31">
        <f t="shared" si="1"/>
        <v>116</v>
      </c>
      <c r="AC56" s="27">
        <v>116</v>
      </c>
      <c r="AD56" s="30"/>
      <c r="AE56" s="28"/>
      <c r="AF56" s="27">
        <v>113</v>
      </c>
      <c r="AG56" s="32">
        <v>20</v>
      </c>
      <c r="AH56" s="27"/>
      <c r="AI56" s="28">
        <v>28</v>
      </c>
      <c r="AJ56" s="32"/>
      <c r="AK56" s="33"/>
      <c r="AL56" s="28">
        <v>36</v>
      </c>
      <c r="AM56" s="33"/>
      <c r="AN56" s="28">
        <v>9</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34" t="s">
        <v>51</v>
      </c>
      <c r="B58" s="92">
        <f>SUM(B12:B57)</f>
        <v>5084</v>
      </c>
      <c r="C58" s="93">
        <f>SUM(C12:C57)</f>
        <v>717</v>
      </c>
      <c r="D58" s="94">
        <f t="shared" ref="D58:AX58" si="18">SUM(D12:D57)</f>
        <v>414</v>
      </c>
      <c r="E58" s="95">
        <f t="shared" si="18"/>
        <v>232</v>
      </c>
      <c r="F58" s="96">
        <f t="shared" si="18"/>
        <v>121</v>
      </c>
      <c r="G58" s="97">
        <f t="shared" si="18"/>
        <v>172</v>
      </c>
      <c r="H58" s="97">
        <f t="shared" si="18"/>
        <v>228</v>
      </c>
      <c r="I58" s="97">
        <f t="shared" si="18"/>
        <v>205</v>
      </c>
      <c r="J58" s="97">
        <f t="shared" si="18"/>
        <v>218</v>
      </c>
      <c r="K58" s="97">
        <f t="shared" si="18"/>
        <v>273</v>
      </c>
      <c r="L58" s="97">
        <f t="shared" si="18"/>
        <v>289</v>
      </c>
      <c r="M58" s="97">
        <f t="shared" si="18"/>
        <v>324</v>
      </c>
      <c r="N58" s="97">
        <f t="shared" si="18"/>
        <v>297</v>
      </c>
      <c r="O58" s="97">
        <f t="shared" si="18"/>
        <v>312</v>
      </c>
      <c r="P58" s="97">
        <f t="shared" si="18"/>
        <v>373</v>
      </c>
      <c r="Q58" s="97">
        <f t="shared" si="18"/>
        <v>351</v>
      </c>
      <c r="R58" s="97">
        <f t="shared" si="18"/>
        <v>257</v>
      </c>
      <c r="S58" s="97">
        <f t="shared" si="18"/>
        <v>301</v>
      </c>
      <c r="T58" s="98">
        <f t="shared" si="18"/>
        <v>1363</v>
      </c>
      <c r="U58" s="99">
        <f t="shared" si="18"/>
        <v>3721</v>
      </c>
      <c r="V58" s="98">
        <f t="shared" si="18"/>
        <v>2094</v>
      </c>
      <c r="W58" s="99">
        <f t="shared" si="18"/>
        <v>2990</v>
      </c>
      <c r="X58" s="98">
        <f t="shared" si="18"/>
        <v>674</v>
      </c>
      <c r="Y58" s="98">
        <f t="shared" si="18"/>
        <v>639</v>
      </c>
      <c r="Z58" s="95">
        <f t="shared" si="18"/>
        <v>0</v>
      </c>
      <c r="AA58" s="94">
        <f t="shared" si="18"/>
        <v>35</v>
      </c>
      <c r="AB58" s="93">
        <f t="shared" si="18"/>
        <v>1932</v>
      </c>
      <c r="AC58" s="98">
        <f t="shared" si="18"/>
        <v>1798</v>
      </c>
      <c r="AD58" s="95">
        <f t="shared" si="18"/>
        <v>0</v>
      </c>
      <c r="AE58" s="99">
        <f t="shared" si="18"/>
        <v>134</v>
      </c>
      <c r="AF58" s="93">
        <f t="shared" si="18"/>
        <v>1723</v>
      </c>
      <c r="AG58" s="94">
        <f t="shared" si="18"/>
        <v>245</v>
      </c>
      <c r="AH58" s="98">
        <f t="shared" si="18"/>
        <v>233</v>
      </c>
      <c r="AI58" s="99">
        <f t="shared" si="18"/>
        <v>741</v>
      </c>
      <c r="AJ58" s="94">
        <f t="shared" si="18"/>
        <v>1067</v>
      </c>
      <c r="AK58" s="98">
        <f t="shared" si="18"/>
        <v>94</v>
      </c>
      <c r="AL58" s="99">
        <f t="shared" si="18"/>
        <v>159</v>
      </c>
      <c r="AM58" s="98">
        <f t="shared" si="18"/>
        <v>164</v>
      </c>
      <c r="AN58" s="99">
        <f t="shared" si="18"/>
        <v>411</v>
      </c>
      <c r="AO58" s="100"/>
      <c r="AP58" s="101">
        <f t="shared" si="18"/>
        <v>47</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35"/>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36"/>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39" t="s">
        <v>109</v>
      </c>
      <c r="V61" s="239"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696</v>
      </c>
      <c r="D62" s="23">
        <v>3</v>
      </c>
      <c r="E62" s="24">
        <v>18</v>
      </c>
      <c r="F62" s="25">
        <v>7</v>
      </c>
      <c r="G62" s="25">
        <v>5</v>
      </c>
      <c r="H62" s="25">
        <v>33</v>
      </c>
      <c r="I62" s="25">
        <v>45</v>
      </c>
      <c r="J62" s="25">
        <v>20</v>
      </c>
      <c r="K62" s="25">
        <v>65</v>
      </c>
      <c r="L62" s="25">
        <v>44</v>
      </c>
      <c r="M62" s="25">
        <v>43</v>
      </c>
      <c r="N62" s="25">
        <v>36</v>
      </c>
      <c r="O62" s="25">
        <v>60</v>
      </c>
      <c r="P62" s="25">
        <v>71</v>
      </c>
      <c r="Q62" s="25">
        <v>71</v>
      </c>
      <c r="R62" s="25">
        <v>65</v>
      </c>
      <c r="S62" s="25">
        <v>58</v>
      </c>
      <c r="T62" s="34">
        <v>52</v>
      </c>
      <c r="U62" s="110">
        <v>313</v>
      </c>
      <c r="V62" s="110">
        <v>383</v>
      </c>
      <c r="W62" s="111">
        <v>696</v>
      </c>
      <c r="X62" s="112">
        <v>637</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236</v>
      </c>
      <c r="D63" s="58"/>
      <c r="E63" s="58"/>
      <c r="F63" s="30"/>
      <c r="G63" s="30">
        <v>15</v>
      </c>
      <c r="H63" s="30">
        <v>54</v>
      </c>
      <c r="I63" s="30">
        <v>57</v>
      </c>
      <c r="J63" s="30">
        <v>56</v>
      </c>
      <c r="K63" s="30">
        <v>32</v>
      </c>
      <c r="L63" s="30">
        <v>22</v>
      </c>
      <c r="M63" s="30"/>
      <c r="N63" s="30"/>
      <c r="O63" s="30"/>
      <c r="P63" s="30"/>
      <c r="Q63" s="30"/>
      <c r="R63" s="30"/>
      <c r="S63" s="30"/>
      <c r="T63" s="28"/>
      <c r="U63" s="58"/>
      <c r="V63" s="118">
        <v>236</v>
      </c>
      <c r="W63" s="33">
        <v>236</v>
      </c>
      <c r="X63" s="53">
        <v>235</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343</v>
      </c>
      <c r="D64" s="30"/>
      <c r="E64" s="30"/>
      <c r="F64" s="30"/>
      <c r="G64" s="30">
        <v>20</v>
      </c>
      <c r="H64" s="30">
        <v>61</v>
      </c>
      <c r="I64" s="30">
        <v>64</v>
      </c>
      <c r="J64" s="30">
        <v>70</v>
      </c>
      <c r="K64" s="30">
        <v>43</v>
      </c>
      <c r="L64" s="30">
        <v>30</v>
      </c>
      <c r="M64" s="30">
        <v>18</v>
      </c>
      <c r="N64" s="30">
        <v>9</v>
      </c>
      <c r="O64" s="30">
        <v>9</v>
      </c>
      <c r="P64" s="30">
        <v>11</v>
      </c>
      <c r="Q64" s="30">
        <v>5</v>
      </c>
      <c r="R64" s="30">
        <v>3</v>
      </c>
      <c r="S64" s="30"/>
      <c r="T64" s="28"/>
      <c r="U64" s="118">
        <v>4</v>
      </c>
      <c r="V64" s="118">
        <v>339</v>
      </c>
      <c r="W64" s="33">
        <v>343</v>
      </c>
      <c r="X64" s="53">
        <v>309</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420</v>
      </c>
      <c r="D66" s="27">
        <v>101</v>
      </c>
      <c r="E66" s="49">
        <v>53</v>
      </c>
      <c r="F66" s="30">
        <v>30</v>
      </c>
      <c r="G66" s="30">
        <v>12</v>
      </c>
      <c r="H66" s="30">
        <v>4</v>
      </c>
      <c r="I66" s="30">
        <v>15</v>
      </c>
      <c r="J66" s="30">
        <v>11</v>
      </c>
      <c r="K66" s="30">
        <v>7</v>
      </c>
      <c r="L66" s="30">
        <v>10</v>
      </c>
      <c r="M66" s="30">
        <v>8</v>
      </c>
      <c r="N66" s="30">
        <v>20</v>
      </c>
      <c r="O66" s="30">
        <v>16</v>
      </c>
      <c r="P66" s="30">
        <v>18</v>
      </c>
      <c r="Q66" s="30">
        <v>25</v>
      </c>
      <c r="R66" s="30">
        <v>35</v>
      </c>
      <c r="S66" s="49">
        <v>24</v>
      </c>
      <c r="T66" s="28">
        <v>31</v>
      </c>
      <c r="U66" s="118">
        <v>176</v>
      </c>
      <c r="V66" s="118">
        <v>244</v>
      </c>
      <c r="W66" s="33">
        <v>420</v>
      </c>
      <c r="X66" s="53">
        <v>363</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59</v>
      </c>
      <c r="D68" s="27">
        <v>33</v>
      </c>
      <c r="E68" s="49">
        <v>9</v>
      </c>
      <c r="F68" s="30">
        <v>1</v>
      </c>
      <c r="G68" s="30"/>
      <c r="H68" s="30"/>
      <c r="I68" s="30"/>
      <c r="J68" s="30"/>
      <c r="K68" s="30"/>
      <c r="L68" s="30">
        <v>1</v>
      </c>
      <c r="M68" s="30"/>
      <c r="N68" s="30"/>
      <c r="O68" s="30">
        <v>2</v>
      </c>
      <c r="P68" s="49">
        <v>4</v>
      </c>
      <c r="Q68" s="49">
        <v>2</v>
      </c>
      <c r="R68" s="30">
        <v>2</v>
      </c>
      <c r="S68" s="49">
        <v>2</v>
      </c>
      <c r="T68" s="28">
        <v>3</v>
      </c>
      <c r="U68" s="118">
        <v>39</v>
      </c>
      <c r="V68" s="118">
        <v>20</v>
      </c>
      <c r="W68" s="33">
        <v>59</v>
      </c>
      <c r="X68" s="53">
        <v>46</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206</v>
      </c>
      <c r="D71" s="27">
        <v>1</v>
      </c>
      <c r="E71" s="49">
        <v>1</v>
      </c>
      <c r="F71" s="30">
        <v>1</v>
      </c>
      <c r="G71" s="30"/>
      <c r="H71" s="30"/>
      <c r="I71" s="30"/>
      <c r="J71" s="30"/>
      <c r="K71" s="30"/>
      <c r="L71" s="30"/>
      <c r="M71" s="30"/>
      <c r="N71" s="30">
        <v>1</v>
      </c>
      <c r="O71" s="30"/>
      <c r="P71" s="30">
        <v>4</v>
      </c>
      <c r="Q71" s="30">
        <v>65</v>
      </c>
      <c r="R71" s="30">
        <v>66</v>
      </c>
      <c r="S71" s="49">
        <v>34</v>
      </c>
      <c r="T71" s="28">
        <v>33</v>
      </c>
      <c r="U71" s="118">
        <v>82</v>
      </c>
      <c r="V71" s="118">
        <v>124</v>
      </c>
      <c r="W71" s="33">
        <v>206</v>
      </c>
      <c r="X71" s="53">
        <v>31</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1960</v>
      </c>
      <c r="D73" s="125">
        <f>SUM(D62:D72)</f>
        <v>138</v>
      </c>
      <c r="E73" s="126">
        <f t="shared" si="29"/>
        <v>81</v>
      </c>
      <c r="F73" s="95">
        <f t="shared" si="29"/>
        <v>39</v>
      </c>
      <c r="G73" s="95">
        <f t="shared" si="29"/>
        <v>52</v>
      </c>
      <c r="H73" s="95">
        <f t="shared" si="29"/>
        <v>152</v>
      </c>
      <c r="I73" s="95">
        <f t="shared" si="29"/>
        <v>181</v>
      </c>
      <c r="J73" s="95">
        <f t="shared" si="29"/>
        <v>157</v>
      </c>
      <c r="K73" s="95">
        <f t="shared" si="29"/>
        <v>147</v>
      </c>
      <c r="L73" s="95">
        <f t="shared" si="29"/>
        <v>107</v>
      </c>
      <c r="M73" s="95">
        <f t="shared" si="29"/>
        <v>69</v>
      </c>
      <c r="N73" s="95">
        <f t="shared" si="29"/>
        <v>66</v>
      </c>
      <c r="O73" s="95">
        <f t="shared" si="29"/>
        <v>87</v>
      </c>
      <c r="P73" s="95">
        <f t="shared" si="29"/>
        <v>108</v>
      </c>
      <c r="Q73" s="95">
        <f t="shared" si="29"/>
        <v>168</v>
      </c>
      <c r="R73" s="95">
        <f t="shared" si="29"/>
        <v>171</v>
      </c>
      <c r="S73" s="95">
        <f t="shared" si="29"/>
        <v>118</v>
      </c>
      <c r="T73" s="99">
        <f t="shared" si="29"/>
        <v>119</v>
      </c>
      <c r="U73" s="124">
        <f t="shared" si="29"/>
        <v>614</v>
      </c>
      <c r="V73" s="124">
        <f t="shared" si="29"/>
        <v>1346</v>
      </c>
      <c r="W73" s="127">
        <f t="shared" si="29"/>
        <v>1960</v>
      </c>
      <c r="X73" s="128">
        <f t="shared" si="29"/>
        <v>1621</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39" t="s">
        <v>109</v>
      </c>
      <c r="V76" s="239"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19</v>
      </c>
      <c r="D78" s="84"/>
      <c r="E78" s="120"/>
      <c r="F78" s="121"/>
      <c r="G78" s="121">
        <v>4</v>
      </c>
      <c r="H78" s="121">
        <v>3</v>
      </c>
      <c r="I78" s="121"/>
      <c r="J78" s="121">
        <v>3</v>
      </c>
      <c r="K78" s="121"/>
      <c r="L78" s="121"/>
      <c r="M78" s="121">
        <v>2</v>
      </c>
      <c r="N78" s="121">
        <v>3</v>
      </c>
      <c r="O78" s="121"/>
      <c r="P78" s="121"/>
      <c r="Q78" s="121">
        <v>4</v>
      </c>
      <c r="R78" s="121"/>
      <c r="S78" s="121"/>
      <c r="T78" s="85"/>
      <c r="U78" s="122">
        <v>4</v>
      </c>
      <c r="V78" s="122">
        <v>15</v>
      </c>
      <c r="W78" s="122">
        <v>19</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15</v>
      </c>
      <c r="D79" s="23"/>
      <c r="E79" s="24"/>
      <c r="F79" s="25"/>
      <c r="G79" s="25"/>
      <c r="H79" s="25">
        <v>2</v>
      </c>
      <c r="I79" s="25">
        <v>3</v>
      </c>
      <c r="J79" s="25">
        <v>3</v>
      </c>
      <c r="K79" s="25">
        <v>3</v>
      </c>
      <c r="L79" s="25">
        <v>1</v>
      </c>
      <c r="M79" s="25">
        <v>2</v>
      </c>
      <c r="N79" s="25"/>
      <c r="O79" s="25"/>
      <c r="P79" s="25">
        <v>1</v>
      </c>
      <c r="Q79" s="25"/>
      <c r="R79" s="25"/>
      <c r="S79" s="25"/>
      <c r="T79" s="34"/>
      <c r="U79" s="110">
        <v>10</v>
      </c>
      <c r="V79" s="110">
        <v>5</v>
      </c>
      <c r="W79" s="110">
        <v>15</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12</v>
      </c>
      <c r="D82" s="23"/>
      <c r="E82" s="24"/>
      <c r="F82" s="25"/>
      <c r="G82" s="25"/>
      <c r="H82" s="25">
        <v>1</v>
      </c>
      <c r="I82" s="25">
        <v>2</v>
      </c>
      <c r="J82" s="25">
        <v>3</v>
      </c>
      <c r="K82" s="25">
        <v>2</v>
      </c>
      <c r="L82" s="24">
        <v>1</v>
      </c>
      <c r="M82" s="25">
        <v>2</v>
      </c>
      <c r="N82" s="25"/>
      <c r="O82" s="25"/>
      <c r="P82" s="25">
        <v>1</v>
      </c>
      <c r="Q82" s="25"/>
      <c r="R82" s="25"/>
      <c r="S82" s="25"/>
      <c r="T82" s="34"/>
      <c r="U82" s="110">
        <v>9</v>
      </c>
      <c r="V82" s="110">
        <v>3</v>
      </c>
      <c r="W82" s="110">
        <v>12</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3</v>
      </c>
      <c r="D84" s="23"/>
      <c r="E84" s="24"/>
      <c r="F84" s="25"/>
      <c r="G84" s="25"/>
      <c r="H84" s="25">
        <v>1</v>
      </c>
      <c r="I84" s="25">
        <v>1</v>
      </c>
      <c r="J84" s="25"/>
      <c r="K84" s="25">
        <v>1</v>
      </c>
      <c r="L84" s="50"/>
      <c r="M84" s="50"/>
      <c r="N84" s="50"/>
      <c r="O84" s="50"/>
      <c r="P84" s="50"/>
      <c r="Q84" s="50"/>
      <c r="R84" s="50"/>
      <c r="S84" s="50"/>
      <c r="T84" s="135"/>
      <c r="U84" s="110">
        <v>1</v>
      </c>
      <c r="V84" s="110">
        <v>2</v>
      </c>
      <c r="W84" s="110">
        <v>3</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4</v>
      </c>
      <c r="D87" s="144"/>
      <c r="E87" s="144"/>
      <c r="F87" s="144"/>
      <c r="G87" s="121"/>
      <c r="H87" s="121">
        <v>1</v>
      </c>
      <c r="I87" s="121"/>
      <c r="J87" s="121">
        <v>1</v>
      </c>
      <c r="K87" s="121">
        <v>1</v>
      </c>
      <c r="L87" s="121"/>
      <c r="M87" s="121">
        <v>1</v>
      </c>
      <c r="N87" s="121"/>
      <c r="O87" s="121"/>
      <c r="P87" s="121"/>
      <c r="Q87" s="121"/>
      <c r="R87" s="121"/>
      <c r="S87" s="121"/>
      <c r="T87" s="85"/>
      <c r="U87" s="122"/>
      <c r="V87" s="122">
        <v>4</v>
      </c>
      <c r="W87" s="122">
        <v>4</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38"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37" t="s">
        <v>49</v>
      </c>
      <c r="W122" s="18" t="s">
        <v>50</v>
      </c>
      <c r="X122" s="234"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7</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2</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34"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2</v>
      </c>
      <c r="AK131" s="99">
        <f>SUM(AK123:AK130)</f>
        <v>7</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1</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34"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1</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80018</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W7:AX7"/>
    <mergeCell ref="A6:AD6"/>
    <mergeCell ref="AP6:AQ7"/>
    <mergeCell ref="AR6:AS7"/>
    <mergeCell ref="AV6:AV7"/>
    <mergeCell ref="AT7:AU7"/>
    <mergeCell ref="A8:A11"/>
    <mergeCell ref="B8:AE8"/>
    <mergeCell ref="AF8:AG10"/>
    <mergeCell ref="AH8:AI10"/>
    <mergeCell ref="AJ8:AJ11"/>
    <mergeCell ref="AB10:AE10"/>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W60:W61"/>
    <mergeCell ref="X60:X61"/>
    <mergeCell ref="AU8:AU11"/>
    <mergeCell ref="AV8:AV11"/>
    <mergeCell ref="AW8:AW11"/>
    <mergeCell ref="A69:B69"/>
    <mergeCell ref="A60:A61"/>
    <mergeCell ref="C60:C61"/>
    <mergeCell ref="D60:T60"/>
    <mergeCell ref="U60:V60"/>
    <mergeCell ref="A62:B62"/>
    <mergeCell ref="A63:A65"/>
    <mergeCell ref="A66:B66"/>
    <mergeCell ref="A67:B67"/>
    <mergeCell ref="A68:B68"/>
    <mergeCell ref="A70:B70"/>
    <mergeCell ref="A71:B71"/>
    <mergeCell ref="A72:B72"/>
    <mergeCell ref="A73:B73"/>
    <mergeCell ref="A75:A76"/>
    <mergeCell ref="B75:B76"/>
    <mergeCell ref="A97:B97"/>
    <mergeCell ref="C75:C76"/>
    <mergeCell ref="D75:T75"/>
    <mergeCell ref="U75:V75"/>
    <mergeCell ref="W75:W76"/>
    <mergeCell ref="A77:A78"/>
    <mergeCell ref="A79:A81"/>
    <mergeCell ref="A82:A83"/>
    <mergeCell ref="A84:A85"/>
    <mergeCell ref="A86:A87"/>
    <mergeCell ref="A95:B95"/>
    <mergeCell ref="A96:B96"/>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T135:U137"/>
    <mergeCell ref="V135:W137"/>
    <mergeCell ref="AG120:AG122"/>
    <mergeCell ref="AH120:AH122"/>
    <mergeCell ref="AI120:AI122"/>
    <mergeCell ref="A184:A185"/>
    <mergeCell ref="B184:B185"/>
    <mergeCell ref="C184:C185"/>
    <mergeCell ref="D184:D185"/>
    <mergeCell ref="A135:A138"/>
    <mergeCell ref="B135:B138"/>
    <mergeCell ref="C135:S13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I36" sqref="I3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",[4]NOMBRE!B2," - ","( ",[4]NOMBRE!C2,[4]NOMBRE!D2,[4]NOMBRE!E2,[4]NOMBRE!F2,[4]NOMBRE!G2,"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",[4]NOMBRE!B3," - ","( ",[4]NOMBRE!C3,[4]NOMBRE!D3,[4]NOMBRE!E3,[4]NOMBRE!F3,[4]NOMBRE!G3,[4]NOMBRE!H3,"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",[4]NOMBRE!B6," - ","( ",[4]NOMBRE!C6,[4]NOMBRE!D6," )")</f>
        <v>MES: MARZO - ( 03 )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",[4]NOMBRE!B7)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49"/>
      <c r="AK6" s="249"/>
      <c r="AN6" s="248"/>
      <c r="AP6" s="326" t="s">
        <v>2</v>
      </c>
      <c r="AQ6" s="326"/>
      <c r="AR6" s="326" t="s">
        <v>3</v>
      </c>
      <c r="AS6" s="326"/>
      <c r="AU6" s="249"/>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49"/>
      <c r="AN7" s="248"/>
      <c r="AO7" s="249"/>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41" t="s">
        <v>49</v>
      </c>
      <c r="W11" s="18" t="s">
        <v>50</v>
      </c>
      <c r="X11" s="245" t="s">
        <v>51</v>
      </c>
      <c r="Y11" s="19" t="s">
        <v>52</v>
      </c>
      <c r="Z11" s="15" t="s">
        <v>53</v>
      </c>
      <c r="AA11" s="18" t="s">
        <v>54</v>
      </c>
      <c r="AB11" s="19" t="s">
        <v>51</v>
      </c>
      <c r="AC11" s="19" t="s">
        <v>52</v>
      </c>
      <c r="AD11" s="15" t="s">
        <v>53</v>
      </c>
      <c r="AE11" s="18" t="s">
        <v>54</v>
      </c>
      <c r="AF11" s="13" t="s">
        <v>55</v>
      </c>
      <c r="AG11" s="242"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524</v>
      </c>
      <c r="C12" s="23">
        <v>281</v>
      </c>
      <c r="D12" s="24">
        <v>136</v>
      </c>
      <c r="E12" s="25">
        <v>107</v>
      </c>
      <c r="F12" s="25"/>
      <c r="G12" s="26"/>
      <c r="H12" s="26"/>
      <c r="I12" s="26"/>
      <c r="J12" s="26"/>
      <c r="K12" s="26"/>
      <c r="L12" s="26"/>
      <c r="M12" s="26"/>
      <c r="N12" s="26"/>
      <c r="O12" s="26"/>
      <c r="P12" s="26"/>
      <c r="Q12" s="26"/>
      <c r="R12" s="26"/>
      <c r="S12" s="26"/>
      <c r="T12" s="27">
        <v>524</v>
      </c>
      <c r="U12" s="28"/>
      <c r="V12" s="27">
        <v>285</v>
      </c>
      <c r="W12" s="28">
        <v>239</v>
      </c>
      <c r="X12" s="29">
        <f>SUM(Y12:AA12)</f>
        <v>184</v>
      </c>
      <c r="Y12" s="27">
        <v>184</v>
      </c>
      <c r="Z12" s="30"/>
      <c r="AA12" s="28"/>
      <c r="AB12" s="31">
        <f>SUM(AC12:AE12)</f>
        <v>0</v>
      </c>
      <c r="AC12" s="27"/>
      <c r="AD12" s="30"/>
      <c r="AE12" s="28"/>
      <c r="AF12" s="23">
        <v>143</v>
      </c>
      <c r="AG12" s="32">
        <v>0</v>
      </c>
      <c r="AH12" s="33">
        <v>50</v>
      </c>
      <c r="AI12" s="34"/>
      <c r="AJ12" s="32">
        <v>2</v>
      </c>
      <c r="AK12" s="33"/>
      <c r="AL12" s="34"/>
      <c r="AM12" s="33">
        <v>52</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838</v>
      </c>
      <c r="C13" s="27"/>
      <c r="D13" s="49"/>
      <c r="E13" s="50"/>
      <c r="F13" s="50">
        <v>5</v>
      </c>
      <c r="G13" s="50">
        <v>38</v>
      </c>
      <c r="H13" s="51">
        <v>58</v>
      </c>
      <c r="I13" s="51">
        <v>36</v>
      </c>
      <c r="J13" s="51">
        <v>31</v>
      </c>
      <c r="K13" s="51">
        <v>44</v>
      </c>
      <c r="L13" s="51">
        <v>48</v>
      </c>
      <c r="M13" s="51">
        <v>52</v>
      </c>
      <c r="N13" s="51">
        <v>66</v>
      </c>
      <c r="O13" s="51">
        <v>90</v>
      </c>
      <c r="P13" s="51">
        <v>90</v>
      </c>
      <c r="Q13" s="51">
        <v>96</v>
      </c>
      <c r="R13" s="51">
        <v>87</v>
      </c>
      <c r="S13" s="52">
        <v>97</v>
      </c>
      <c r="T13" s="27"/>
      <c r="U13" s="28">
        <v>838</v>
      </c>
      <c r="V13" s="27">
        <v>305</v>
      </c>
      <c r="W13" s="28">
        <v>533</v>
      </c>
      <c r="X13" s="29">
        <f t="shared" ref="X13:X57" si="0">SUM(Y13:AA13)</f>
        <v>0</v>
      </c>
      <c r="Y13" s="27"/>
      <c r="Z13" s="30"/>
      <c r="AA13" s="28"/>
      <c r="AB13" s="31">
        <f t="shared" ref="AB13:AB57" si="1">SUM(AC13:AE13)</f>
        <v>397</v>
      </c>
      <c r="AC13" s="27">
        <v>393</v>
      </c>
      <c r="AD13" s="30"/>
      <c r="AE13" s="28">
        <v>4</v>
      </c>
      <c r="AF13" s="27">
        <v>272</v>
      </c>
      <c r="AG13" s="32">
        <v>0</v>
      </c>
      <c r="AH13" s="27"/>
      <c r="AI13" s="28">
        <v>152</v>
      </c>
      <c r="AJ13" s="32">
        <v>540</v>
      </c>
      <c r="AK13" s="33"/>
      <c r="AL13" s="28">
        <v>30</v>
      </c>
      <c r="AM13" s="33"/>
      <c r="AN13" s="28">
        <v>119</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58</v>
      </c>
      <c r="C14" s="27">
        <v>58</v>
      </c>
      <c r="D14" s="58"/>
      <c r="E14" s="59"/>
      <c r="F14" s="59"/>
      <c r="G14" s="59"/>
      <c r="H14" s="60"/>
      <c r="I14" s="60"/>
      <c r="J14" s="60"/>
      <c r="K14" s="60"/>
      <c r="L14" s="60"/>
      <c r="M14" s="60"/>
      <c r="N14" s="60"/>
      <c r="O14" s="60"/>
      <c r="P14" s="60"/>
      <c r="Q14" s="60"/>
      <c r="R14" s="60"/>
      <c r="S14" s="60"/>
      <c r="T14" s="27">
        <v>58</v>
      </c>
      <c r="U14" s="61"/>
      <c r="V14" s="27">
        <v>33</v>
      </c>
      <c r="W14" s="28">
        <v>25</v>
      </c>
      <c r="X14" s="29">
        <f t="shared" si="0"/>
        <v>2</v>
      </c>
      <c r="Y14" s="27">
        <v>2</v>
      </c>
      <c r="Z14" s="30"/>
      <c r="AA14" s="28"/>
      <c r="AC14" s="62"/>
      <c r="AD14" s="58"/>
      <c r="AE14" s="59"/>
      <c r="AF14" s="59"/>
      <c r="AG14" s="58"/>
      <c r="AH14" s="27">
        <v>4</v>
      </c>
      <c r="AI14" s="61"/>
      <c r="AJ14" s="32">
        <v>6</v>
      </c>
      <c r="AK14" s="33"/>
      <c r="AL14" s="61"/>
      <c r="AM14" s="33"/>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45</v>
      </c>
      <c r="C15" s="27"/>
      <c r="D15" s="49"/>
      <c r="E15" s="30"/>
      <c r="F15" s="30">
        <v>2</v>
      </c>
      <c r="G15" s="30"/>
      <c r="H15" s="52"/>
      <c r="I15" s="52">
        <v>1</v>
      </c>
      <c r="J15" s="52"/>
      <c r="K15" s="52"/>
      <c r="L15" s="52">
        <v>2</v>
      </c>
      <c r="M15" s="52">
        <v>5</v>
      </c>
      <c r="N15" s="52">
        <v>6</v>
      </c>
      <c r="O15" s="52">
        <v>3</v>
      </c>
      <c r="P15" s="52">
        <v>5</v>
      </c>
      <c r="Q15" s="52">
        <v>4</v>
      </c>
      <c r="R15" s="52">
        <v>9</v>
      </c>
      <c r="S15" s="52">
        <v>8</v>
      </c>
      <c r="T15" s="27"/>
      <c r="U15" s="28">
        <v>45</v>
      </c>
      <c r="V15" s="27">
        <v>15</v>
      </c>
      <c r="W15" s="28">
        <v>30</v>
      </c>
      <c r="X15" s="29">
        <f t="shared" si="0"/>
        <v>0</v>
      </c>
      <c r="Y15" s="27"/>
      <c r="Z15" s="30"/>
      <c r="AA15" s="28"/>
      <c r="AB15" s="31">
        <f t="shared" si="1"/>
        <v>19</v>
      </c>
      <c r="AC15" s="27">
        <v>19</v>
      </c>
      <c r="AD15" s="30"/>
      <c r="AE15" s="28"/>
      <c r="AF15" s="27">
        <v>0</v>
      </c>
      <c r="AG15" s="32">
        <v>0</v>
      </c>
      <c r="AH15" s="27"/>
      <c r="AI15" s="28">
        <v>8</v>
      </c>
      <c r="AJ15" s="32"/>
      <c r="AK15" s="33"/>
      <c r="AL15" s="28">
        <v>2</v>
      </c>
      <c r="AM15" s="33"/>
      <c r="AN15" s="28"/>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201</v>
      </c>
      <c r="C16" s="27">
        <v>86</v>
      </c>
      <c r="D16" s="49">
        <v>27</v>
      </c>
      <c r="E16" s="30">
        <v>30</v>
      </c>
      <c r="F16" s="30"/>
      <c r="G16" s="30"/>
      <c r="H16" s="52">
        <v>2</v>
      </c>
      <c r="I16" s="52"/>
      <c r="J16" s="52"/>
      <c r="K16" s="52"/>
      <c r="L16" s="52">
        <v>2</v>
      </c>
      <c r="M16" s="52">
        <v>3</v>
      </c>
      <c r="N16" s="52">
        <v>5</v>
      </c>
      <c r="O16" s="52">
        <v>11</v>
      </c>
      <c r="P16" s="52">
        <v>13</v>
      </c>
      <c r="Q16" s="52">
        <v>8</v>
      </c>
      <c r="R16" s="52">
        <v>9</v>
      </c>
      <c r="S16" s="52">
        <v>5</v>
      </c>
      <c r="T16" s="27">
        <v>143</v>
      </c>
      <c r="U16" s="28">
        <v>58</v>
      </c>
      <c r="V16" s="27">
        <v>106</v>
      </c>
      <c r="W16" s="28">
        <v>95</v>
      </c>
      <c r="X16" s="29">
        <f t="shared" si="0"/>
        <v>67</v>
      </c>
      <c r="Y16" s="27">
        <v>67</v>
      </c>
      <c r="Z16" s="30"/>
      <c r="AA16" s="28"/>
      <c r="AB16" s="31">
        <f t="shared" si="1"/>
        <v>25</v>
      </c>
      <c r="AC16" s="27">
        <v>25</v>
      </c>
      <c r="AD16" s="30"/>
      <c r="AE16" s="28"/>
      <c r="AF16" s="27">
        <v>83</v>
      </c>
      <c r="AG16" s="32">
        <v>328</v>
      </c>
      <c r="AH16" s="27">
        <v>9</v>
      </c>
      <c r="AI16" s="28">
        <v>10</v>
      </c>
      <c r="AJ16" s="32">
        <v>4</v>
      </c>
      <c r="AK16" s="33">
        <v>4</v>
      </c>
      <c r="AL16" s="28">
        <v>12</v>
      </c>
      <c r="AM16" s="33">
        <v>10</v>
      </c>
      <c r="AN16" s="28">
        <v>12</v>
      </c>
      <c r="AO16" s="35"/>
      <c r="AP16" s="53">
        <v>41</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188</v>
      </c>
      <c r="C18" s="27"/>
      <c r="D18" s="49"/>
      <c r="E18" s="30"/>
      <c r="F18" s="30">
        <v>3</v>
      </c>
      <c r="G18" s="30">
        <v>2</v>
      </c>
      <c r="H18" s="52">
        <v>1</v>
      </c>
      <c r="I18" s="52">
        <v>5</v>
      </c>
      <c r="J18" s="52">
        <v>4</v>
      </c>
      <c r="K18" s="52">
        <v>17</v>
      </c>
      <c r="L18" s="52">
        <v>17</v>
      </c>
      <c r="M18" s="52">
        <v>27</v>
      </c>
      <c r="N18" s="52">
        <v>25</v>
      </c>
      <c r="O18" s="52">
        <v>22</v>
      </c>
      <c r="P18" s="52">
        <v>19</v>
      </c>
      <c r="Q18" s="52">
        <v>26</v>
      </c>
      <c r="R18" s="52">
        <v>12</v>
      </c>
      <c r="S18" s="52">
        <v>8</v>
      </c>
      <c r="T18" s="27"/>
      <c r="U18" s="28">
        <v>188</v>
      </c>
      <c r="V18" s="27">
        <v>69</v>
      </c>
      <c r="W18" s="28">
        <v>119</v>
      </c>
      <c r="X18" s="29">
        <f t="shared" si="0"/>
        <v>0</v>
      </c>
      <c r="Y18" s="27"/>
      <c r="Z18" s="30"/>
      <c r="AA18" s="28"/>
      <c r="AB18" s="31">
        <f t="shared" si="1"/>
        <v>102</v>
      </c>
      <c r="AC18" s="27">
        <v>102</v>
      </c>
      <c r="AD18" s="30"/>
      <c r="AE18" s="28"/>
      <c r="AF18" s="27">
        <v>87</v>
      </c>
      <c r="AG18" s="32">
        <v>0</v>
      </c>
      <c r="AH18" s="27"/>
      <c r="AI18" s="28">
        <v>55</v>
      </c>
      <c r="AJ18" s="32"/>
      <c r="AK18" s="33"/>
      <c r="AL18" s="28">
        <v>24</v>
      </c>
      <c r="AM18" s="33"/>
      <c r="AN18" s="28">
        <v>38</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21</v>
      </c>
      <c r="C22" s="27"/>
      <c r="D22" s="49"/>
      <c r="E22" s="30"/>
      <c r="F22" s="30"/>
      <c r="G22" s="30"/>
      <c r="H22" s="52"/>
      <c r="I22" s="52"/>
      <c r="J22" s="52"/>
      <c r="K22" s="52"/>
      <c r="L22" s="52">
        <v>2</v>
      </c>
      <c r="M22" s="52">
        <v>1</v>
      </c>
      <c r="N22" s="52">
        <v>4</v>
      </c>
      <c r="O22" s="52"/>
      <c r="P22" s="52">
        <v>3</v>
      </c>
      <c r="Q22" s="52">
        <v>4</v>
      </c>
      <c r="R22" s="52">
        <v>4</v>
      </c>
      <c r="S22" s="52">
        <v>3</v>
      </c>
      <c r="T22" s="27"/>
      <c r="U22" s="28">
        <v>21</v>
      </c>
      <c r="V22" s="27">
        <v>10</v>
      </c>
      <c r="W22" s="28">
        <v>11</v>
      </c>
      <c r="X22" s="29">
        <f t="shared" si="0"/>
        <v>0</v>
      </c>
      <c r="Y22" s="27"/>
      <c r="Z22" s="30"/>
      <c r="AA22" s="28"/>
      <c r="AB22" s="31">
        <f t="shared" si="1"/>
        <v>12</v>
      </c>
      <c r="AC22" s="27">
        <v>12</v>
      </c>
      <c r="AD22" s="30"/>
      <c r="AE22" s="28"/>
      <c r="AF22" s="27">
        <v>6</v>
      </c>
      <c r="AG22" s="32">
        <v>0</v>
      </c>
      <c r="AH22" s="27"/>
      <c r="AI22" s="28">
        <v>5</v>
      </c>
      <c r="AJ22" s="32">
        <v>71</v>
      </c>
      <c r="AK22" s="33"/>
      <c r="AL22" s="28"/>
      <c r="AM22" s="33"/>
      <c r="AN22" s="28">
        <v>10</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19</v>
      </c>
      <c r="C26" s="27"/>
      <c r="D26" s="49"/>
      <c r="E26" s="30"/>
      <c r="F26" s="30">
        <v>3</v>
      </c>
      <c r="G26" s="30">
        <v>6</v>
      </c>
      <c r="H26" s="52">
        <v>5</v>
      </c>
      <c r="I26" s="52">
        <v>2</v>
      </c>
      <c r="J26" s="52">
        <v>2</v>
      </c>
      <c r="K26" s="52"/>
      <c r="L26" s="52">
        <v>1</v>
      </c>
      <c r="M26" s="52"/>
      <c r="N26" s="52"/>
      <c r="O26" s="52"/>
      <c r="P26" s="52"/>
      <c r="Q26" s="52"/>
      <c r="R26" s="52"/>
      <c r="S26" s="52"/>
      <c r="T26" s="27"/>
      <c r="U26" s="28">
        <v>19</v>
      </c>
      <c r="V26" s="27"/>
      <c r="W26" s="28">
        <v>19</v>
      </c>
      <c r="X26" s="29">
        <f t="shared" si="0"/>
        <v>0</v>
      </c>
      <c r="Y26" s="27"/>
      <c r="Z26" s="30"/>
      <c r="AA26" s="28"/>
      <c r="AB26" s="31">
        <f t="shared" si="1"/>
        <v>9</v>
      </c>
      <c r="AC26" s="27">
        <v>9</v>
      </c>
      <c r="AD26" s="30"/>
      <c r="AE26" s="28"/>
      <c r="AF26" s="27">
        <v>7</v>
      </c>
      <c r="AG26" s="32">
        <v>0</v>
      </c>
      <c r="AH26" s="27"/>
      <c r="AI26" s="28">
        <v>9</v>
      </c>
      <c r="AJ26" s="32"/>
      <c r="AK26" s="33"/>
      <c r="AL26" s="28"/>
      <c r="AM26" s="33"/>
      <c r="AN26" s="28">
        <v>5</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0</v>
      </c>
      <c r="C27" s="27"/>
      <c r="D27" s="49"/>
      <c r="E27" s="30"/>
      <c r="F27" s="30"/>
      <c r="G27" s="30"/>
      <c r="H27" s="52"/>
      <c r="I27" s="52"/>
      <c r="J27" s="52"/>
      <c r="K27" s="52"/>
      <c r="L27" s="52"/>
      <c r="M27" s="52"/>
      <c r="N27" s="52"/>
      <c r="O27" s="52"/>
      <c r="P27" s="52"/>
      <c r="Q27" s="52"/>
      <c r="R27" s="52"/>
      <c r="S27" s="52"/>
      <c r="T27" s="27"/>
      <c r="U27" s="28"/>
      <c r="V27" s="27"/>
      <c r="W27" s="28"/>
      <c r="X27" s="29">
        <f t="shared" si="0"/>
        <v>0</v>
      </c>
      <c r="Y27" s="27"/>
      <c r="Z27" s="30"/>
      <c r="AA27" s="28"/>
      <c r="AB27" s="31">
        <f t="shared" si="1"/>
        <v>0</v>
      </c>
      <c r="AC27" s="27"/>
      <c r="AD27" s="30"/>
      <c r="AE27" s="28"/>
      <c r="AF27" s="27"/>
      <c r="AG27" s="32"/>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t="str">
        <f t="shared" si="14"/>
        <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372</v>
      </c>
      <c r="C30" s="27">
        <v>60</v>
      </c>
      <c r="D30" s="49">
        <v>82</v>
      </c>
      <c r="E30" s="30">
        <v>89</v>
      </c>
      <c r="F30" s="30">
        <v>17</v>
      </c>
      <c r="G30" s="30">
        <v>6</v>
      </c>
      <c r="H30" s="52">
        <v>2</v>
      </c>
      <c r="I30" s="52">
        <v>8</v>
      </c>
      <c r="J30" s="52">
        <v>5</v>
      </c>
      <c r="K30" s="52">
        <v>10</v>
      </c>
      <c r="L30" s="52">
        <v>5</v>
      </c>
      <c r="M30" s="52">
        <v>8</v>
      </c>
      <c r="N30" s="52">
        <v>14</v>
      </c>
      <c r="O30" s="52">
        <v>11</v>
      </c>
      <c r="P30" s="52">
        <v>16</v>
      </c>
      <c r="Q30" s="52">
        <v>15</v>
      </c>
      <c r="R30" s="52">
        <v>15</v>
      </c>
      <c r="S30" s="52">
        <v>9</v>
      </c>
      <c r="T30" s="27">
        <v>231</v>
      </c>
      <c r="U30" s="28">
        <v>141</v>
      </c>
      <c r="V30" s="27">
        <v>227</v>
      </c>
      <c r="W30" s="28">
        <v>145</v>
      </c>
      <c r="X30" s="29">
        <f t="shared" si="0"/>
        <v>102</v>
      </c>
      <c r="Y30" s="27">
        <v>102</v>
      </c>
      <c r="Z30" s="30"/>
      <c r="AA30" s="28"/>
      <c r="AB30" s="31">
        <f t="shared" si="1"/>
        <v>54</v>
      </c>
      <c r="AC30" s="27">
        <v>54</v>
      </c>
      <c r="AD30" s="30"/>
      <c r="AE30" s="28"/>
      <c r="AF30" s="27">
        <v>94</v>
      </c>
      <c r="AG30" s="32">
        <v>0</v>
      </c>
      <c r="AH30" s="27">
        <v>36</v>
      </c>
      <c r="AI30" s="28">
        <v>28</v>
      </c>
      <c r="AJ30" s="32">
        <v>143</v>
      </c>
      <c r="AK30" s="33">
        <v>9</v>
      </c>
      <c r="AL30" s="28">
        <v>23</v>
      </c>
      <c r="AM30" s="33">
        <v>2</v>
      </c>
      <c r="AN30" s="28">
        <v>8</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v>0</v>
      </c>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302</v>
      </c>
      <c r="C32" s="27"/>
      <c r="D32" s="49">
        <v>10</v>
      </c>
      <c r="E32" s="30">
        <v>16</v>
      </c>
      <c r="F32" s="30">
        <v>26</v>
      </c>
      <c r="G32" s="30">
        <v>17</v>
      </c>
      <c r="H32" s="52">
        <v>14</v>
      </c>
      <c r="I32" s="52">
        <v>15</v>
      </c>
      <c r="J32" s="52">
        <v>20</v>
      </c>
      <c r="K32" s="52">
        <v>31</v>
      </c>
      <c r="L32" s="52">
        <v>32</v>
      </c>
      <c r="M32" s="52">
        <v>26</v>
      </c>
      <c r="N32" s="52">
        <v>34</v>
      </c>
      <c r="O32" s="52">
        <v>21</v>
      </c>
      <c r="P32" s="52">
        <v>18</v>
      </c>
      <c r="Q32" s="52">
        <v>14</v>
      </c>
      <c r="R32" s="52">
        <v>2</v>
      </c>
      <c r="S32" s="52">
        <v>6</v>
      </c>
      <c r="T32" s="27">
        <v>26</v>
      </c>
      <c r="U32" s="28">
        <v>276</v>
      </c>
      <c r="V32" s="27">
        <v>130</v>
      </c>
      <c r="W32" s="28">
        <v>172</v>
      </c>
      <c r="X32" s="29">
        <f t="shared" si="0"/>
        <v>27</v>
      </c>
      <c r="Y32" s="27">
        <v>27</v>
      </c>
      <c r="Z32" s="30"/>
      <c r="AA32" s="28"/>
      <c r="AB32" s="31">
        <f t="shared" si="1"/>
        <v>43</v>
      </c>
      <c r="AC32" s="27">
        <v>37</v>
      </c>
      <c r="AD32" s="30"/>
      <c r="AE32" s="28">
        <v>6</v>
      </c>
      <c r="AF32" s="27">
        <v>38</v>
      </c>
      <c r="AG32" s="32">
        <v>3</v>
      </c>
      <c r="AH32" s="27">
        <v>7</v>
      </c>
      <c r="AI32" s="28">
        <v>83</v>
      </c>
      <c r="AJ32" s="32">
        <v>358</v>
      </c>
      <c r="AK32" s="33"/>
      <c r="AL32" s="28"/>
      <c r="AM32" s="33"/>
      <c r="AN32" s="28">
        <v>9</v>
      </c>
      <c r="AO32" s="35"/>
      <c r="AP32" s="53">
        <v>51</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v>0</v>
      </c>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239</v>
      </c>
      <c r="C34" s="27">
        <v>77</v>
      </c>
      <c r="D34" s="49">
        <v>128</v>
      </c>
      <c r="E34" s="30">
        <v>34</v>
      </c>
      <c r="F34" s="59"/>
      <c r="G34" s="59"/>
      <c r="H34" s="59"/>
      <c r="I34" s="59"/>
      <c r="J34" s="59"/>
      <c r="K34" s="59"/>
      <c r="L34" s="59"/>
      <c r="M34" s="59"/>
      <c r="N34" s="59"/>
      <c r="O34" s="59"/>
      <c r="P34" s="59"/>
      <c r="Q34" s="59"/>
      <c r="R34" s="59"/>
      <c r="S34" s="59"/>
      <c r="T34" s="27">
        <v>239</v>
      </c>
      <c r="U34" s="61"/>
      <c r="V34" s="27">
        <v>182</v>
      </c>
      <c r="W34" s="28">
        <v>57</v>
      </c>
      <c r="X34" s="29">
        <f t="shared" si="0"/>
        <v>160</v>
      </c>
      <c r="Y34" s="27">
        <v>160</v>
      </c>
      <c r="Z34" s="30"/>
      <c r="AA34" s="28"/>
      <c r="AB34" s="31">
        <f t="shared" si="1"/>
        <v>0</v>
      </c>
      <c r="AC34" s="27"/>
      <c r="AD34" s="30"/>
      <c r="AE34" s="28"/>
      <c r="AF34" s="27">
        <v>122</v>
      </c>
      <c r="AG34" s="32">
        <v>0</v>
      </c>
      <c r="AH34" s="27">
        <v>32</v>
      </c>
      <c r="AI34" s="72"/>
      <c r="AJ34" s="32"/>
      <c r="AK34" s="33">
        <v>1</v>
      </c>
      <c r="AL34" s="28"/>
      <c r="AM34" s="33">
        <v>65</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640</v>
      </c>
      <c r="C35" s="62"/>
      <c r="D35" s="58"/>
      <c r="E35" s="59"/>
      <c r="F35" s="30">
        <v>16</v>
      </c>
      <c r="G35" s="30">
        <v>14</v>
      </c>
      <c r="H35" s="52">
        <v>17</v>
      </c>
      <c r="I35" s="52">
        <v>23</v>
      </c>
      <c r="J35" s="52">
        <v>44</v>
      </c>
      <c r="K35" s="52">
        <v>48</v>
      </c>
      <c r="L35" s="52">
        <v>61</v>
      </c>
      <c r="M35" s="52">
        <v>57</v>
      </c>
      <c r="N35" s="52">
        <v>66</v>
      </c>
      <c r="O35" s="52">
        <v>78</v>
      </c>
      <c r="P35" s="52">
        <v>78</v>
      </c>
      <c r="Q35" s="52">
        <v>59</v>
      </c>
      <c r="R35" s="52">
        <v>39</v>
      </c>
      <c r="S35" s="52">
        <v>40</v>
      </c>
      <c r="T35" s="62"/>
      <c r="U35" s="28">
        <v>640</v>
      </c>
      <c r="V35" s="27">
        <v>270</v>
      </c>
      <c r="W35" s="28">
        <v>370</v>
      </c>
      <c r="X35" s="69"/>
      <c r="Y35" s="62"/>
      <c r="Z35" s="59"/>
      <c r="AA35" s="61"/>
      <c r="AB35" s="31">
        <f t="shared" si="1"/>
        <v>334</v>
      </c>
      <c r="AC35" s="27">
        <v>334</v>
      </c>
      <c r="AD35" s="30"/>
      <c r="AE35" s="28"/>
      <c r="AF35" s="27">
        <v>249</v>
      </c>
      <c r="AG35" s="32">
        <v>61</v>
      </c>
      <c r="AH35" s="62"/>
      <c r="AI35" s="72">
        <v>97</v>
      </c>
      <c r="AJ35" s="72"/>
      <c r="AK35" s="69"/>
      <c r="AL35" s="28">
        <v>16</v>
      </c>
      <c r="AM35" s="69"/>
      <c r="AN35" s="28">
        <v>120</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v>0</v>
      </c>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v>0</v>
      </c>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192</v>
      </c>
      <c r="C38" s="62"/>
      <c r="D38" s="58"/>
      <c r="E38" s="59"/>
      <c r="F38" s="30">
        <v>2</v>
      </c>
      <c r="G38" s="30">
        <v>1</v>
      </c>
      <c r="H38" s="52">
        <v>6</v>
      </c>
      <c r="I38" s="52">
        <v>5</v>
      </c>
      <c r="J38" s="52">
        <v>14</v>
      </c>
      <c r="K38" s="52">
        <v>14</v>
      </c>
      <c r="L38" s="52">
        <v>29</v>
      </c>
      <c r="M38" s="52">
        <v>29</v>
      </c>
      <c r="N38" s="52">
        <v>16</v>
      </c>
      <c r="O38" s="52">
        <v>20</v>
      </c>
      <c r="P38" s="52">
        <v>22</v>
      </c>
      <c r="Q38" s="52">
        <v>16</v>
      </c>
      <c r="R38" s="52">
        <v>8</v>
      </c>
      <c r="S38" s="52">
        <v>10</v>
      </c>
      <c r="T38" s="62"/>
      <c r="U38" s="28">
        <v>192</v>
      </c>
      <c r="V38" s="27"/>
      <c r="W38" s="28">
        <v>192</v>
      </c>
      <c r="X38" s="69"/>
      <c r="Y38" s="62"/>
      <c r="Z38" s="59"/>
      <c r="AA38" s="61"/>
      <c r="AB38" s="31">
        <f t="shared" si="1"/>
        <v>81</v>
      </c>
      <c r="AC38" s="27">
        <v>81</v>
      </c>
      <c r="AD38" s="30"/>
      <c r="AE38" s="28"/>
      <c r="AF38" s="27">
        <v>1</v>
      </c>
      <c r="AG38" s="32">
        <v>0</v>
      </c>
      <c r="AH38" s="62"/>
      <c r="AI38" s="28">
        <v>26</v>
      </c>
      <c r="AJ38" s="32">
        <v>64</v>
      </c>
      <c r="AK38" s="69"/>
      <c r="AL38" s="28">
        <v>8</v>
      </c>
      <c r="AM38" s="69"/>
      <c r="AN38" s="28">
        <v>8</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v>0</v>
      </c>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v>0</v>
      </c>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v>0</v>
      </c>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v>0</v>
      </c>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v>0</v>
      </c>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v>0</v>
      </c>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v>0</v>
      </c>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8</v>
      </c>
      <c r="C46" s="27"/>
      <c r="D46" s="49"/>
      <c r="E46" s="30"/>
      <c r="F46" s="30"/>
      <c r="G46" s="30"/>
      <c r="H46" s="52"/>
      <c r="I46" s="52"/>
      <c r="J46" s="52"/>
      <c r="K46" s="52"/>
      <c r="L46" s="52"/>
      <c r="M46" s="52"/>
      <c r="N46" s="52"/>
      <c r="O46" s="52">
        <v>2</v>
      </c>
      <c r="P46" s="52">
        <v>1</v>
      </c>
      <c r="Q46" s="52">
        <v>1</v>
      </c>
      <c r="R46" s="52">
        <v>3</v>
      </c>
      <c r="S46" s="52">
        <v>1</v>
      </c>
      <c r="T46" s="27"/>
      <c r="U46" s="28">
        <v>8</v>
      </c>
      <c r="V46" s="27">
        <v>3</v>
      </c>
      <c r="W46" s="28">
        <v>5</v>
      </c>
      <c r="X46" s="29">
        <f t="shared" si="0"/>
        <v>0</v>
      </c>
      <c r="Y46" s="27"/>
      <c r="Z46" s="30"/>
      <c r="AA46" s="28"/>
      <c r="AB46" s="31">
        <f t="shared" si="1"/>
        <v>8</v>
      </c>
      <c r="AC46" s="27">
        <v>8</v>
      </c>
      <c r="AD46" s="30"/>
      <c r="AE46" s="28"/>
      <c r="AF46" s="62"/>
      <c r="AG46" s="66"/>
      <c r="AH46" s="27"/>
      <c r="AI46" s="28">
        <v>1</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301</v>
      </c>
      <c r="C47" s="62"/>
      <c r="D47" s="58"/>
      <c r="E47" s="30">
        <v>4</v>
      </c>
      <c r="F47" s="30">
        <v>20</v>
      </c>
      <c r="G47" s="30">
        <v>71</v>
      </c>
      <c r="H47" s="52">
        <v>70</v>
      </c>
      <c r="I47" s="52">
        <v>75</v>
      </c>
      <c r="J47" s="52">
        <v>45</v>
      </c>
      <c r="K47" s="52">
        <v>15</v>
      </c>
      <c r="L47" s="52">
        <v>1</v>
      </c>
      <c r="M47" s="58"/>
      <c r="N47" s="58"/>
      <c r="O47" s="58"/>
      <c r="P47" s="58"/>
      <c r="Q47" s="58"/>
      <c r="R47" s="58"/>
      <c r="S47" s="58"/>
      <c r="T47" s="27">
        <v>4</v>
      </c>
      <c r="U47" s="28">
        <v>297</v>
      </c>
      <c r="V47" s="62"/>
      <c r="W47" s="28">
        <v>301</v>
      </c>
      <c r="X47" s="29">
        <f t="shared" si="0"/>
        <v>0</v>
      </c>
      <c r="Y47" s="27"/>
      <c r="Z47" s="30"/>
      <c r="AA47" s="28"/>
      <c r="AB47" s="31">
        <f t="shared" si="1"/>
        <v>135</v>
      </c>
      <c r="AC47" s="27">
        <v>135</v>
      </c>
      <c r="AD47" s="30"/>
      <c r="AE47" s="28"/>
      <c r="AF47" s="27">
        <v>14</v>
      </c>
      <c r="AG47" s="32">
        <v>0</v>
      </c>
      <c r="AH47" s="27"/>
      <c r="AI47" s="28">
        <v>54</v>
      </c>
      <c r="AJ47" s="32"/>
      <c r="AK47" s="33"/>
      <c r="AL47" s="28"/>
      <c r="AM47" s="33"/>
      <c r="AN47" s="28">
        <v>14</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293</v>
      </c>
      <c r="C48" s="27"/>
      <c r="D48" s="49"/>
      <c r="E48" s="30">
        <v>3</v>
      </c>
      <c r="F48" s="30">
        <v>6</v>
      </c>
      <c r="G48" s="30">
        <v>13</v>
      </c>
      <c r="H48" s="52">
        <v>18</v>
      </c>
      <c r="I48" s="52">
        <v>23</v>
      </c>
      <c r="J48" s="52">
        <v>18</v>
      </c>
      <c r="K48" s="52">
        <v>45</v>
      </c>
      <c r="L48" s="52">
        <v>67</v>
      </c>
      <c r="M48" s="52">
        <v>44</v>
      </c>
      <c r="N48" s="52">
        <v>17</v>
      </c>
      <c r="O48" s="52">
        <v>16</v>
      </c>
      <c r="P48" s="52">
        <v>13</v>
      </c>
      <c r="Q48" s="52">
        <v>4</v>
      </c>
      <c r="R48" s="52">
        <v>3</v>
      </c>
      <c r="S48" s="52">
        <v>3</v>
      </c>
      <c r="T48" s="27">
        <v>3</v>
      </c>
      <c r="U48" s="28">
        <v>290</v>
      </c>
      <c r="V48" s="27"/>
      <c r="W48" s="28">
        <v>293</v>
      </c>
      <c r="X48" s="29">
        <f t="shared" si="0"/>
        <v>0</v>
      </c>
      <c r="Y48" s="27"/>
      <c r="Z48" s="30"/>
      <c r="AA48" s="28"/>
      <c r="AB48" s="31">
        <f t="shared" si="1"/>
        <v>163</v>
      </c>
      <c r="AC48" s="27">
        <v>163</v>
      </c>
      <c r="AD48" s="30"/>
      <c r="AE48" s="28"/>
      <c r="AF48" s="27">
        <v>78</v>
      </c>
      <c r="AG48" s="32">
        <v>0</v>
      </c>
      <c r="AH48" s="27"/>
      <c r="AI48" s="28">
        <v>44</v>
      </c>
      <c r="AJ48" s="32"/>
      <c r="AK48" s="33"/>
      <c r="AL48" s="28">
        <v>86</v>
      </c>
      <c r="AM48" s="33"/>
      <c r="AN48" s="28">
        <v>31</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236</v>
      </c>
      <c r="C49" s="62"/>
      <c r="D49" s="58"/>
      <c r="E49" s="58"/>
      <c r="F49" s="30"/>
      <c r="G49" s="30">
        <v>9</v>
      </c>
      <c r="H49" s="52">
        <v>28</v>
      </c>
      <c r="I49" s="52">
        <v>35</v>
      </c>
      <c r="J49" s="52">
        <v>33</v>
      </c>
      <c r="K49" s="52">
        <v>35</v>
      </c>
      <c r="L49" s="52">
        <v>29</v>
      </c>
      <c r="M49" s="52">
        <v>28</v>
      </c>
      <c r="N49" s="52">
        <v>19</v>
      </c>
      <c r="O49" s="52">
        <v>9</v>
      </c>
      <c r="P49" s="52">
        <v>7</v>
      </c>
      <c r="Q49" s="52">
        <v>1</v>
      </c>
      <c r="R49" s="52">
        <v>1</v>
      </c>
      <c r="S49" s="52">
        <v>2</v>
      </c>
      <c r="T49" s="62"/>
      <c r="U49" s="28">
        <v>236</v>
      </c>
      <c r="V49" s="62"/>
      <c r="W49" s="28">
        <v>236</v>
      </c>
      <c r="X49" s="29">
        <f t="shared" si="0"/>
        <v>0</v>
      </c>
      <c r="Y49" s="27"/>
      <c r="Z49" s="30"/>
      <c r="AA49" s="28"/>
      <c r="AB49" s="31">
        <f t="shared" si="1"/>
        <v>114</v>
      </c>
      <c r="AC49" s="27">
        <v>114</v>
      </c>
      <c r="AD49" s="30"/>
      <c r="AE49" s="28"/>
      <c r="AF49" s="27">
        <v>23</v>
      </c>
      <c r="AG49" s="32">
        <v>0</v>
      </c>
      <c r="AH49" s="27"/>
      <c r="AI49" s="28">
        <v>41</v>
      </c>
      <c r="AJ49" s="32"/>
      <c r="AK49" s="33"/>
      <c r="AL49" s="28"/>
      <c r="AM49" s="33"/>
      <c r="AN49" s="28">
        <v>25</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502</v>
      </c>
      <c r="C51" s="27">
        <v>27</v>
      </c>
      <c r="D51" s="49">
        <v>12</v>
      </c>
      <c r="E51" s="30">
        <v>7</v>
      </c>
      <c r="F51" s="30">
        <v>7</v>
      </c>
      <c r="G51" s="30">
        <v>6</v>
      </c>
      <c r="H51" s="52">
        <v>14</v>
      </c>
      <c r="I51" s="52">
        <v>10</v>
      </c>
      <c r="J51" s="52">
        <v>16</v>
      </c>
      <c r="K51" s="52">
        <v>11</v>
      </c>
      <c r="L51" s="52">
        <v>18</v>
      </c>
      <c r="M51" s="52">
        <v>32</v>
      </c>
      <c r="N51" s="52">
        <v>24</v>
      </c>
      <c r="O51" s="52">
        <v>33</v>
      </c>
      <c r="P51" s="52">
        <v>98</v>
      </c>
      <c r="Q51" s="52">
        <v>65</v>
      </c>
      <c r="R51" s="52">
        <v>59</v>
      </c>
      <c r="S51" s="52">
        <v>63</v>
      </c>
      <c r="T51" s="27">
        <v>46</v>
      </c>
      <c r="U51" s="28">
        <v>456</v>
      </c>
      <c r="V51" s="27">
        <v>230</v>
      </c>
      <c r="W51" s="28">
        <v>272</v>
      </c>
      <c r="X51" s="29">
        <f t="shared" si="0"/>
        <v>28</v>
      </c>
      <c r="Y51" s="27">
        <v>20</v>
      </c>
      <c r="Z51" s="30"/>
      <c r="AA51" s="28">
        <v>8</v>
      </c>
      <c r="AB51" s="31">
        <f t="shared" si="1"/>
        <v>317</v>
      </c>
      <c r="AC51" s="27">
        <v>249</v>
      </c>
      <c r="AD51" s="30"/>
      <c r="AE51" s="28">
        <v>68</v>
      </c>
      <c r="AF51" s="27">
        <v>247</v>
      </c>
      <c r="AG51" s="32">
        <v>76</v>
      </c>
      <c r="AH51" s="27">
        <v>11</v>
      </c>
      <c r="AI51" s="28">
        <v>133</v>
      </c>
      <c r="AJ51" s="32">
        <v>95</v>
      </c>
      <c r="AK51" s="33"/>
      <c r="AL51" s="28"/>
      <c r="AM51" s="33">
        <v>8</v>
      </c>
      <c r="AN51" s="28">
        <v>60</v>
      </c>
      <c r="AO51" s="35"/>
      <c r="AP51" s="53"/>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171</v>
      </c>
      <c r="C53" s="27">
        <v>10</v>
      </c>
      <c r="D53" s="49">
        <v>24</v>
      </c>
      <c r="E53" s="30">
        <v>16</v>
      </c>
      <c r="F53" s="30">
        <v>13</v>
      </c>
      <c r="G53" s="30">
        <v>5</v>
      </c>
      <c r="H53" s="52">
        <v>3</v>
      </c>
      <c r="I53" s="52"/>
      <c r="J53" s="52">
        <v>9</v>
      </c>
      <c r="K53" s="52">
        <v>3</v>
      </c>
      <c r="L53" s="52">
        <v>5</v>
      </c>
      <c r="M53" s="52">
        <v>3</v>
      </c>
      <c r="N53" s="52">
        <v>7</v>
      </c>
      <c r="O53" s="52">
        <v>7</v>
      </c>
      <c r="P53" s="52">
        <v>17</v>
      </c>
      <c r="Q53" s="52">
        <v>7</v>
      </c>
      <c r="R53" s="52">
        <v>16</v>
      </c>
      <c r="S53" s="52">
        <v>26</v>
      </c>
      <c r="T53" s="27">
        <v>50</v>
      </c>
      <c r="U53" s="28">
        <v>121</v>
      </c>
      <c r="V53" s="27">
        <v>76</v>
      </c>
      <c r="W53" s="28">
        <v>95</v>
      </c>
      <c r="X53" s="29">
        <f t="shared" si="0"/>
        <v>26</v>
      </c>
      <c r="Y53" s="27">
        <v>24</v>
      </c>
      <c r="Z53" s="30"/>
      <c r="AA53" s="28">
        <v>2</v>
      </c>
      <c r="AB53" s="31">
        <f t="shared" si="1"/>
        <v>68</v>
      </c>
      <c r="AC53" s="27">
        <v>61</v>
      </c>
      <c r="AD53" s="30"/>
      <c r="AE53" s="28">
        <v>7</v>
      </c>
      <c r="AF53" s="27">
        <v>70</v>
      </c>
      <c r="AG53" s="32">
        <v>0</v>
      </c>
      <c r="AH53" s="27">
        <v>6</v>
      </c>
      <c r="AI53" s="28">
        <v>17</v>
      </c>
      <c r="AJ53" s="32"/>
      <c r="AK53" s="33"/>
      <c r="AL53" s="28"/>
      <c r="AM53" s="33">
        <v>9</v>
      </c>
      <c r="AN53" s="28">
        <v>27</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949</v>
      </c>
      <c r="C55" s="27">
        <v>140</v>
      </c>
      <c r="D55" s="49">
        <v>97</v>
      </c>
      <c r="E55" s="30">
        <v>114</v>
      </c>
      <c r="F55" s="30">
        <v>30</v>
      </c>
      <c r="G55" s="30">
        <v>19</v>
      </c>
      <c r="H55" s="52">
        <v>19</v>
      </c>
      <c r="I55" s="52">
        <v>19</v>
      </c>
      <c r="J55" s="52">
        <v>33</v>
      </c>
      <c r="K55" s="52">
        <v>30</v>
      </c>
      <c r="L55" s="52">
        <v>43</v>
      </c>
      <c r="M55" s="52">
        <v>90</v>
      </c>
      <c r="N55" s="52">
        <v>78</v>
      </c>
      <c r="O55" s="52">
        <v>59</v>
      </c>
      <c r="P55" s="52">
        <v>61</v>
      </c>
      <c r="Q55" s="52">
        <v>56</v>
      </c>
      <c r="R55" s="52">
        <v>32</v>
      </c>
      <c r="S55" s="52">
        <v>29</v>
      </c>
      <c r="T55" s="27">
        <v>351</v>
      </c>
      <c r="U55" s="28">
        <v>598</v>
      </c>
      <c r="V55" s="27">
        <v>415</v>
      </c>
      <c r="W55" s="28">
        <v>534</v>
      </c>
      <c r="X55" s="29">
        <f t="shared" si="0"/>
        <v>149</v>
      </c>
      <c r="Y55" s="27">
        <v>111</v>
      </c>
      <c r="Z55" s="30"/>
      <c r="AA55" s="28">
        <v>38</v>
      </c>
      <c r="AB55" s="31">
        <f t="shared" si="1"/>
        <v>364</v>
      </c>
      <c r="AC55" s="27">
        <v>275</v>
      </c>
      <c r="AD55" s="30"/>
      <c r="AE55" s="28">
        <v>89</v>
      </c>
      <c r="AF55" s="27">
        <v>282</v>
      </c>
      <c r="AG55" s="32">
        <v>0</v>
      </c>
      <c r="AH55" s="27">
        <v>85</v>
      </c>
      <c r="AI55" s="28">
        <v>148</v>
      </c>
      <c r="AJ55" s="32"/>
      <c r="AK55" s="33"/>
      <c r="AL55" s="28"/>
      <c r="AM55" s="33">
        <v>89</v>
      </c>
      <c r="AN55" s="28">
        <v>135</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339</v>
      </c>
      <c r="C56" s="27"/>
      <c r="D56" s="49"/>
      <c r="E56" s="30"/>
      <c r="F56" s="30">
        <v>2</v>
      </c>
      <c r="G56" s="30">
        <v>6</v>
      </c>
      <c r="H56" s="52">
        <v>10</v>
      </c>
      <c r="I56" s="52">
        <v>9</v>
      </c>
      <c r="J56" s="52">
        <v>10</v>
      </c>
      <c r="K56" s="52">
        <v>15</v>
      </c>
      <c r="L56" s="52">
        <v>11</v>
      </c>
      <c r="M56" s="52">
        <v>16</v>
      </c>
      <c r="N56" s="52">
        <v>28</v>
      </c>
      <c r="O56" s="52">
        <v>26</v>
      </c>
      <c r="P56" s="52">
        <v>52</v>
      </c>
      <c r="Q56" s="52">
        <v>66</v>
      </c>
      <c r="R56" s="52">
        <v>41</v>
      </c>
      <c r="S56" s="52">
        <v>47</v>
      </c>
      <c r="T56" s="27"/>
      <c r="U56" s="28">
        <v>339</v>
      </c>
      <c r="V56" s="27">
        <v>269</v>
      </c>
      <c r="W56" s="28">
        <v>70</v>
      </c>
      <c r="X56" s="29">
        <f t="shared" si="0"/>
        <v>0</v>
      </c>
      <c r="Y56" s="27"/>
      <c r="Z56" s="30"/>
      <c r="AA56" s="28"/>
      <c r="AB56" s="31">
        <f t="shared" si="1"/>
        <v>126</v>
      </c>
      <c r="AC56" s="27">
        <v>126</v>
      </c>
      <c r="AD56" s="30"/>
      <c r="AE56" s="28"/>
      <c r="AF56" s="27">
        <v>122</v>
      </c>
      <c r="AG56" s="32">
        <v>26</v>
      </c>
      <c r="AH56" s="27"/>
      <c r="AI56" s="28">
        <v>38</v>
      </c>
      <c r="AJ56" s="32"/>
      <c r="AK56" s="33"/>
      <c r="AL56" s="28">
        <v>19</v>
      </c>
      <c r="AM56" s="33"/>
      <c r="AN56" s="28">
        <v>11</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45" t="s">
        <v>51</v>
      </c>
      <c r="B58" s="92">
        <f>SUM(B12:B57)</f>
        <v>6438</v>
      </c>
      <c r="C58" s="93">
        <f>SUM(C12:C57)</f>
        <v>739</v>
      </c>
      <c r="D58" s="94">
        <f t="shared" ref="D58:AX58" si="18">SUM(D12:D57)</f>
        <v>516</v>
      </c>
      <c r="E58" s="95">
        <f t="shared" si="18"/>
        <v>420</v>
      </c>
      <c r="F58" s="96">
        <f t="shared" si="18"/>
        <v>152</v>
      </c>
      <c r="G58" s="97">
        <f t="shared" si="18"/>
        <v>213</v>
      </c>
      <c r="H58" s="97">
        <f t="shared" si="18"/>
        <v>267</v>
      </c>
      <c r="I58" s="97">
        <f t="shared" si="18"/>
        <v>266</v>
      </c>
      <c r="J58" s="97">
        <f t="shared" si="18"/>
        <v>284</v>
      </c>
      <c r="K58" s="97">
        <f t="shared" si="18"/>
        <v>318</v>
      </c>
      <c r="L58" s="97">
        <f t="shared" si="18"/>
        <v>373</v>
      </c>
      <c r="M58" s="97">
        <f t="shared" si="18"/>
        <v>421</v>
      </c>
      <c r="N58" s="97">
        <f t="shared" si="18"/>
        <v>409</v>
      </c>
      <c r="O58" s="97">
        <f t="shared" si="18"/>
        <v>408</v>
      </c>
      <c r="P58" s="97">
        <f t="shared" si="18"/>
        <v>513</v>
      </c>
      <c r="Q58" s="97">
        <f t="shared" si="18"/>
        <v>442</v>
      </c>
      <c r="R58" s="97">
        <f t="shared" si="18"/>
        <v>340</v>
      </c>
      <c r="S58" s="97">
        <f t="shared" si="18"/>
        <v>357</v>
      </c>
      <c r="T58" s="98">
        <f t="shared" si="18"/>
        <v>1675</v>
      </c>
      <c r="U58" s="99">
        <f t="shared" si="18"/>
        <v>4763</v>
      </c>
      <c r="V58" s="98">
        <f t="shared" si="18"/>
        <v>2625</v>
      </c>
      <c r="W58" s="99">
        <f t="shared" si="18"/>
        <v>3813</v>
      </c>
      <c r="X58" s="98">
        <f t="shared" si="18"/>
        <v>745</v>
      </c>
      <c r="Y58" s="98">
        <f t="shared" si="18"/>
        <v>697</v>
      </c>
      <c r="Z58" s="95">
        <f t="shared" si="18"/>
        <v>0</v>
      </c>
      <c r="AA58" s="94">
        <f t="shared" si="18"/>
        <v>48</v>
      </c>
      <c r="AB58" s="93">
        <f t="shared" si="18"/>
        <v>2371</v>
      </c>
      <c r="AC58" s="98">
        <f t="shared" si="18"/>
        <v>2197</v>
      </c>
      <c r="AD58" s="95">
        <f t="shared" si="18"/>
        <v>0</v>
      </c>
      <c r="AE58" s="99">
        <f t="shared" si="18"/>
        <v>174</v>
      </c>
      <c r="AF58" s="93">
        <f t="shared" si="18"/>
        <v>1938</v>
      </c>
      <c r="AG58" s="94">
        <f t="shared" si="18"/>
        <v>494</v>
      </c>
      <c r="AH58" s="98">
        <f t="shared" si="18"/>
        <v>240</v>
      </c>
      <c r="AI58" s="99">
        <f t="shared" si="18"/>
        <v>949</v>
      </c>
      <c r="AJ58" s="94">
        <f t="shared" si="18"/>
        <v>1283</v>
      </c>
      <c r="AK58" s="98">
        <f t="shared" si="18"/>
        <v>14</v>
      </c>
      <c r="AL58" s="99">
        <f t="shared" si="18"/>
        <v>220</v>
      </c>
      <c r="AM58" s="98">
        <f t="shared" si="18"/>
        <v>235</v>
      </c>
      <c r="AN58" s="99">
        <f t="shared" si="18"/>
        <v>632</v>
      </c>
      <c r="AO58" s="100"/>
      <c r="AP58" s="101">
        <f t="shared" si="18"/>
        <v>92</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43"/>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44"/>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46" t="s">
        <v>109</v>
      </c>
      <c r="V61" s="246"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843</v>
      </c>
      <c r="D62" s="23">
        <v>4</v>
      </c>
      <c r="E62" s="24">
        <v>8</v>
      </c>
      <c r="F62" s="25">
        <v>14</v>
      </c>
      <c r="G62" s="25">
        <v>3</v>
      </c>
      <c r="H62" s="25">
        <v>40</v>
      </c>
      <c r="I62" s="25">
        <v>55</v>
      </c>
      <c r="J62" s="25">
        <v>34</v>
      </c>
      <c r="K62" s="25">
        <v>47</v>
      </c>
      <c r="L62" s="25">
        <v>45</v>
      </c>
      <c r="M62" s="25">
        <v>60</v>
      </c>
      <c r="N62" s="25">
        <v>52</v>
      </c>
      <c r="O62" s="25">
        <v>47</v>
      </c>
      <c r="P62" s="25">
        <v>98</v>
      </c>
      <c r="Q62" s="25">
        <v>90</v>
      </c>
      <c r="R62" s="25">
        <v>104</v>
      </c>
      <c r="S62" s="25">
        <v>71</v>
      </c>
      <c r="T62" s="34">
        <v>71</v>
      </c>
      <c r="U62" s="110">
        <v>385</v>
      </c>
      <c r="V62" s="110">
        <v>458</v>
      </c>
      <c r="W62" s="111">
        <v>843</v>
      </c>
      <c r="X62" s="112">
        <v>758</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344</v>
      </c>
      <c r="D63" s="58"/>
      <c r="E63" s="58"/>
      <c r="F63" s="30">
        <v>4</v>
      </c>
      <c r="G63" s="30">
        <v>27</v>
      </c>
      <c r="H63" s="30">
        <v>81</v>
      </c>
      <c r="I63" s="30">
        <v>76</v>
      </c>
      <c r="J63" s="30">
        <v>83</v>
      </c>
      <c r="K63" s="30">
        <v>53</v>
      </c>
      <c r="L63" s="30">
        <v>19</v>
      </c>
      <c r="M63" s="30">
        <v>1</v>
      </c>
      <c r="N63" s="30"/>
      <c r="O63" s="30"/>
      <c r="P63" s="30"/>
      <c r="Q63" s="30"/>
      <c r="R63" s="30"/>
      <c r="S63" s="30"/>
      <c r="T63" s="28"/>
      <c r="U63" s="58"/>
      <c r="V63" s="118">
        <v>344</v>
      </c>
      <c r="W63" s="33">
        <v>344</v>
      </c>
      <c r="X63" s="53">
        <v>344</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450</v>
      </c>
      <c r="D64" s="30"/>
      <c r="E64" s="30"/>
      <c r="F64" s="30">
        <v>6</v>
      </c>
      <c r="G64" s="30">
        <v>28</v>
      </c>
      <c r="H64" s="30">
        <v>90</v>
      </c>
      <c r="I64" s="30">
        <v>85</v>
      </c>
      <c r="J64" s="30">
        <v>101</v>
      </c>
      <c r="K64" s="30">
        <v>68</v>
      </c>
      <c r="L64" s="30">
        <v>33</v>
      </c>
      <c r="M64" s="30">
        <v>11</v>
      </c>
      <c r="N64" s="30">
        <v>13</v>
      </c>
      <c r="O64" s="30">
        <v>3</v>
      </c>
      <c r="P64" s="30">
        <v>6</v>
      </c>
      <c r="Q64" s="30">
        <v>3</v>
      </c>
      <c r="R64" s="30">
        <v>2</v>
      </c>
      <c r="S64" s="30"/>
      <c r="T64" s="28">
        <v>1</v>
      </c>
      <c r="U64" s="118">
        <v>4</v>
      </c>
      <c r="V64" s="118">
        <v>446</v>
      </c>
      <c r="W64" s="33">
        <v>450</v>
      </c>
      <c r="X64" s="53">
        <v>426</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604</v>
      </c>
      <c r="D66" s="27">
        <v>148</v>
      </c>
      <c r="E66" s="49">
        <v>52</v>
      </c>
      <c r="F66" s="30">
        <v>39</v>
      </c>
      <c r="G66" s="30">
        <v>19</v>
      </c>
      <c r="H66" s="30">
        <v>9</v>
      </c>
      <c r="I66" s="30">
        <v>19</v>
      </c>
      <c r="J66" s="30">
        <v>11</v>
      </c>
      <c r="K66" s="30">
        <v>9</v>
      </c>
      <c r="L66" s="30">
        <v>21</v>
      </c>
      <c r="M66" s="30">
        <v>18</v>
      </c>
      <c r="N66" s="30">
        <v>31</v>
      </c>
      <c r="O66" s="30">
        <v>38</v>
      </c>
      <c r="P66" s="30">
        <v>32</v>
      </c>
      <c r="Q66" s="30">
        <v>34</v>
      </c>
      <c r="R66" s="30">
        <v>37</v>
      </c>
      <c r="S66" s="49">
        <v>36</v>
      </c>
      <c r="T66" s="28">
        <v>51</v>
      </c>
      <c r="U66" s="118">
        <v>240</v>
      </c>
      <c r="V66" s="118">
        <v>364</v>
      </c>
      <c r="W66" s="33">
        <v>604</v>
      </c>
      <c r="X66" s="53">
        <v>520</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146</v>
      </c>
      <c r="D68" s="27">
        <v>33</v>
      </c>
      <c r="E68" s="49">
        <v>29</v>
      </c>
      <c r="F68" s="30">
        <v>7</v>
      </c>
      <c r="G68" s="30"/>
      <c r="H68" s="30"/>
      <c r="I68" s="30"/>
      <c r="J68" s="30">
        <v>4</v>
      </c>
      <c r="K68" s="30"/>
      <c r="L68" s="30">
        <v>3</v>
      </c>
      <c r="M68" s="30">
        <v>5</v>
      </c>
      <c r="N68" s="30">
        <v>1</v>
      </c>
      <c r="O68" s="30">
        <v>9</v>
      </c>
      <c r="P68" s="49">
        <v>13</v>
      </c>
      <c r="Q68" s="49">
        <v>3</v>
      </c>
      <c r="R68" s="30">
        <v>15</v>
      </c>
      <c r="S68" s="49">
        <v>12</v>
      </c>
      <c r="T68" s="28">
        <v>12</v>
      </c>
      <c r="U68" s="118">
        <v>110</v>
      </c>
      <c r="V68" s="118">
        <v>36</v>
      </c>
      <c r="W68" s="33">
        <v>146</v>
      </c>
      <c r="X68" s="53">
        <v>137</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227</v>
      </c>
      <c r="D71" s="27"/>
      <c r="E71" s="49">
        <v>5</v>
      </c>
      <c r="F71" s="30"/>
      <c r="G71" s="30"/>
      <c r="H71" s="30"/>
      <c r="I71" s="30"/>
      <c r="J71" s="30"/>
      <c r="K71" s="30"/>
      <c r="L71" s="30"/>
      <c r="M71" s="30">
        <v>1</v>
      </c>
      <c r="N71" s="30">
        <v>1</v>
      </c>
      <c r="O71" s="30">
        <v>2</v>
      </c>
      <c r="P71" s="30">
        <v>1</v>
      </c>
      <c r="Q71" s="30">
        <v>72</v>
      </c>
      <c r="R71" s="30">
        <v>65</v>
      </c>
      <c r="S71" s="49">
        <v>50</v>
      </c>
      <c r="T71" s="28">
        <v>30</v>
      </c>
      <c r="U71" s="118">
        <v>89</v>
      </c>
      <c r="V71" s="118">
        <v>138</v>
      </c>
      <c r="W71" s="33">
        <v>227</v>
      </c>
      <c r="X71" s="53">
        <v>51</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2614</v>
      </c>
      <c r="D73" s="125">
        <f>SUM(D62:D72)</f>
        <v>185</v>
      </c>
      <c r="E73" s="126">
        <f t="shared" si="29"/>
        <v>94</v>
      </c>
      <c r="F73" s="95">
        <f t="shared" si="29"/>
        <v>70</v>
      </c>
      <c r="G73" s="95">
        <f t="shared" si="29"/>
        <v>77</v>
      </c>
      <c r="H73" s="95">
        <f t="shared" si="29"/>
        <v>220</v>
      </c>
      <c r="I73" s="95">
        <f t="shared" si="29"/>
        <v>235</v>
      </c>
      <c r="J73" s="95">
        <f t="shared" si="29"/>
        <v>233</v>
      </c>
      <c r="K73" s="95">
        <f t="shared" si="29"/>
        <v>177</v>
      </c>
      <c r="L73" s="95">
        <f t="shared" si="29"/>
        <v>121</v>
      </c>
      <c r="M73" s="95">
        <f t="shared" si="29"/>
        <v>96</v>
      </c>
      <c r="N73" s="95">
        <f t="shared" si="29"/>
        <v>98</v>
      </c>
      <c r="O73" s="95">
        <f t="shared" si="29"/>
        <v>99</v>
      </c>
      <c r="P73" s="95">
        <f t="shared" si="29"/>
        <v>150</v>
      </c>
      <c r="Q73" s="95">
        <f t="shared" si="29"/>
        <v>202</v>
      </c>
      <c r="R73" s="95">
        <f t="shared" si="29"/>
        <v>223</v>
      </c>
      <c r="S73" s="95">
        <f t="shared" si="29"/>
        <v>169</v>
      </c>
      <c r="T73" s="99">
        <f t="shared" si="29"/>
        <v>165</v>
      </c>
      <c r="U73" s="124">
        <f t="shared" si="29"/>
        <v>828</v>
      </c>
      <c r="V73" s="124">
        <f t="shared" si="29"/>
        <v>1786</v>
      </c>
      <c r="W73" s="127">
        <f t="shared" si="29"/>
        <v>2614</v>
      </c>
      <c r="X73" s="128">
        <f t="shared" si="29"/>
        <v>2236</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46" t="s">
        <v>109</v>
      </c>
      <c r="V76" s="246"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21</v>
      </c>
      <c r="D78" s="84"/>
      <c r="E78" s="120"/>
      <c r="F78" s="121">
        <v>2</v>
      </c>
      <c r="G78" s="121">
        <v>1</v>
      </c>
      <c r="H78" s="121">
        <v>6</v>
      </c>
      <c r="I78" s="121">
        <v>2</v>
      </c>
      <c r="J78" s="121">
        <v>4</v>
      </c>
      <c r="K78" s="121">
        <v>1</v>
      </c>
      <c r="L78" s="121">
        <v>2</v>
      </c>
      <c r="M78" s="121"/>
      <c r="N78" s="121"/>
      <c r="O78" s="121"/>
      <c r="P78" s="121">
        <v>1</v>
      </c>
      <c r="Q78" s="121">
        <v>1</v>
      </c>
      <c r="R78" s="121">
        <v>1</v>
      </c>
      <c r="S78" s="121"/>
      <c r="T78" s="85"/>
      <c r="U78" s="122">
        <v>4</v>
      </c>
      <c r="V78" s="122">
        <v>17</v>
      </c>
      <c r="W78" s="122">
        <v>21</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11</v>
      </c>
      <c r="D79" s="23"/>
      <c r="E79" s="24"/>
      <c r="F79" s="25"/>
      <c r="G79" s="25"/>
      <c r="H79" s="25">
        <v>2</v>
      </c>
      <c r="I79" s="25"/>
      <c r="J79" s="25">
        <v>2</v>
      </c>
      <c r="K79" s="25">
        <v>3</v>
      </c>
      <c r="L79" s="25">
        <v>2</v>
      </c>
      <c r="M79" s="25">
        <v>2</v>
      </c>
      <c r="N79" s="25"/>
      <c r="O79" s="25"/>
      <c r="P79" s="25"/>
      <c r="Q79" s="25"/>
      <c r="R79" s="25"/>
      <c r="S79" s="25"/>
      <c r="T79" s="34"/>
      <c r="U79" s="110">
        <v>6</v>
      </c>
      <c r="V79" s="110">
        <v>5</v>
      </c>
      <c r="W79" s="110">
        <v>11</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7</v>
      </c>
      <c r="D82" s="23"/>
      <c r="E82" s="24"/>
      <c r="F82" s="25"/>
      <c r="G82" s="25"/>
      <c r="H82" s="25">
        <v>1</v>
      </c>
      <c r="I82" s="25"/>
      <c r="J82" s="25">
        <v>1</v>
      </c>
      <c r="K82" s="25">
        <v>2</v>
      </c>
      <c r="L82" s="24">
        <v>2</v>
      </c>
      <c r="M82" s="25">
        <v>1</v>
      </c>
      <c r="N82" s="25"/>
      <c r="O82" s="25"/>
      <c r="P82" s="25"/>
      <c r="Q82" s="25"/>
      <c r="R82" s="25"/>
      <c r="S82" s="25"/>
      <c r="T82" s="34"/>
      <c r="U82" s="110">
        <v>4</v>
      </c>
      <c r="V82" s="110">
        <v>3</v>
      </c>
      <c r="W82" s="110">
        <v>7</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c r="E84" s="24"/>
      <c r="F84" s="25"/>
      <c r="G84" s="25"/>
      <c r="H84" s="25">
        <v>1</v>
      </c>
      <c r="I84" s="25"/>
      <c r="J84" s="25">
        <v>1</v>
      </c>
      <c r="K84" s="25">
        <v>1</v>
      </c>
      <c r="L84" s="50"/>
      <c r="M84" s="50">
        <v>1</v>
      </c>
      <c r="N84" s="50"/>
      <c r="O84" s="50"/>
      <c r="P84" s="50"/>
      <c r="Q84" s="50"/>
      <c r="R84" s="50"/>
      <c r="S84" s="50"/>
      <c r="T84" s="135"/>
      <c r="U84" s="110">
        <v>2</v>
      </c>
      <c r="V84" s="110">
        <v>2</v>
      </c>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5</v>
      </c>
      <c r="D87" s="144"/>
      <c r="E87" s="144"/>
      <c r="F87" s="144"/>
      <c r="G87" s="121"/>
      <c r="H87" s="121"/>
      <c r="I87" s="121"/>
      <c r="J87" s="121">
        <v>2</v>
      </c>
      <c r="K87" s="121">
        <v>2</v>
      </c>
      <c r="L87" s="121"/>
      <c r="M87" s="121">
        <v>1</v>
      </c>
      <c r="N87" s="121"/>
      <c r="O87" s="121"/>
      <c r="P87" s="121"/>
      <c r="Q87" s="121"/>
      <c r="R87" s="121"/>
      <c r="S87" s="121"/>
      <c r="T87" s="85"/>
      <c r="U87" s="122"/>
      <c r="V87" s="122">
        <v>5</v>
      </c>
      <c r="W87" s="122">
        <v>5</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47"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41" t="s">
        <v>49</v>
      </c>
      <c r="W122" s="18" t="s">
        <v>50</v>
      </c>
      <c r="X122" s="245"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10</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7</v>
      </c>
      <c r="AK125" s="166">
        <v>3</v>
      </c>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45"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7</v>
      </c>
      <c r="AK131" s="99">
        <f>SUM(AK123:AK130)</f>
        <v>13</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3</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45"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3</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101784</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M4" sqref="M4"/>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",[5]NOMBRE!B2," - ","( ",[5]NOMBRE!C2,[5]NOMBRE!D2,[5]NOMBRE!E2,[5]NOMBRE!F2,[5]NOMBRE!G2,"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",[5]NOMBRE!B3," - ","( ",[5]NOMBRE!C3,[5]NOMBRE!D3,[5]NOMBRE!E3,[5]NOMBRE!F3,[5]NOMBRE!G3,[5]NOMBRE!H3,"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",[5]NOMBRE!B6," - ","( ",[5]NOMBRE!C6,[5]NOMBRE!D6," )")</f>
        <v>MES: ABRIL - ( 04 )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",[5]NOMBRE!B7)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51"/>
      <c r="AK6" s="251"/>
      <c r="AN6" s="250"/>
      <c r="AP6" s="326" t="s">
        <v>2</v>
      </c>
      <c r="AQ6" s="326"/>
      <c r="AR6" s="326" t="s">
        <v>3</v>
      </c>
      <c r="AS6" s="326"/>
      <c r="AU6" s="251"/>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51"/>
      <c r="AN7" s="250"/>
      <c r="AO7" s="251"/>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55" t="s">
        <v>49</v>
      </c>
      <c r="W11" s="18" t="s">
        <v>50</v>
      </c>
      <c r="X11" s="252" t="s">
        <v>51</v>
      </c>
      <c r="Y11" s="19" t="s">
        <v>52</v>
      </c>
      <c r="Z11" s="15" t="s">
        <v>53</v>
      </c>
      <c r="AA11" s="18" t="s">
        <v>54</v>
      </c>
      <c r="AB11" s="19" t="s">
        <v>51</v>
      </c>
      <c r="AC11" s="19" t="s">
        <v>52</v>
      </c>
      <c r="AD11" s="15" t="s">
        <v>53</v>
      </c>
      <c r="AE11" s="18" t="s">
        <v>54</v>
      </c>
      <c r="AF11" s="13" t="s">
        <v>55</v>
      </c>
      <c r="AG11" s="258"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519</v>
      </c>
      <c r="C12" s="23">
        <v>249</v>
      </c>
      <c r="D12" s="24">
        <v>161</v>
      </c>
      <c r="E12" s="25">
        <v>94</v>
      </c>
      <c r="F12" s="25">
        <v>15</v>
      </c>
      <c r="G12" s="26"/>
      <c r="H12" s="26"/>
      <c r="I12" s="26"/>
      <c r="J12" s="26"/>
      <c r="K12" s="26"/>
      <c r="L12" s="26"/>
      <c r="M12" s="26"/>
      <c r="N12" s="26"/>
      <c r="O12" s="26"/>
      <c r="P12" s="26"/>
      <c r="Q12" s="26"/>
      <c r="R12" s="26"/>
      <c r="S12" s="26"/>
      <c r="T12" s="27">
        <v>504</v>
      </c>
      <c r="U12" s="28">
        <v>15</v>
      </c>
      <c r="V12" s="27">
        <v>260</v>
      </c>
      <c r="W12" s="28">
        <v>259</v>
      </c>
      <c r="X12" s="29">
        <f>SUM(Y12:AA12)</f>
        <v>205</v>
      </c>
      <c r="Y12" s="27">
        <v>205</v>
      </c>
      <c r="Z12" s="30"/>
      <c r="AA12" s="28"/>
      <c r="AB12" s="31">
        <f>SUM(AC12:AE12)</f>
        <v>0</v>
      </c>
      <c r="AC12" s="27"/>
      <c r="AD12" s="30"/>
      <c r="AE12" s="28"/>
      <c r="AF12" s="23">
        <v>154</v>
      </c>
      <c r="AG12" s="32">
        <v>0</v>
      </c>
      <c r="AH12" s="33">
        <v>39</v>
      </c>
      <c r="AI12" s="34"/>
      <c r="AJ12" s="32">
        <v>20</v>
      </c>
      <c r="AK12" s="33">
        <v>2</v>
      </c>
      <c r="AL12" s="34"/>
      <c r="AM12" s="33">
        <v>38</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1009</v>
      </c>
      <c r="C13" s="27"/>
      <c r="D13" s="49"/>
      <c r="E13" s="50"/>
      <c r="F13" s="50">
        <v>10</v>
      </c>
      <c r="G13" s="50">
        <v>22</v>
      </c>
      <c r="H13" s="51">
        <v>56</v>
      </c>
      <c r="I13" s="51">
        <v>45</v>
      </c>
      <c r="J13" s="51">
        <v>48</v>
      </c>
      <c r="K13" s="51">
        <v>46</v>
      </c>
      <c r="L13" s="51">
        <v>58</v>
      </c>
      <c r="M13" s="51">
        <v>62</v>
      </c>
      <c r="N13" s="51">
        <v>74</v>
      </c>
      <c r="O13" s="51">
        <v>95</v>
      </c>
      <c r="P13" s="51">
        <v>127</v>
      </c>
      <c r="Q13" s="51">
        <v>114</v>
      </c>
      <c r="R13" s="51">
        <v>108</v>
      </c>
      <c r="S13" s="52">
        <v>144</v>
      </c>
      <c r="T13" s="27"/>
      <c r="U13" s="28">
        <v>1009</v>
      </c>
      <c r="V13" s="27">
        <v>397</v>
      </c>
      <c r="W13" s="28">
        <v>612</v>
      </c>
      <c r="X13" s="29">
        <f t="shared" ref="X13:X57" si="0">SUM(Y13:AA13)</f>
        <v>0</v>
      </c>
      <c r="Y13" s="27"/>
      <c r="Z13" s="30"/>
      <c r="AA13" s="28"/>
      <c r="AB13" s="31">
        <f t="shared" ref="AB13:AB57" si="1">SUM(AC13:AE13)</f>
        <v>506</v>
      </c>
      <c r="AC13" s="27">
        <v>501</v>
      </c>
      <c r="AD13" s="30"/>
      <c r="AE13" s="28">
        <v>5</v>
      </c>
      <c r="AF13" s="27">
        <v>365</v>
      </c>
      <c r="AG13" s="32">
        <v>0</v>
      </c>
      <c r="AH13" s="27"/>
      <c r="AI13" s="28">
        <v>190</v>
      </c>
      <c r="AJ13" s="32">
        <v>636</v>
      </c>
      <c r="AK13" s="33"/>
      <c r="AL13" s="28">
        <v>24</v>
      </c>
      <c r="AM13" s="33"/>
      <c r="AN13" s="28">
        <v>133</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44</v>
      </c>
      <c r="C14" s="27">
        <v>44</v>
      </c>
      <c r="D14" s="58"/>
      <c r="E14" s="59"/>
      <c r="F14" s="59"/>
      <c r="G14" s="59"/>
      <c r="H14" s="60"/>
      <c r="I14" s="60"/>
      <c r="J14" s="60"/>
      <c r="K14" s="60"/>
      <c r="L14" s="60"/>
      <c r="M14" s="60"/>
      <c r="N14" s="60"/>
      <c r="O14" s="60"/>
      <c r="P14" s="60"/>
      <c r="Q14" s="60"/>
      <c r="R14" s="60"/>
      <c r="S14" s="60"/>
      <c r="T14" s="27">
        <v>44</v>
      </c>
      <c r="U14" s="61"/>
      <c r="V14" s="27">
        <v>23</v>
      </c>
      <c r="W14" s="28">
        <v>21</v>
      </c>
      <c r="X14" s="29">
        <f t="shared" si="0"/>
        <v>2</v>
      </c>
      <c r="Y14" s="27">
        <v>2</v>
      </c>
      <c r="Z14" s="30"/>
      <c r="AA14" s="28"/>
      <c r="AC14" s="62"/>
      <c r="AD14" s="58"/>
      <c r="AE14" s="59"/>
      <c r="AF14" s="59"/>
      <c r="AG14" s="58"/>
      <c r="AH14" s="27">
        <v>1</v>
      </c>
      <c r="AI14" s="61"/>
      <c r="AJ14" s="32"/>
      <c r="AK14" s="33"/>
      <c r="AL14" s="61"/>
      <c r="AM14" s="33">
        <v>1</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24</v>
      </c>
      <c r="C15" s="27"/>
      <c r="D15" s="49"/>
      <c r="E15" s="30"/>
      <c r="F15" s="30"/>
      <c r="G15" s="30">
        <v>1</v>
      </c>
      <c r="H15" s="52">
        <v>1</v>
      </c>
      <c r="I15" s="52"/>
      <c r="J15" s="52"/>
      <c r="K15" s="52"/>
      <c r="L15" s="52"/>
      <c r="M15" s="52">
        <v>2</v>
      </c>
      <c r="N15" s="52">
        <v>3</v>
      </c>
      <c r="O15" s="52">
        <v>1</v>
      </c>
      <c r="P15" s="52">
        <v>6</v>
      </c>
      <c r="Q15" s="52">
        <v>3</v>
      </c>
      <c r="R15" s="52">
        <v>4</v>
      </c>
      <c r="S15" s="52">
        <v>3</v>
      </c>
      <c r="T15" s="27"/>
      <c r="U15" s="28">
        <v>24</v>
      </c>
      <c r="V15" s="27">
        <v>8</v>
      </c>
      <c r="W15" s="28">
        <v>16</v>
      </c>
      <c r="X15" s="29">
        <f t="shared" si="0"/>
        <v>0</v>
      </c>
      <c r="Y15" s="27"/>
      <c r="Z15" s="30"/>
      <c r="AA15" s="28"/>
      <c r="AB15" s="31">
        <f t="shared" si="1"/>
        <v>9</v>
      </c>
      <c r="AC15" s="27">
        <v>9</v>
      </c>
      <c r="AD15" s="30"/>
      <c r="AE15" s="28"/>
      <c r="AF15" s="27">
        <v>0</v>
      </c>
      <c r="AG15" s="32">
        <v>0</v>
      </c>
      <c r="AH15" s="27"/>
      <c r="AI15" s="28">
        <v>6</v>
      </c>
      <c r="AJ15" s="32"/>
      <c r="AK15" s="33"/>
      <c r="AL15" s="28">
        <v>5</v>
      </c>
      <c r="AM15" s="33"/>
      <c r="AN15" s="28">
        <v>1</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189</v>
      </c>
      <c r="C16" s="27">
        <v>55</v>
      </c>
      <c r="D16" s="49">
        <v>18</v>
      </c>
      <c r="E16" s="30">
        <v>21</v>
      </c>
      <c r="F16" s="30"/>
      <c r="G16" s="30">
        <v>1</v>
      </c>
      <c r="H16" s="52"/>
      <c r="I16" s="52">
        <v>1</v>
      </c>
      <c r="J16" s="52">
        <v>1</v>
      </c>
      <c r="K16" s="52">
        <v>2</v>
      </c>
      <c r="L16" s="52">
        <v>1</v>
      </c>
      <c r="M16" s="52">
        <v>6</v>
      </c>
      <c r="N16" s="52">
        <v>9</v>
      </c>
      <c r="O16" s="52">
        <v>8</v>
      </c>
      <c r="P16" s="52">
        <v>29</v>
      </c>
      <c r="Q16" s="52">
        <v>15</v>
      </c>
      <c r="R16" s="52">
        <v>17</v>
      </c>
      <c r="S16" s="52">
        <v>5</v>
      </c>
      <c r="T16" s="27">
        <v>94</v>
      </c>
      <c r="U16" s="28">
        <v>95</v>
      </c>
      <c r="V16" s="27">
        <v>103</v>
      </c>
      <c r="W16" s="28">
        <v>86</v>
      </c>
      <c r="X16" s="29">
        <f t="shared" si="0"/>
        <v>38</v>
      </c>
      <c r="Y16" s="27">
        <v>38</v>
      </c>
      <c r="Z16" s="30"/>
      <c r="AA16" s="28"/>
      <c r="AB16" s="31">
        <f t="shared" si="1"/>
        <v>41</v>
      </c>
      <c r="AC16" s="27">
        <v>41</v>
      </c>
      <c r="AD16" s="30"/>
      <c r="AE16" s="28"/>
      <c r="AF16" s="27">
        <v>76</v>
      </c>
      <c r="AG16" s="32">
        <v>9</v>
      </c>
      <c r="AH16" s="27">
        <v>11</v>
      </c>
      <c r="AI16" s="28">
        <v>21</v>
      </c>
      <c r="AJ16" s="32"/>
      <c r="AK16" s="33">
        <v>9</v>
      </c>
      <c r="AL16" s="28">
        <v>28</v>
      </c>
      <c r="AM16" s="33">
        <v>3</v>
      </c>
      <c r="AN16" s="28">
        <v>24</v>
      </c>
      <c r="AO16" s="35"/>
      <c r="AP16" s="53">
        <v>27</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199</v>
      </c>
      <c r="C18" s="27"/>
      <c r="D18" s="49"/>
      <c r="E18" s="30"/>
      <c r="F18" s="30">
        <v>2</v>
      </c>
      <c r="G18" s="30">
        <v>3</v>
      </c>
      <c r="H18" s="52">
        <v>5</v>
      </c>
      <c r="I18" s="52">
        <v>12</v>
      </c>
      <c r="J18" s="52">
        <v>7</v>
      </c>
      <c r="K18" s="52">
        <v>10</v>
      </c>
      <c r="L18" s="52">
        <v>18</v>
      </c>
      <c r="M18" s="52">
        <v>26</v>
      </c>
      <c r="N18" s="52">
        <v>26</v>
      </c>
      <c r="O18" s="52">
        <v>34</v>
      </c>
      <c r="P18" s="52">
        <v>17</v>
      </c>
      <c r="Q18" s="52">
        <v>16</v>
      </c>
      <c r="R18" s="52">
        <v>9</v>
      </c>
      <c r="S18" s="52">
        <v>14</v>
      </c>
      <c r="T18" s="27"/>
      <c r="U18" s="28">
        <v>199</v>
      </c>
      <c r="V18" s="27">
        <v>76</v>
      </c>
      <c r="W18" s="28">
        <v>123</v>
      </c>
      <c r="X18" s="29">
        <f t="shared" si="0"/>
        <v>0</v>
      </c>
      <c r="Y18" s="27"/>
      <c r="Z18" s="30"/>
      <c r="AA18" s="28"/>
      <c r="AB18" s="31">
        <f t="shared" si="1"/>
        <v>121</v>
      </c>
      <c r="AC18" s="27">
        <v>121</v>
      </c>
      <c r="AD18" s="30"/>
      <c r="AE18" s="28"/>
      <c r="AF18" s="27">
        <v>85</v>
      </c>
      <c r="AG18" s="32">
        <v>0</v>
      </c>
      <c r="AH18" s="27"/>
      <c r="AI18" s="28">
        <v>40</v>
      </c>
      <c r="AJ18" s="32"/>
      <c r="AK18" s="33"/>
      <c r="AL18" s="28">
        <v>25</v>
      </c>
      <c r="AM18" s="33"/>
      <c r="AN18" s="28">
        <v>52</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33</v>
      </c>
      <c r="C22" s="27"/>
      <c r="D22" s="49"/>
      <c r="E22" s="30"/>
      <c r="F22" s="30"/>
      <c r="G22" s="30"/>
      <c r="H22" s="52">
        <v>1</v>
      </c>
      <c r="I22" s="52"/>
      <c r="J22" s="52">
        <v>1</v>
      </c>
      <c r="K22" s="52"/>
      <c r="L22" s="52">
        <v>1</v>
      </c>
      <c r="M22" s="52">
        <v>1</v>
      </c>
      <c r="N22" s="52">
        <v>1</v>
      </c>
      <c r="O22" s="52">
        <v>3</v>
      </c>
      <c r="P22" s="52">
        <v>6</v>
      </c>
      <c r="Q22" s="52">
        <v>5</v>
      </c>
      <c r="R22" s="52">
        <v>6</v>
      </c>
      <c r="S22" s="52">
        <v>8</v>
      </c>
      <c r="T22" s="27"/>
      <c r="U22" s="28">
        <v>33</v>
      </c>
      <c r="V22" s="27">
        <v>13</v>
      </c>
      <c r="W22" s="28">
        <v>20</v>
      </c>
      <c r="X22" s="29">
        <f t="shared" si="0"/>
        <v>0</v>
      </c>
      <c r="Y22" s="27"/>
      <c r="Z22" s="30"/>
      <c r="AA22" s="28"/>
      <c r="AB22" s="31">
        <f t="shared" si="1"/>
        <v>23</v>
      </c>
      <c r="AC22" s="27">
        <v>23</v>
      </c>
      <c r="AD22" s="30"/>
      <c r="AE22" s="28"/>
      <c r="AF22" s="27">
        <v>12</v>
      </c>
      <c r="AG22" s="32">
        <v>0</v>
      </c>
      <c r="AH22" s="27"/>
      <c r="AI22" s="28">
        <v>10</v>
      </c>
      <c r="AJ22" s="32">
        <v>47</v>
      </c>
      <c r="AK22" s="33"/>
      <c r="AL22" s="28"/>
      <c r="AM22" s="33"/>
      <c r="AN22" s="28">
        <v>20</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17</v>
      </c>
      <c r="C26" s="27"/>
      <c r="D26" s="49"/>
      <c r="E26" s="30"/>
      <c r="F26" s="30">
        <v>1</v>
      </c>
      <c r="G26" s="30">
        <v>5</v>
      </c>
      <c r="H26" s="52">
        <v>5</v>
      </c>
      <c r="I26" s="52"/>
      <c r="J26" s="52">
        <v>3</v>
      </c>
      <c r="K26" s="52">
        <v>1</v>
      </c>
      <c r="L26" s="52"/>
      <c r="M26" s="52">
        <v>1</v>
      </c>
      <c r="N26" s="52"/>
      <c r="O26" s="52"/>
      <c r="P26" s="52"/>
      <c r="Q26" s="52">
        <v>1</v>
      </c>
      <c r="R26" s="52"/>
      <c r="S26" s="52"/>
      <c r="T26" s="27"/>
      <c r="U26" s="28">
        <v>17</v>
      </c>
      <c r="V26" s="27"/>
      <c r="W26" s="28">
        <v>17</v>
      </c>
      <c r="X26" s="29">
        <f t="shared" si="0"/>
        <v>0</v>
      </c>
      <c r="Y26" s="27"/>
      <c r="Z26" s="30"/>
      <c r="AA26" s="28"/>
      <c r="AB26" s="31">
        <f t="shared" si="1"/>
        <v>12</v>
      </c>
      <c r="AC26" s="27">
        <v>12</v>
      </c>
      <c r="AD26" s="30"/>
      <c r="AE26" s="28"/>
      <c r="AF26" s="27">
        <v>11</v>
      </c>
      <c r="AG26" s="32">
        <v>0</v>
      </c>
      <c r="AH26" s="27"/>
      <c r="AI26" s="28">
        <v>7</v>
      </c>
      <c r="AJ26" s="32"/>
      <c r="AK26" s="33"/>
      <c r="AL26" s="28"/>
      <c r="AM26" s="33"/>
      <c r="AN26" s="28">
        <v>2</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0</v>
      </c>
      <c r="C27" s="27"/>
      <c r="D27" s="49"/>
      <c r="E27" s="30"/>
      <c r="F27" s="30"/>
      <c r="G27" s="30"/>
      <c r="H27" s="52"/>
      <c r="I27" s="52"/>
      <c r="J27" s="52"/>
      <c r="K27" s="52"/>
      <c r="L27" s="52"/>
      <c r="M27" s="52"/>
      <c r="N27" s="52"/>
      <c r="O27" s="52"/>
      <c r="P27" s="52"/>
      <c r="Q27" s="52"/>
      <c r="R27" s="52"/>
      <c r="S27" s="52"/>
      <c r="T27" s="27"/>
      <c r="U27" s="28"/>
      <c r="V27" s="27"/>
      <c r="W27" s="28"/>
      <c r="X27" s="29">
        <f t="shared" si="0"/>
        <v>0</v>
      </c>
      <c r="Y27" s="27"/>
      <c r="Z27" s="30"/>
      <c r="AA27" s="28"/>
      <c r="AB27" s="31">
        <f t="shared" si="1"/>
        <v>0</v>
      </c>
      <c r="AC27" s="27"/>
      <c r="AD27" s="30"/>
      <c r="AE27" s="28"/>
      <c r="AF27" s="27"/>
      <c r="AG27" s="32"/>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t="str">
        <f t="shared" si="14"/>
        <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294</v>
      </c>
      <c r="C30" s="27">
        <v>28</v>
      </c>
      <c r="D30" s="49">
        <v>71</v>
      </c>
      <c r="E30" s="30">
        <v>71</v>
      </c>
      <c r="F30" s="30">
        <v>17</v>
      </c>
      <c r="G30" s="30">
        <v>2</v>
      </c>
      <c r="H30" s="52">
        <v>4</v>
      </c>
      <c r="I30" s="52">
        <v>6</v>
      </c>
      <c r="J30" s="52">
        <v>6</v>
      </c>
      <c r="K30" s="52">
        <v>3</v>
      </c>
      <c r="L30" s="52">
        <v>7</v>
      </c>
      <c r="M30" s="52">
        <v>11</v>
      </c>
      <c r="N30" s="52">
        <v>7</v>
      </c>
      <c r="O30" s="52">
        <v>13</v>
      </c>
      <c r="P30" s="52">
        <v>16</v>
      </c>
      <c r="Q30" s="52">
        <v>13</v>
      </c>
      <c r="R30" s="52">
        <v>9</v>
      </c>
      <c r="S30" s="52">
        <v>10</v>
      </c>
      <c r="T30" s="27">
        <v>170</v>
      </c>
      <c r="U30" s="28">
        <v>124</v>
      </c>
      <c r="V30" s="27">
        <v>185</v>
      </c>
      <c r="W30" s="28">
        <v>109</v>
      </c>
      <c r="X30" s="29">
        <f t="shared" si="0"/>
        <v>79</v>
      </c>
      <c r="Y30" s="27">
        <v>79</v>
      </c>
      <c r="Z30" s="30"/>
      <c r="AA30" s="28"/>
      <c r="AB30" s="31">
        <f t="shared" si="1"/>
        <v>62</v>
      </c>
      <c r="AC30" s="27">
        <v>62</v>
      </c>
      <c r="AD30" s="30"/>
      <c r="AE30" s="28"/>
      <c r="AF30" s="27">
        <v>72</v>
      </c>
      <c r="AG30" s="32">
        <v>0</v>
      </c>
      <c r="AH30" s="27">
        <v>16</v>
      </c>
      <c r="AI30" s="28">
        <v>34</v>
      </c>
      <c r="AJ30" s="32">
        <v>132</v>
      </c>
      <c r="AK30" s="33">
        <v>7</v>
      </c>
      <c r="AL30" s="28">
        <v>12</v>
      </c>
      <c r="AM30" s="33">
        <v>2</v>
      </c>
      <c r="AN30" s="28">
        <v>10</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346</v>
      </c>
      <c r="C32" s="27"/>
      <c r="D32" s="49">
        <v>9</v>
      </c>
      <c r="E32" s="30">
        <v>12</v>
      </c>
      <c r="F32" s="30">
        <v>22</v>
      </c>
      <c r="G32" s="30">
        <v>19</v>
      </c>
      <c r="H32" s="52">
        <v>15</v>
      </c>
      <c r="I32" s="52">
        <v>23</v>
      </c>
      <c r="J32" s="52">
        <v>21</v>
      </c>
      <c r="K32" s="52">
        <v>41</v>
      </c>
      <c r="L32" s="52">
        <v>42</v>
      </c>
      <c r="M32" s="52">
        <v>51</v>
      </c>
      <c r="N32" s="52">
        <v>35</v>
      </c>
      <c r="O32" s="52">
        <v>23</v>
      </c>
      <c r="P32" s="52">
        <v>14</v>
      </c>
      <c r="Q32" s="52">
        <v>8</v>
      </c>
      <c r="R32" s="52">
        <v>5</v>
      </c>
      <c r="S32" s="52">
        <v>6</v>
      </c>
      <c r="T32" s="27">
        <v>21</v>
      </c>
      <c r="U32" s="28">
        <v>325</v>
      </c>
      <c r="V32" s="27">
        <v>130</v>
      </c>
      <c r="W32" s="28">
        <v>216</v>
      </c>
      <c r="X32" s="29">
        <f t="shared" si="0"/>
        <v>21</v>
      </c>
      <c r="Y32" s="27">
        <v>21</v>
      </c>
      <c r="Z32" s="30"/>
      <c r="AA32" s="28"/>
      <c r="AB32" s="31">
        <f t="shared" si="1"/>
        <v>97</v>
      </c>
      <c r="AC32" s="27">
        <v>86</v>
      </c>
      <c r="AD32" s="30"/>
      <c r="AE32" s="28">
        <v>11</v>
      </c>
      <c r="AF32" s="27">
        <v>40</v>
      </c>
      <c r="AG32" s="32">
        <v>12</v>
      </c>
      <c r="AH32" s="27">
        <v>9</v>
      </c>
      <c r="AI32" s="28">
        <v>76</v>
      </c>
      <c r="AJ32" s="32">
        <v>481</v>
      </c>
      <c r="AK32" s="33"/>
      <c r="AL32" s="28"/>
      <c r="AM32" s="33"/>
      <c r="AN32" s="28">
        <v>12</v>
      </c>
      <c r="AO32" s="35"/>
      <c r="AP32" s="53">
        <v>65</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151</v>
      </c>
      <c r="C34" s="27">
        <v>64</v>
      </c>
      <c r="D34" s="49">
        <v>62</v>
      </c>
      <c r="E34" s="30">
        <v>25</v>
      </c>
      <c r="F34" s="59"/>
      <c r="G34" s="59"/>
      <c r="H34" s="59"/>
      <c r="I34" s="59"/>
      <c r="J34" s="59"/>
      <c r="K34" s="59"/>
      <c r="L34" s="59"/>
      <c r="M34" s="59"/>
      <c r="N34" s="59"/>
      <c r="O34" s="59"/>
      <c r="P34" s="59"/>
      <c r="Q34" s="59"/>
      <c r="R34" s="59"/>
      <c r="S34" s="59"/>
      <c r="T34" s="27">
        <v>151</v>
      </c>
      <c r="U34" s="61"/>
      <c r="V34" s="27">
        <v>118</v>
      </c>
      <c r="W34" s="28">
        <v>33</v>
      </c>
      <c r="X34" s="29">
        <f t="shared" si="0"/>
        <v>105</v>
      </c>
      <c r="Y34" s="27">
        <v>105</v>
      </c>
      <c r="Z34" s="30"/>
      <c r="AA34" s="28"/>
      <c r="AB34" s="31">
        <f t="shared" si="1"/>
        <v>0</v>
      </c>
      <c r="AC34" s="27"/>
      <c r="AD34" s="30"/>
      <c r="AE34" s="28"/>
      <c r="AF34" s="27">
        <v>80</v>
      </c>
      <c r="AG34" s="32">
        <v>0</v>
      </c>
      <c r="AH34" s="27">
        <v>37</v>
      </c>
      <c r="AI34" s="72"/>
      <c r="AJ34" s="32"/>
      <c r="AK34" s="33"/>
      <c r="AL34" s="28"/>
      <c r="AM34" s="33">
        <v>43</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495</v>
      </c>
      <c r="C35" s="62"/>
      <c r="D35" s="58"/>
      <c r="E35" s="59"/>
      <c r="F35" s="30">
        <v>18</v>
      </c>
      <c r="G35" s="30">
        <v>12</v>
      </c>
      <c r="H35" s="52">
        <v>10</v>
      </c>
      <c r="I35" s="52">
        <v>17</v>
      </c>
      <c r="J35" s="52">
        <v>40</v>
      </c>
      <c r="K35" s="52">
        <v>34</v>
      </c>
      <c r="L35" s="52">
        <v>45</v>
      </c>
      <c r="M35" s="52">
        <v>62</v>
      </c>
      <c r="N35" s="52">
        <v>58</v>
      </c>
      <c r="O35" s="52">
        <v>58</v>
      </c>
      <c r="P35" s="52">
        <v>53</v>
      </c>
      <c r="Q35" s="52">
        <v>40</v>
      </c>
      <c r="R35" s="52">
        <v>21</v>
      </c>
      <c r="S35" s="52">
        <v>27</v>
      </c>
      <c r="T35" s="62"/>
      <c r="U35" s="28">
        <v>495</v>
      </c>
      <c r="V35" s="27">
        <v>204</v>
      </c>
      <c r="W35" s="28">
        <v>291</v>
      </c>
      <c r="X35" s="69"/>
      <c r="Y35" s="62"/>
      <c r="Z35" s="59"/>
      <c r="AA35" s="61"/>
      <c r="AB35" s="31">
        <f t="shared" si="1"/>
        <v>302</v>
      </c>
      <c r="AC35" s="27">
        <v>302</v>
      </c>
      <c r="AD35" s="30"/>
      <c r="AE35" s="28"/>
      <c r="AF35" s="27">
        <v>207</v>
      </c>
      <c r="AG35" s="32">
        <v>50</v>
      </c>
      <c r="AH35" s="62"/>
      <c r="AI35" s="72">
        <v>100</v>
      </c>
      <c r="AJ35" s="72"/>
      <c r="AK35" s="69"/>
      <c r="AL35" s="28">
        <v>31</v>
      </c>
      <c r="AM35" s="69"/>
      <c r="AN35" s="28">
        <v>73</v>
      </c>
      <c r="AO35" s="35"/>
      <c r="AP35" s="53"/>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155</v>
      </c>
      <c r="C38" s="62"/>
      <c r="D38" s="58"/>
      <c r="E38" s="59"/>
      <c r="F38" s="30">
        <v>6</v>
      </c>
      <c r="G38" s="30">
        <v>3</v>
      </c>
      <c r="H38" s="52">
        <v>2</v>
      </c>
      <c r="I38" s="52">
        <v>6</v>
      </c>
      <c r="J38" s="52">
        <v>3</v>
      </c>
      <c r="K38" s="52">
        <v>20</v>
      </c>
      <c r="L38" s="52">
        <v>15</v>
      </c>
      <c r="M38" s="52">
        <v>24</v>
      </c>
      <c r="N38" s="52">
        <v>16</v>
      </c>
      <c r="O38" s="52">
        <v>14</v>
      </c>
      <c r="P38" s="52">
        <v>22</v>
      </c>
      <c r="Q38" s="52">
        <v>10</v>
      </c>
      <c r="R38" s="52">
        <v>9</v>
      </c>
      <c r="S38" s="52">
        <v>5</v>
      </c>
      <c r="T38" s="62"/>
      <c r="U38" s="28">
        <v>155</v>
      </c>
      <c r="V38" s="27"/>
      <c r="W38" s="28">
        <v>155</v>
      </c>
      <c r="X38" s="69"/>
      <c r="Y38" s="62"/>
      <c r="Z38" s="59"/>
      <c r="AA38" s="61"/>
      <c r="AB38" s="31">
        <f t="shared" si="1"/>
        <v>52</v>
      </c>
      <c r="AC38" s="27">
        <v>52</v>
      </c>
      <c r="AD38" s="30"/>
      <c r="AE38" s="28"/>
      <c r="AF38" s="27">
        <v>0</v>
      </c>
      <c r="AG38" s="32">
        <v>0</v>
      </c>
      <c r="AH38" s="62"/>
      <c r="AI38" s="28">
        <v>18</v>
      </c>
      <c r="AJ38" s="32">
        <v>77</v>
      </c>
      <c r="AK38" s="69"/>
      <c r="AL38" s="28">
        <v>5</v>
      </c>
      <c r="AM38" s="69"/>
      <c r="AN38" s="28">
        <v>1</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6</v>
      </c>
      <c r="C46" s="27"/>
      <c r="D46" s="49"/>
      <c r="E46" s="30"/>
      <c r="F46" s="30"/>
      <c r="G46" s="30"/>
      <c r="H46" s="52"/>
      <c r="I46" s="52"/>
      <c r="J46" s="52"/>
      <c r="K46" s="52"/>
      <c r="L46" s="52"/>
      <c r="M46" s="52"/>
      <c r="N46" s="52"/>
      <c r="O46" s="52">
        <v>1</v>
      </c>
      <c r="P46" s="52">
        <v>1</v>
      </c>
      <c r="Q46" s="52">
        <v>2</v>
      </c>
      <c r="R46" s="52">
        <v>1</v>
      </c>
      <c r="S46" s="52">
        <v>1</v>
      </c>
      <c r="T46" s="27"/>
      <c r="U46" s="28">
        <v>6</v>
      </c>
      <c r="V46" s="27">
        <v>4</v>
      </c>
      <c r="W46" s="28">
        <v>2</v>
      </c>
      <c r="X46" s="29">
        <f t="shared" si="0"/>
        <v>0</v>
      </c>
      <c r="Y46" s="27"/>
      <c r="Z46" s="30"/>
      <c r="AA46" s="28"/>
      <c r="AB46" s="31">
        <f t="shared" si="1"/>
        <v>6</v>
      </c>
      <c r="AC46" s="27">
        <v>6</v>
      </c>
      <c r="AD46" s="30"/>
      <c r="AE46" s="28"/>
      <c r="AF46" s="62"/>
      <c r="AG46" s="66"/>
      <c r="AH46" s="27"/>
      <c r="AI46" s="28"/>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287</v>
      </c>
      <c r="C47" s="62"/>
      <c r="D47" s="58"/>
      <c r="E47" s="30">
        <v>1</v>
      </c>
      <c r="F47" s="30">
        <v>25</v>
      </c>
      <c r="G47" s="30">
        <v>48</v>
      </c>
      <c r="H47" s="52">
        <v>62</v>
      </c>
      <c r="I47" s="52">
        <v>76</v>
      </c>
      <c r="J47" s="52">
        <v>51</v>
      </c>
      <c r="K47" s="52">
        <v>23</v>
      </c>
      <c r="L47" s="52">
        <v>1</v>
      </c>
      <c r="M47" s="58"/>
      <c r="N47" s="58"/>
      <c r="O47" s="58"/>
      <c r="P47" s="58"/>
      <c r="Q47" s="58"/>
      <c r="R47" s="58"/>
      <c r="S47" s="58"/>
      <c r="T47" s="27">
        <v>1</v>
      </c>
      <c r="U47" s="28">
        <v>286</v>
      </c>
      <c r="V47" s="62"/>
      <c r="W47" s="28">
        <v>287</v>
      </c>
      <c r="X47" s="29">
        <f t="shared" si="0"/>
        <v>0</v>
      </c>
      <c r="Y47" s="27"/>
      <c r="Z47" s="30"/>
      <c r="AA47" s="28"/>
      <c r="AB47" s="31">
        <f t="shared" si="1"/>
        <v>138</v>
      </c>
      <c r="AC47" s="27">
        <v>138</v>
      </c>
      <c r="AD47" s="30"/>
      <c r="AE47" s="28"/>
      <c r="AF47" s="27">
        <v>13</v>
      </c>
      <c r="AG47" s="32">
        <v>0</v>
      </c>
      <c r="AH47" s="27"/>
      <c r="AI47" s="28">
        <v>45</v>
      </c>
      <c r="AJ47" s="32"/>
      <c r="AK47" s="33"/>
      <c r="AL47" s="28"/>
      <c r="AM47" s="33"/>
      <c r="AN47" s="28">
        <v>11</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267</v>
      </c>
      <c r="C48" s="27"/>
      <c r="D48" s="49"/>
      <c r="E48" s="30">
        <v>3</v>
      </c>
      <c r="F48" s="30">
        <v>7</v>
      </c>
      <c r="G48" s="30">
        <v>5</v>
      </c>
      <c r="H48" s="52">
        <v>13</v>
      </c>
      <c r="I48" s="52">
        <v>28</v>
      </c>
      <c r="J48" s="52">
        <v>25</v>
      </c>
      <c r="K48" s="52">
        <v>44</v>
      </c>
      <c r="L48" s="52">
        <v>44</v>
      </c>
      <c r="M48" s="52">
        <v>22</v>
      </c>
      <c r="N48" s="52">
        <v>22</v>
      </c>
      <c r="O48" s="52">
        <v>21</v>
      </c>
      <c r="P48" s="52">
        <v>26</v>
      </c>
      <c r="Q48" s="52">
        <v>3</v>
      </c>
      <c r="R48" s="52">
        <v>2</v>
      </c>
      <c r="S48" s="52">
        <v>2</v>
      </c>
      <c r="T48" s="27">
        <v>3</v>
      </c>
      <c r="U48" s="28">
        <v>264</v>
      </c>
      <c r="V48" s="27"/>
      <c r="W48" s="28">
        <v>267</v>
      </c>
      <c r="X48" s="29">
        <f t="shared" si="0"/>
        <v>0</v>
      </c>
      <c r="Y48" s="27"/>
      <c r="Z48" s="30"/>
      <c r="AA48" s="28"/>
      <c r="AB48" s="31">
        <f t="shared" si="1"/>
        <v>147</v>
      </c>
      <c r="AC48" s="27">
        <v>147</v>
      </c>
      <c r="AD48" s="30"/>
      <c r="AE48" s="28"/>
      <c r="AF48" s="27">
        <v>34</v>
      </c>
      <c r="AG48" s="32">
        <v>0</v>
      </c>
      <c r="AH48" s="27"/>
      <c r="AI48" s="28">
        <v>49</v>
      </c>
      <c r="AJ48" s="32"/>
      <c r="AK48" s="33"/>
      <c r="AL48" s="28">
        <v>1</v>
      </c>
      <c r="AM48" s="33"/>
      <c r="AN48" s="28">
        <v>28</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189</v>
      </c>
      <c r="C49" s="62"/>
      <c r="D49" s="58"/>
      <c r="E49" s="58"/>
      <c r="F49" s="30">
        <v>1</v>
      </c>
      <c r="G49" s="30">
        <v>7</v>
      </c>
      <c r="H49" s="52">
        <v>29</v>
      </c>
      <c r="I49" s="52">
        <v>23</v>
      </c>
      <c r="J49" s="52">
        <v>20</v>
      </c>
      <c r="K49" s="52">
        <v>33</v>
      </c>
      <c r="L49" s="52">
        <v>38</v>
      </c>
      <c r="M49" s="52">
        <v>17</v>
      </c>
      <c r="N49" s="52">
        <v>9</v>
      </c>
      <c r="O49" s="52">
        <v>3</v>
      </c>
      <c r="P49" s="52">
        <v>4</v>
      </c>
      <c r="Q49" s="52">
        <v>4</v>
      </c>
      <c r="R49" s="52"/>
      <c r="S49" s="52">
        <v>1</v>
      </c>
      <c r="T49" s="62"/>
      <c r="U49" s="28">
        <v>189</v>
      </c>
      <c r="V49" s="62"/>
      <c r="W49" s="28">
        <v>189</v>
      </c>
      <c r="X49" s="29">
        <f t="shared" si="0"/>
        <v>0</v>
      </c>
      <c r="Y49" s="27"/>
      <c r="Z49" s="30"/>
      <c r="AA49" s="28"/>
      <c r="AB49" s="31">
        <f t="shared" si="1"/>
        <v>103</v>
      </c>
      <c r="AC49" s="27">
        <v>103</v>
      </c>
      <c r="AD49" s="30"/>
      <c r="AE49" s="28"/>
      <c r="AF49" s="27">
        <v>18</v>
      </c>
      <c r="AG49" s="32">
        <v>0</v>
      </c>
      <c r="AH49" s="27"/>
      <c r="AI49" s="28">
        <v>45</v>
      </c>
      <c r="AJ49" s="32"/>
      <c r="AK49" s="33"/>
      <c r="AL49" s="28"/>
      <c r="AM49" s="33"/>
      <c r="AN49" s="28">
        <v>14</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534</v>
      </c>
      <c r="C51" s="27">
        <v>55</v>
      </c>
      <c r="D51" s="49">
        <v>9</v>
      </c>
      <c r="E51" s="30">
        <v>6</v>
      </c>
      <c r="F51" s="30">
        <v>6</v>
      </c>
      <c r="G51" s="30">
        <v>1</v>
      </c>
      <c r="H51" s="52">
        <v>6</v>
      </c>
      <c r="I51" s="52">
        <v>2</v>
      </c>
      <c r="J51" s="52">
        <v>22</v>
      </c>
      <c r="K51" s="52">
        <v>20</v>
      </c>
      <c r="L51" s="52">
        <v>13</v>
      </c>
      <c r="M51" s="52">
        <v>34</v>
      </c>
      <c r="N51" s="52">
        <v>39</v>
      </c>
      <c r="O51" s="52">
        <v>53</v>
      </c>
      <c r="P51" s="52">
        <v>71</v>
      </c>
      <c r="Q51" s="52">
        <v>65</v>
      </c>
      <c r="R51" s="52">
        <v>61</v>
      </c>
      <c r="S51" s="52">
        <v>71</v>
      </c>
      <c r="T51" s="27">
        <v>70</v>
      </c>
      <c r="U51" s="28">
        <v>464</v>
      </c>
      <c r="V51" s="27">
        <v>244</v>
      </c>
      <c r="W51" s="28">
        <v>290</v>
      </c>
      <c r="X51" s="29">
        <f t="shared" si="0"/>
        <v>46</v>
      </c>
      <c r="Y51" s="27">
        <v>42</v>
      </c>
      <c r="Z51" s="30"/>
      <c r="AA51" s="28">
        <v>4</v>
      </c>
      <c r="AB51" s="31">
        <f t="shared" si="1"/>
        <v>277</v>
      </c>
      <c r="AC51" s="27">
        <v>222</v>
      </c>
      <c r="AD51" s="30"/>
      <c r="AE51" s="28">
        <v>55</v>
      </c>
      <c r="AF51" s="27">
        <v>240</v>
      </c>
      <c r="AG51" s="32">
        <v>16</v>
      </c>
      <c r="AH51" s="27">
        <v>11</v>
      </c>
      <c r="AI51" s="28">
        <v>102</v>
      </c>
      <c r="AJ51" s="32">
        <v>78</v>
      </c>
      <c r="AK51" s="33"/>
      <c r="AL51" s="28"/>
      <c r="AM51" s="33">
        <v>16</v>
      </c>
      <c r="AN51" s="28">
        <v>42</v>
      </c>
      <c r="AO51" s="35"/>
      <c r="AP51" s="53">
        <v>40</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156</v>
      </c>
      <c r="C53" s="27">
        <v>12</v>
      </c>
      <c r="D53" s="49">
        <v>31</v>
      </c>
      <c r="E53" s="30">
        <v>13</v>
      </c>
      <c r="F53" s="30">
        <v>7</v>
      </c>
      <c r="G53" s="30">
        <v>6</v>
      </c>
      <c r="H53" s="52">
        <v>2</v>
      </c>
      <c r="I53" s="52">
        <v>3</v>
      </c>
      <c r="J53" s="52">
        <v>3</v>
      </c>
      <c r="K53" s="52">
        <v>3</v>
      </c>
      <c r="L53" s="52">
        <v>4</v>
      </c>
      <c r="M53" s="52">
        <v>2</v>
      </c>
      <c r="N53" s="52">
        <v>13</v>
      </c>
      <c r="O53" s="52">
        <v>5</v>
      </c>
      <c r="P53" s="52">
        <v>8</v>
      </c>
      <c r="Q53" s="52">
        <v>10</v>
      </c>
      <c r="R53" s="52">
        <v>15</v>
      </c>
      <c r="S53" s="52">
        <v>19</v>
      </c>
      <c r="T53" s="27">
        <v>56</v>
      </c>
      <c r="U53" s="28">
        <v>100</v>
      </c>
      <c r="V53" s="27">
        <v>80</v>
      </c>
      <c r="W53" s="28">
        <v>76</v>
      </c>
      <c r="X53" s="29">
        <f t="shared" si="0"/>
        <v>33</v>
      </c>
      <c r="Y53" s="27">
        <v>33</v>
      </c>
      <c r="Z53" s="30"/>
      <c r="AA53" s="28"/>
      <c r="AB53" s="31">
        <f t="shared" si="1"/>
        <v>58</v>
      </c>
      <c r="AC53" s="27">
        <v>57</v>
      </c>
      <c r="AD53" s="30"/>
      <c r="AE53" s="28">
        <v>1</v>
      </c>
      <c r="AF53" s="27">
        <v>71</v>
      </c>
      <c r="AG53" s="32">
        <v>0</v>
      </c>
      <c r="AH53" s="27">
        <v>7</v>
      </c>
      <c r="AI53" s="28">
        <v>22</v>
      </c>
      <c r="AJ53" s="32"/>
      <c r="AK53" s="33"/>
      <c r="AL53" s="28"/>
      <c r="AM53" s="33">
        <v>16</v>
      </c>
      <c r="AN53" s="28">
        <v>30</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867</v>
      </c>
      <c r="C55" s="27">
        <v>112</v>
      </c>
      <c r="D55" s="49">
        <v>104</v>
      </c>
      <c r="E55" s="30">
        <v>108</v>
      </c>
      <c r="F55" s="30">
        <v>43</v>
      </c>
      <c r="G55" s="30">
        <v>24</v>
      </c>
      <c r="H55" s="52">
        <v>16</v>
      </c>
      <c r="I55" s="52">
        <v>22</v>
      </c>
      <c r="J55" s="52">
        <v>17</v>
      </c>
      <c r="K55" s="52">
        <v>42</v>
      </c>
      <c r="L55" s="52">
        <v>51</v>
      </c>
      <c r="M55" s="52">
        <v>68</v>
      </c>
      <c r="N55" s="52">
        <v>58</v>
      </c>
      <c r="O55" s="52">
        <v>48</v>
      </c>
      <c r="P55" s="52">
        <v>53</v>
      </c>
      <c r="Q55" s="52">
        <v>41</v>
      </c>
      <c r="R55" s="52">
        <v>31</v>
      </c>
      <c r="S55" s="52">
        <v>29</v>
      </c>
      <c r="T55" s="27">
        <v>324</v>
      </c>
      <c r="U55" s="28">
        <v>543</v>
      </c>
      <c r="V55" s="27">
        <v>421</v>
      </c>
      <c r="W55" s="28">
        <v>446</v>
      </c>
      <c r="X55" s="29">
        <f t="shared" si="0"/>
        <v>165</v>
      </c>
      <c r="Y55" s="27">
        <v>117</v>
      </c>
      <c r="Z55" s="30"/>
      <c r="AA55" s="28">
        <v>48</v>
      </c>
      <c r="AB55" s="31">
        <f t="shared" si="1"/>
        <v>316</v>
      </c>
      <c r="AC55" s="27">
        <v>246</v>
      </c>
      <c r="AD55" s="30"/>
      <c r="AE55" s="28">
        <v>70</v>
      </c>
      <c r="AF55" s="27">
        <v>309</v>
      </c>
      <c r="AG55" s="32">
        <v>49</v>
      </c>
      <c r="AH55" s="27">
        <v>45</v>
      </c>
      <c r="AI55" s="28">
        <v>111</v>
      </c>
      <c r="AJ55" s="32"/>
      <c r="AK55" s="33">
        <v>1</v>
      </c>
      <c r="AL55" s="28">
        <v>1</v>
      </c>
      <c r="AM55" s="33">
        <v>75</v>
      </c>
      <c r="AN55" s="28">
        <v>114</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344</v>
      </c>
      <c r="C56" s="27"/>
      <c r="D56" s="49"/>
      <c r="E56" s="30"/>
      <c r="F56" s="30">
        <v>2</v>
      </c>
      <c r="G56" s="30">
        <v>4</v>
      </c>
      <c r="H56" s="52">
        <v>3</v>
      </c>
      <c r="I56" s="52">
        <v>9</v>
      </c>
      <c r="J56" s="52">
        <v>10</v>
      </c>
      <c r="K56" s="52">
        <v>9</v>
      </c>
      <c r="L56" s="52">
        <v>23</v>
      </c>
      <c r="M56" s="52">
        <v>11</v>
      </c>
      <c r="N56" s="52">
        <v>29</v>
      </c>
      <c r="O56" s="52">
        <v>39</v>
      </c>
      <c r="P56" s="52">
        <v>50</v>
      </c>
      <c r="Q56" s="52">
        <v>49</v>
      </c>
      <c r="R56" s="52">
        <v>47</v>
      </c>
      <c r="S56" s="52">
        <v>59</v>
      </c>
      <c r="T56" s="27"/>
      <c r="U56" s="28">
        <v>344</v>
      </c>
      <c r="V56" s="27">
        <v>280</v>
      </c>
      <c r="W56" s="28">
        <v>64</v>
      </c>
      <c r="X56" s="29">
        <f t="shared" si="0"/>
        <v>0</v>
      </c>
      <c r="Y56" s="27"/>
      <c r="Z56" s="30"/>
      <c r="AA56" s="28"/>
      <c r="AB56" s="31">
        <f t="shared" si="1"/>
        <v>110</v>
      </c>
      <c r="AC56" s="27">
        <v>110</v>
      </c>
      <c r="AD56" s="30"/>
      <c r="AE56" s="28"/>
      <c r="AF56" s="27">
        <v>109</v>
      </c>
      <c r="AG56" s="32">
        <v>18</v>
      </c>
      <c r="AH56" s="27"/>
      <c r="AI56" s="28">
        <v>33</v>
      </c>
      <c r="AJ56" s="32"/>
      <c r="AK56" s="33"/>
      <c r="AL56" s="28">
        <v>23</v>
      </c>
      <c r="AM56" s="33"/>
      <c r="AN56" s="28">
        <v>5</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52" t="s">
        <v>51</v>
      </c>
      <c r="B58" s="92">
        <f>SUM(B12:B57)</f>
        <v>6125</v>
      </c>
      <c r="C58" s="93">
        <f>SUM(C12:C57)</f>
        <v>619</v>
      </c>
      <c r="D58" s="94">
        <f t="shared" ref="D58:AX58" si="18">SUM(D12:D57)</f>
        <v>465</v>
      </c>
      <c r="E58" s="95">
        <f t="shared" si="18"/>
        <v>354</v>
      </c>
      <c r="F58" s="96">
        <f t="shared" si="18"/>
        <v>182</v>
      </c>
      <c r="G58" s="97">
        <f t="shared" si="18"/>
        <v>163</v>
      </c>
      <c r="H58" s="97">
        <f t="shared" si="18"/>
        <v>230</v>
      </c>
      <c r="I58" s="97">
        <f t="shared" si="18"/>
        <v>273</v>
      </c>
      <c r="J58" s="97">
        <f t="shared" si="18"/>
        <v>278</v>
      </c>
      <c r="K58" s="97">
        <f t="shared" si="18"/>
        <v>331</v>
      </c>
      <c r="L58" s="97">
        <f t="shared" si="18"/>
        <v>361</v>
      </c>
      <c r="M58" s="97">
        <f t="shared" si="18"/>
        <v>400</v>
      </c>
      <c r="N58" s="97">
        <f t="shared" si="18"/>
        <v>399</v>
      </c>
      <c r="O58" s="97">
        <f t="shared" si="18"/>
        <v>419</v>
      </c>
      <c r="P58" s="97">
        <f t="shared" si="18"/>
        <v>503</v>
      </c>
      <c r="Q58" s="97">
        <f t="shared" si="18"/>
        <v>399</v>
      </c>
      <c r="R58" s="97">
        <f t="shared" si="18"/>
        <v>345</v>
      </c>
      <c r="S58" s="97">
        <f t="shared" si="18"/>
        <v>404</v>
      </c>
      <c r="T58" s="98">
        <f t="shared" si="18"/>
        <v>1438</v>
      </c>
      <c r="U58" s="99">
        <f t="shared" si="18"/>
        <v>4687</v>
      </c>
      <c r="V58" s="98">
        <f t="shared" si="18"/>
        <v>2546</v>
      </c>
      <c r="W58" s="99">
        <f t="shared" si="18"/>
        <v>3579</v>
      </c>
      <c r="X58" s="98">
        <f t="shared" si="18"/>
        <v>694</v>
      </c>
      <c r="Y58" s="98">
        <f t="shared" si="18"/>
        <v>642</v>
      </c>
      <c r="Z58" s="95">
        <f t="shared" si="18"/>
        <v>0</v>
      </c>
      <c r="AA58" s="94">
        <f t="shared" si="18"/>
        <v>52</v>
      </c>
      <c r="AB58" s="93">
        <f t="shared" si="18"/>
        <v>2380</v>
      </c>
      <c r="AC58" s="98">
        <f t="shared" si="18"/>
        <v>2238</v>
      </c>
      <c r="AD58" s="95">
        <f t="shared" si="18"/>
        <v>0</v>
      </c>
      <c r="AE58" s="99">
        <f t="shared" si="18"/>
        <v>142</v>
      </c>
      <c r="AF58" s="93">
        <f t="shared" si="18"/>
        <v>1896</v>
      </c>
      <c r="AG58" s="94">
        <f t="shared" si="18"/>
        <v>154</v>
      </c>
      <c r="AH58" s="98">
        <f t="shared" si="18"/>
        <v>176</v>
      </c>
      <c r="AI58" s="99">
        <f t="shared" si="18"/>
        <v>909</v>
      </c>
      <c r="AJ58" s="94">
        <f t="shared" si="18"/>
        <v>1471</v>
      </c>
      <c r="AK58" s="98">
        <f t="shared" si="18"/>
        <v>19</v>
      </c>
      <c r="AL58" s="99">
        <f t="shared" si="18"/>
        <v>155</v>
      </c>
      <c r="AM58" s="98">
        <f t="shared" si="18"/>
        <v>194</v>
      </c>
      <c r="AN58" s="99">
        <f t="shared" si="18"/>
        <v>572</v>
      </c>
      <c r="AO58" s="100"/>
      <c r="AP58" s="101">
        <f t="shared" si="18"/>
        <v>132</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53"/>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54"/>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57" t="s">
        <v>109</v>
      </c>
      <c r="V61" s="257"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715</v>
      </c>
      <c r="D62" s="23">
        <v>8</v>
      </c>
      <c r="E62" s="24">
        <v>6</v>
      </c>
      <c r="F62" s="25">
        <v>12</v>
      </c>
      <c r="G62" s="25">
        <v>4</v>
      </c>
      <c r="H62" s="25">
        <v>24</v>
      </c>
      <c r="I62" s="25">
        <v>30</v>
      </c>
      <c r="J62" s="25">
        <v>21</v>
      </c>
      <c r="K62" s="25">
        <v>55</v>
      </c>
      <c r="L62" s="25">
        <v>41</v>
      </c>
      <c r="M62" s="25">
        <v>41</v>
      </c>
      <c r="N62" s="25">
        <v>41</v>
      </c>
      <c r="O62" s="25">
        <v>57</v>
      </c>
      <c r="P62" s="25">
        <v>81</v>
      </c>
      <c r="Q62" s="25">
        <v>73</v>
      </c>
      <c r="R62" s="25">
        <v>91</v>
      </c>
      <c r="S62" s="25">
        <v>64</v>
      </c>
      <c r="T62" s="34">
        <v>66</v>
      </c>
      <c r="U62" s="110">
        <v>342</v>
      </c>
      <c r="V62" s="110">
        <v>373</v>
      </c>
      <c r="W62" s="111">
        <v>715</v>
      </c>
      <c r="X62" s="112">
        <v>635</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305</v>
      </c>
      <c r="D63" s="58"/>
      <c r="E63" s="58"/>
      <c r="F63" s="30">
        <v>1</v>
      </c>
      <c r="G63" s="30">
        <v>27</v>
      </c>
      <c r="H63" s="30">
        <v>53</v>
      </c>
      <c r="I63" s="30">
        <v>66</v>
      </c>
      <c r="J63" s="30">
        <v>77</v>
      </c>
      <c r="K63" s="30">
        <v>59</v>
      </c>
      <c r="L63" s="30">
        <v>21</v>
      </c>
      <c r="M63" s="30">
        <v>1</v>
      </c>
      <c r="N63" s="30"/>
      <c r="O63" s="30"/>
      <c r="P63" s="30"/>
      <c r="Q63" s="30"/>
      <c r="R63" s="30"/>
      <c r="S63" s="30"/>
      <c r="T63" s="28"/>
      <c r="U63" s="58"/>
      <c r="V63" s="118">
        <v>305</v>
      </c>
      <c r="W63" s="33">
        <v>305</v>
      </c>
      <c r="X63" s="53">
        <v>305</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420</v>
      </c>
      <c r="D64" s="30"/>
      <c r="E64" s="30"/>
      <c r="F64" s="30">
        <v>1</v>
      </c>
      <c r="G64" s="30">
        <v>30</v>
      </c>
      <c r="H64" s="30">
        <v>60</v>
      </c>
      <c r="I64" s="30">
        <v>79</v>
      </c>
      <c r="J64" s="30">
        <v>96</v>
      </c>
      <c r="K64" s="30">
        <v>75</v>
      </c>
      <c r="L64" s="30">
        <v>38</v>
      </c>
      <c r="M64" s="30">
        <v>11</v>
      </c>
      <c r="N64" s="30">
        <v>17</v>
      </c>
      <c r="O64" s="30">
        <v>3</v>
      </c>
      <c r="P64" s="30">
        <v>6</v>
      </c>
      <c r="Q64" s="30">
        <v>3</v>
      </c>
      <c r="R64" s="30"/>
      <c r="S64" s="30"/>
      <c r="T64" s="28">
        <v>1</v>
      </c>
      <c r="U64" s="118">
        <v>4</v>
      </c>
      <c r="V64" s="118">
        <v>416</v>
      </c>
      <c r="W64" s="33">
        <v>420</v>
      </c>
      <c r="X64" s="53">
        <v>391</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514</v>
      </c>
      <c r="D66" s="27">
        <v>85</v>
      </c>
      <c r="E66" s="49">
        <v>55</v>
      </c>
      <c r="F66" s="30">
        <v>43</v>
      </c>
      <c r="G66" s="30">
        <v>15</v>
      </c>
      <c r="H66" s="30">
        <v>6</v>
      </c>
      <c r="I66" s="30">
        <v>9</v>
      </c>
      <c r="J66" s="30">
        <v>11</v>
      </c>
      <c r="K66" s="30">
        <v>6</v>
      </c>
      <c r="L66" s="30">
        <v>15</v>
      </c>
      <c r="M66" s="30">
        <v>19</v>
      </c>
      <c r="N66" s="30">
        <v>26</v>
      </c>
      <c r="O66" s="30">
        <v>39</v>
      </c>
      <c r="P66" s="30">
        <v>30</v>
      </c>
      <c r="Q66" s="30">
        <v>40</v>
      </c>
      <c r="R66" s="30">
        <v>34</v>
      </c>
      <c r="S66" s="49">
        <v>34</v>
      </c>
      <c r="T66" s="28">
        <v>47</v>
      </c>
      <c r="U66" s="118">
        <v>219</v>
      </c>
      <c r="V66" s="118">
        <v>295</v>
      </c>
      <c r="W66" s="33">
        <v>514</v>
      </c>
      <c r="X66" s="53">
        <v>449</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192</v>
      </c>
      <c r="D68" s="27">
        <v>31</v>
      </c>
      <c r="E68" s="49">
        <v>54</v>
      </c>
      <c r="F68" s="30">
        <v>13</v>
      </c>
      <c r="G68" s="30">
        <v>8</v>
      </c>
      <c r="H68" s="30"/>
      <c r="I68" s="30"/>
      <c r="J68" s="30">
        <v>3</v>
      </c>
      <c r="K68" s="30"/>
      <c r="L68" s="30">
        <v>10</v>
      </c>
      <c r="M68" s="30"/>
      <c r="N68" s="30">
        <v>8</v>
      </c>
      <c r="O68" s="30">
        <v>11</v>
      </c>
      <c r="P68" s="49">
        <v>7</v>
      </c>
      <c r="Q68" s="49">
        <v>7</v>
      </c>
      <c r="R68" s="30">
        <v>10</v>
      </c>
      <c r="S68" s="49">
        <v>9</v>
      </c>
      <c r="T68" s="28">
        <v>21</v>
      </c>
      <c r="U68" s="118">
        <v>136</v>
      </c>
      <c r="V68" s="118">
        <v>56</v>
      </c>
      <c r="W68" s="33">
        <v>192</v>
      </c>
      <c r="X68" s="53">
        <v>181</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226</v>
      </c>
      <c r="D71" s="27">
        <v>1</v>
      </c>
      <c r="E71" s="49">
        <v>1</v>
      </c>
      <c r="F71" s="30"/>
      <c r="G71" s="30"/>
      <c r="H71" s="30"/>
      <c r="I71" s="30"/>
      <c r="J71" s="30"/>
      <c r="K71" s="30"/>
      <c r="L71" s="30"/>
      <c r="M71" s="30"/>
      <c r="N71" s="30"/>
      <c r="O71" s="30"/>
      <c r="P71" s="30">
        <v>3</v>
      </c>
      <c r="Q71" s="30">
        <v>74</v>
      </c>
      <c r="R71" s="30">
        <v>63</v>
      </c>
      <c r="S71" s="49">
        <v>50</v>
      </c>
      <c r="T71" s="28">
        <v>34</v>
      </c>
      <c r="U71" s="118">
        <v>79</v>
      </c>
      <c r="V71" s="118">
        <v>147</v>
      </c>
      <c r="W71" s="33">
        <v>226</v>
      </c>
      <c r="X71" s="53">
        <v>17</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2372</v>
      </c>
      <c r="D73" s="125">
        <f>SUM(D62:D72)</f>
        <v>125</v>
      </c>
      <c r="E73" s="126">
        <f t="shared" si="29"/>
        <v>116</v>
      </c>
      <c r="F73" s="95">
        <f t="shared" si="29"/>
        <v>70</v>
      </c>
      <c r="G73" s="95">
        <f t="shared" si="29"/>
        <v>84</v>
      </c>
      <c r="H73" s="95">
        <f t="shared" si="29"/>
        <v>143</v>
      </c>
      <c r="I73" s="95">
        <f t="shared" si="29"/>
        <v>184</v>
      </c>
      <c r="J73" s="95">
        <f t="shared" si="29"/>
        <v>208</v>
      </c>
      <c r="K73" s="95">
        <f t="shared" si="29"/>
        <v>195</v>
      </c>
      <c r="L73" s="95">
        <f t="shared" si="29"/>
        <v>125</v>
      </c>
      <c r="M73" s="95">
        <f t="shared" si="29"/>
        <v>72</v>
      </c>
      <c r="N73" s="95">
        <f t="shared" si="29"/>
        <v>92</v>
      </c>
      <c r="O73" s="95">
        <f t="shared" si="29"/>
        <v>110</v>
      </c>
      <c r="P73" s="95">
        <f t="shared" si="29"/>
        <v>127</v>
      </c>
      <c r="Q73" s="95">
        <f t="shared" si="29"/>
        <v>197</v>
      </c>
      <c r="R73" s="95">
        <f t="shared" si="29"/>
        <v>198</v>
      </c>
      <c r="S73" s="95">
        <f t="shared" si="29"/>
        <v>157</v>
      </c>
      <c r="T73" s="99">
        <f t="shared" si="29"/>
        <v>169</v>
      </c>
      <c r="U73" s="124">
        <f t="shared" si="29"/>
        <v>780</v>
      </c>
      <c r="V73" s="124">
        <f t="shared" si="29"/>
        <v>1592</v>
      </c>
      <c r="W73" s="127">
        <f t="shared" si="29"/>
        <v>2372</v>
      </c>
      <c r="X73" s="128">
        <f t="shared" si="29"/>
        <v>1978</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57" t="s">
        <v>109</v>
      </c>
      <c r="V76" s="257"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20</v>
      </c>
      <c r="D78" s="84"/>
      <c r="E78" s="120"/>
      <c r="F78" s="121"/>
      <c r="G78" s="121">
        <v>3</v>
      </c>
      <c r="H78" s="121">
        <v>4</v>
      </c>
      <c r="I78" s="121">
        <v>2</v>
      </c>
      <c r="J78" s="121">
        <v>7</v>
      </c>
      <c r="K78" s="121">
        <v>3</v>
      </c>
      <c r="L78" s="121"/>
      <c r="M78" s="121"/>
      <c r="N78" s="121"/>
      <c r="O78" s="121"/>
      <c r="P78" s="121">
        <v>1</v>
      </c>
      <c r="Q78" s="121"/>
      <c r="R78" s="121"/>
      <c r="S78" s="121"/>
      <c r="T78" s="85"/>
      <c r="U78" s="122">
        <v>4</v>
      </c>
      <c r="V78" s="122">
        <v>16</v>
      </c>
      <c r="W78" s="122">
        <v>20</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17</v>
      </c>
      <c r="D79" s="23"/>
      <c r="E79" s="24"/>
      <c r="F79" s="25"/>
      <c r="G79" s="25"/>
      <c r="H79" s="25">
        <v>3</v>
      </c>
      <c r="I79" s="25">
        <v>1</v>
      </c>
      <c r="J79" s="25"/>
      <c r="K79" s="25">
        <v>5</v>
      </c>
      <c r="L79" s="25">
        <v>3</v>
      </c>
      <c r="M79" s="25">
        <v>3</v>
      </c>
      <c r="N79" s="25"/>
      <c r="O79" s="25"/>
      <c r="P79" s="25">
        <v>1</v>
      </c>
      <c r="Q79" s="25"/>
      <c r="R79" s="25">
        <v>1</v>
      </c>
      <c r="S79" s="25"/>
      <c r="T79" s="34"/>
      <c r="U79" s="110">
        <v>14</v>
      </c>
      <c r="V79" s="110">
        <v>3</v>
      </c>
      <c r="W79" s="110">
        <v>17</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13</v>
      </c>
      <c r="D82" s="23"/>
      <c r="E82" s="24"/>
      <c r="F82" s="25"/>
      <c r="G82" s="25"/>
      <c r="H82" s="25">
        <v>2</v>
      </c>
      <c r="I82" s="25">
        <v>1</v>
      </c>
      <c r="J82" s="25"/>
      <c r="K82" s="25">
        <v>3</v>
      </c>
      <c r="L82" s="24">
        <v>2</v>
      </c>
      <c r="M82" s="25">
        <v>3</v>
      </c>
      <c r="N82" s="25"/>
      <c r="O82" s="25"/>
      <c r="P82" s="25">
        <v>1</v>
      </c>
      <c r="Q82" s="25"/>
      <c r="R82" s="25">
        <v>1</v>
      </c>
      <c r="S82" s="25"/>
      <c r="T82" s="34"/>
      <c r="U82" s="110">
        <v>11</v>
      </c>
      <c r="V82" s="110">
        <v>2</v>
      </c>
      <c r="W82" s="110">
        <v>13</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c r="E84" s="24"/>
      <c r="F84" s="25"/>
      <c r="G84" s="25"/>
      <c r="H84" s="25">
        <v>1</v>
      </c>
      <c r="I84" s="25"/>
      <c r="J84" s="25"/>
      <c r="K84" s="25">
        <v>2</v>
      </c>
      <c r="L84" s="50">
        <v>1</v>
      </c>
      <c r="M84" s="50"/>
      <c r="N84" s="50"/>
      <c r="O84" s="50"/>
      <c r="P84" s="50"/>
      <c r="Q84" s="50"/>
      <c r="R84" s="50"/>
      <c r="S84" s="50"/>
      <c r="T84" s="135"/>
      <c r="U84" s="110">
        <v>4</v>
      </c>
      <c r="V84" s="110"/>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2</v>
      </c>
      <c r="D87" s="144"/>
      <c r="E87" s="144"/>
      <c r="F87" s="144"/>
      <c r="G87" s="121"/>
      <c r="H87" s="121">
        <v>1</v>
      </c>
      <c r="I87" s="121"/>
      <c r="J87" s="121"/>
      <c r="K87" s="121"/>
      <c r="L87" s="121">
        <v>1</v>
      </c>
      <c r="M87" s="121"/>
      <c r="N87" s="121"/>
      <c r="O87" s="121"/>
      <c r="P87" s="121"/>
      <c r="Q87" s="121"/>
      <c r="R87" s="121"/>
      <c r="S87" s="121"/>
      <c r="T87" s="85"/>
      <c r="U87" s="122"/>
      <c r="V87" s="122">
        <v>2</v>
      </c>
      <c r="W87" s="122">
        <v>2</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56"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55" t="s">
        <v>49</v>
      </c>
      <c r="W122" s="18" t="s">
        <v>50</v>
      </c>
      <c r="X122" s="252"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20</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6</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52"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6</v>
      </c>
      <c r="AK131" s="99">
        <f>SUM(AK123:AK130)</f>
        <v>20</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1</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52"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1</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95862</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F36" sqref="F3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",[6]NOMBRE!B2," - ","( ",[6]NOMBRE!C2,[6]NOMBRE!D2,[6]NOMBRE!E2,[6]NOMBRE!F2,[6]NOMBRE!G2,"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",[6]NOMBRE!B3," - ","( ",[6]NOMBRE!C3,[6]NOMBRE!D3,[6]NOMBRE!E3,[6]NOMBRE!F3,[6]NOMBRE!G3,[6]NOMBRE!H3,"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",[6]NOMBRE!B6," - ","( ",[6]NOMBRE!C6,[6]NOMBRE!D6," )")</f>
        <v>MES: MAYO - ( 05 )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",[6]NOMBRE!B7)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67"/>
      <c r="AK6" s="267"/>
      <c r="AN6" s="266"/>
      <c r="AP6" s="326" t="s">
        <v>2</v>
      </c>
      <c r="AQ6" s="326"/>
      <c r="AR6" s="326" t="s">
        <v>3</v>
      </c>
      <c r="AS6" s="326"/>
      <c r="AU6" s="267"/>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67"/>
      <c r="AN7" s="266"/>
      <c r="AO7" s="267"/>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59" t="s">
        <v>49</v>
      </c>
      <c r="W11" s="18" t="s">
        <v>50</v>
      </c>
      <c r="X11" s="263" t="s">
        <v>51</v>
      </c>
      <c r="Y11" s="19" t="s">
        <v>52</v>
      </c>
      <c r="Z11" s="15" t="s">
        <v>53</v>
      </c>
      <c r="AA11" s="18" t="s">
        <v>54</v>
      </c>
      <c r="AB11" s="19" t="s">
        <v>51</v>
      </c>
      <c r="AC11" s="19" t="s">
        <v>52</v>
      </c>
      <c r="AD11" s="15" t="s">
        <v>53</v>
      </c>
      <c r="AE11" s="18" t="s">
        <v>54</v>
      </c>
      <c r="AF11" s="13" t="s">
        <v>55</v>
      </c>
      <c r="AG11" s="260"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466</v>
      </c>
      <c r="C12" s="23">
        <v>175</v>
      </c>
      <c r="D12" s="24">
        <v>165</v>
      </c>
      <c r="E12" s="25">
        <v>110</v>
      </c>
      <c r="F12" s="25">
        <v>16</v>
      </c>
      <c r="G12" s="26"/>
      <c r="H12" s="26"/>
      <c r="I12" s="26"/>
      <c r="J12" s="26"/>
      <c r="K12" s="26"/>
      <c r="L12" s="26"/>
      <c r="M12" s="26"/>
      <c r="N12" s="26"/>
      <c r="O12" s="26"/>
      <c r="P12" s="26"/>
      <c r="Q12" s="26"/>
      <c r="R12" s="26"/>
      <c r="S12" s="26"/>
      <c r="T12" s="27">
        <v>450</v>
      </c>
      <c r="U12" s="28">
        <v>16</v>
      </c>
      <c r="V12" s="27">
        <v>237</v>
      </c>
      <c r="W12" s="28">
        <v>229</v>
      </c>
      <c r="X12" s="29">
        <f>SUM(Y12:AA12)</f>
        <v>194</v>
      </c>
      <c r="Y12" s="27">
        <v>194</v>
      </c>
      <c r="Z12" s="30"/>
      <c r="AA12" s="28"/>
      <c r="AB12" s="31">
        <f>SUM(AC12:AE12)</f>
        <v>0</v>
      </c>
      <c r="AC12" s="27"/>
      <c r="AD12" s="30"/>
      <c r="AE12" s="28"/>
      <c r="AF12" s="23">
        <v>166</v>
      </c>
      <c r="AG12" s="32">
        <v>0</v>
      </c>
      <c r="AH12" s="33">
        <v>34</v>
      </c>
      <c r="AI12" s="34"/>
      <c r="AJ12" s="32">
        <v>2</v>
      </c>
      <c r="AK12" s="33"/>
      <c r="AL12" s="34"/>
      <c r="AM12" s="33">
        <v>34</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798</v>
      </c>
      <c r="C13" s="27"/>
      <c r="D13" s="49"/>
      <c r="E13" s="50"/>
      <c r="F13" s="50">
        <v>6</v>
      </c>
      <c r="G13" s="50">
        <v>23</v>
      </c>
      <c r="H13" s="51">
        <v>44</v>
      </c>
      <c r="I13" s="51">
        <v>32</v>
      </c>
      <c r="J13" s="51">
        <v>34</v>
      </c>
      <c r="K13" s="51">
        <v>43</v>
      </c>
      <c r="L13" s="51">
        <v>41</v>
      </c>
      <c r="M13" s="51">
        <v>48</v>
      </c>
      <c r="N13" s="51">
        <v>80</v>
      </c>
      <c r="O13" s="51">
        <v>68</v>
      </c>
      <c r="P13" s="51">
        <v>102</v>
      </c>
      <c r="Q13" s="51">
        <v>82</v>
      </c>
      <c r="R13" s="51">
        <v>86</v>
      </c>
      <c r="S13" s="52">
        <v>109</v>
      </c>
      <c r="T13" s="27"/>
      <c r="U13" s="28">
        <v>798</v>
      </c>
      <c r="V13" s="27">
        <v>301</v>
      </c>
      <c r="W13" s="28">
        <v>497</v>
      </c>
      <c r="X13" s="29">
        <f t="shared" ref="X13:X57" si="0">SUM(Y13:AA13)</f>
        <v>0</v>
      </c>
      <c r="Y13" s="27"/>
      <c r="Z13" s="30"/>
      <c r="AA13" s="28"/>
      <c r="AB13" s="31">
        <f t="shared" ref="AB13:AB57" si="1">SUM(AC13:AE13)</f>
        <v>372</v>
      </c>
      <c r="AC13" s="27">
        <v>365</v>
      </c>
      <c r="AD13" s="30"/>
      <c r="AE13" s="28">
        <v>7</v>
      </c>
      <c r="AF13" s="27">
        <v>287</v>
      </c>
      <c r="AG13" s="32">
        <v>0</v>
      </c>
      <c r="AH13" s="27"/>
      <c r="AI13" s="28">
        <v>237</v>
      </c>
      <c r="AJ13" s="32">
        <v>446</v>
      </c>
      <c r="AK13" s="33"/>
      <c r="AL13" s="28">
        <v>73</v>
      </c>
      <c r="AM13" s="33"/>
      <c r="AN13" s="28">
        <v>95</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122</v>
      </c>
      <c r="C14" s="27">
        <v>122</v>
      </c>
      <c r="D14" s="58"/>
      <c r="E14" s="59"/>
      <c r="F14" s="59"/>
      <c r="G14" s="59"/>
      <c r="H14" s="60"/>
      <c r="I14" s="60"/>
      <c r="J14" s="60"/>
      <c r="K14" s="60"/>
      <c r="L14" s="60"/>
      <c r="M14" s="60"/>
      <c r="N14" s="60"/>
      <c r="O14" s="60"/>
      <c r="P14" s="60"/>
      <c r="Q14" s="60"/>
      <c r="R14" s="60"/>
      <c r="S14" s="60"/>
      <c r="T14" s="27">
        <v>122</v>
      </c>
      <c r="U14" s="61"/>
      <c r="V14" s="27">
        <v>66</v>
      </c>
      <c r="W14" s="28">
        <v>56</v>
      </c>
      <c r="X14" s="29">
        <f t="shared" si="0"/>
        <v>43</v>
      </c>
      <c r="Y14" s="27">
        <v>43</v>
      </c>
      <c r="Z14" s="30"/>
      <c r="AA14" s="28"/>
      <c r="AC14" s="62"/>
      <c r="AD14" s="58"/>
      <c r="AE14" s="59"/>
      <c r="AF14" s="59"/>
      <c r="AG14" s="58"/>
      <c r="AH14" s="27">
        <v>22</v>
      </c>
      <c r="AI14" s="61"/>
      <c r="AJ14" s="32">
        <v>1</v>
      </c>
      <c r="AK14" s="33"/>
      <c r="AL14" s="61"/>
      <c r="AM14" s="33">
        <v>18</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179</v>
      </c>
      <c r="C15" s="27">
        <v>42</v>
      </c>
      <c r="D15" s="49">
        <v>21</v>
      </c>
      <c r="E15" s="30">
        <v>11</v>
      </c>
      <c r="F15" s="30">
        <v>4</v>
      </c>
      <c r="G15" s="30">
        <v>3</v>
      </c>
      <c r="H15" s="52">
        <v>1</v>
      </c>
      <c r="I15" s="52">
        <v>1</v>
      </c>
      <c r="J15" s="52">
        <v>4</v>
      </c>
      <c r="K15" s="52">
        <v>2</v>
      </c>
      <c r="L15" s="52">
        <v>6</v>
      </c>
      <c r="M15" s="52">
        <v>8</v>
      </c>
      <c r="N15" s="52">
        <v>6</v>
      </c>
      <c r="O15" s="52">
        <v>9</v>
      </c>
      <c r="P15" s="52">
        <v>15</v>
      </c>
      <c r="Q15" s="52">
        <v>13</v>
      </c>
      <c r="R15" s="52">
        <v>14</v>
      </c>
      <c r="S15" s="52">
        <v>19</v>
      </c>
      <c r="T15" s="27">
        <v>74</v>
      </c>
      <c r="U15" s="28">
        <v>105</v>
      </c>
      <c r="V15" s="27">
        <v>85</v>
      </c>
      <c r="W15" s="28">
        <v>94</v>
      </c>
      <c r="X15" s="29">
        <f t="shared" si="0"/>
        <v>9</v>
      </c>
      <c r="Y15" s="27">
        <v>9</v>
      </c>
      <c r="Z15" s="30"/>
      <c r="AA15" s="28"/>
      <c r="AB15" s="31">
        <f t="shared" si="1"/>
        <v>56</v>
      </c>
      <c r="AC15" s="27">
        <v>56</v>
      </c>
      <c r="AD15" s="30"/>
      <c r="AE15" s="28"/>
      <c r="AF15" s="27">
        <v>38</v>
      </c>
      <c r="AG15" s="32">
        <v>0</v>
      </c>
      <c r="AH15" s="27">
        <v>22</v>
      </c>
      <c r="AI15" s="28">
        <v>28</v>
      </c>
      <c r="AJ15" s="32">
        <v>22</v>
      </c>
      <c r="AK15" s="33"/>
      <c r="AL15" s="28">
        <v>14</v>
      </c>
      <c r="AM15" s="33">
        <v>1</v>
      </c>
      <c r="AN15" s="28">
        <v>7</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298</v>
      </c>
      <c r="C16" s="27">
        <v>62</v>
      </c>
      <c r="D16" s="49">
        <v>20</v>
      </c>
      <c r="E16" s="30">
        <v>18</v>
      </c>
      <c r="F16" s="30">
        <v>4</v>
      </c>
      <c r="G16" s="30">
        <v>1</v>
      </c>
      <c r="H16" s="52">
        <v>3</v>
      </c>
      <c r="I16" s="52">
        <v>2</v>
      </c>
      <c r="J16" s="52">
        <v>4</v>
      </c>
      <c r="K16" s="52">
        <v>9</v>
      </c>
      <c r="L16" s="52">
        <v>10</v>
      </c>
      <c r="M16" s="52">
        <v>18</v>
      </c>
      <c r="N16" s="52">
        <v>12</v>
      </c>
      <c r="O16" s="52">
        <v>26</v>
      </c>
      <c r="P16" s="52">
        <v>31</v>
      </c>
      <c r="Q16" s="52">
        <v>22</v>
      </c>
      <c r="R16" s="52">
        <v>26</v>
      </c>
      <c r="S16" s="52">
        <v>30</v>
      </c>
      <c r="T16" s="27">
        <v>100</v>
      </c>
      <c r="U16" s="28">
        <v>198</v>
      </c>
      <c r="V16" s="27">
        <v>166</v>
      </c>
      <c r="W16" s="28">
        <v>132</v>
      </c>
      <c r="X16" s="29">
        <f t="shared" si="0"/>
        <v>45</v>
      </c>
      <c r="Y16" s="27">
        <v>45</v>
      </c>
      <c r="Z16" s="30"/>
      <c r="AA16" s="28"/>
      <c r="AB16" s="31">
        <f t="shared" si="1"/>
        <v>101</v>
      </c>
      <c r="AC16" s="27">
        <v>101</v>
      </c>
      <c r="AD16" s="30"/>
      <c r="AE16" s="28"/>
      <c r="AF16" s="27">
        <v>109</v>
      </c>
      <c r="AG16" s="32">
        <v>17</v>
      </c>
      <c r="AH16" s="27">
        <v>5</v>
      </c>
      <c r="AI16" s="28">
        <v>33</v>
      </c>
      <c r="AJ16" s="32"/>
      <c r="AK16" s="33">
        <v>10</v>
      </c>
      <c r="AL16" s="28">
        <v>124</v>
      </c>
      <c r="AM16" s="33">
        <v>10</v>
      </c>
      <c r="AN16" s="28">
        <v>14</v>
      </c>
      <c r="AO16" s="35"/>
      <c r="AP16" s="53">
        <v>26</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232</v>
      </c>
      <c r="C18" s="27"/>
      <c r="D18" s="49"/>
      <c r="E18" s="30"/>
      <c r="F18" s="30">
        <v>9</v>
      </c>
      <c r="G18" s="30">
        <v>3</v>
      </c>
      <c r="H18" s="52">
        <v>6</v>
      </c>
      <c r="I18" s="52">
        <v>4</v>
      </c>
      <c r="J18" s="52">
        <v>15</v>
      </c>
      <c r="K18" s="52">
        <v>10</v>
      </c>
      <c r="L18" s="52">
        <v>14</v>
      </c>
      <c r="M18" s="52">
        <v>28</v>
      </c>
      <c r="N18" s="52">
        <v>30</v>
      </c>
      <c r="O18" s="52">
        <v>28</v>
      </c>
      <c r="P18" s="52">
        <v>29</v>
      </c>
      <c r="Q18" s="52">
        <v>18</v>
      </c>
      <c r="R18" s="52">
        <v>13</v>
      </c>
      <c r="S18" s="52">
        <v>25</v>
      </c>
      <c r="T18" s="27"/>
      <c r="U18" s="28">
        <v>232</v>
      </c>
      <c r="V18" s="27">
        <v>73</v>
      </c>
      <c r="W18" s="28">
        <v>159</v>
      </c>
      <c r="X18" s="29">
        <f t="shared" si="0"/>
        <v>0</v>
      </c>
      <c r="Y18" s="27"/>
      <c r="Z18" s="30"/>
      <c r="AA18" s="28"/>
      <c r="AB18" s="31">
        <f t="shared" si="1"/>
        <v>127</v>
      </c>
      <c r="AC18" s="27">
        <v>127</v>
      </c>
      <c r="AD18" s="30"/>
      <c r="AE18" s="28"/>
      <c r="AF18" s="27">
        <v>107</v>
      </c>
      <c r="AG18" s="32">
        <v>0</v>
      </c>
      <c r="AH18" s="27"/>
      <c r="AI18" s="28">
        <v>52</v>
      </c>
      <c r="AJ18" s="32"/>
      <c r="AK18" s="33"/>
      <c r="AL18" s="28">
        <v>32</v>
      </c>
      <c r="AM18" s="33"/>
      <c r="AN18" s="28">
        <v>48</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0</v>
      </c>
      <c r="C22" s="27"/>
      <c r="D22" s="49"/>
      <c r="E22" s="30"/>
      <c r="F22" s="30"/>
      <c r="G22" s="30"/>
      <c r="H22" s="52"/>
      <c r="I22" s="52"/>
      <c r="J22" s="52"/>
      <c r="K22" s="52"/>
      <c r="L22" s="52"/>
      <c r="M22" s="52"/>
      <c r="N22" s="52"/>
      <c r="O22" s="52"/>
      <c r="P22" s="52"/>
      <c r="Q22" s="52"/>
      <c r="R22" s="52"/>
      <c r="S22" s="52"/>
      <c r="T22" s="27"/>
      <c r="U22" s="28"/>
      <c r="V22" s="27"/>
      <c r="W22" s="28"/>
      <c r="X22" s="29">
        <f t="shared" si="0"/>
        <v>0</v>
      </c>
      <c r="Y22" s="27"/>
      <c r="Z22" s="30"/>
      <c r="AA22" s="28"/>
      <c r="AB22" s="31">
        <f t="shared" si="1"/>
        <v>0</v>
      </c>
      <c r="AC22" s="27"/>
      <c r="AD22" s="30"/>
      <c r="AE22" s="28"/>
      <c r="AF22" s="27"/>
      <c r="AG22" s="32">
        <v>0</v>
      </c>
      <c r="AH22" s="27"/>
      <c r="AI22" s="28"/>
      <c r="AJ22" s="32"/>
      <c r="AK22" s="33"/>
      <c r="AL22" s="28"/>
      <c r="AM22" s="33"/>
      <c r="AN22" s="28"/>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t="str">
        <f t="shared" si="14"/>
        <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45</v>
      </c>
      <c r="C26" s="27"/>
      <c r="D26" s="49"/>
      <c r="E26" s="30"/>
      <c r="F26" s="30">
        <v>4</v>
      </c>
      <c r="G26" s="30">
        <v>10</v>
      </c>
      <c r="H26" s="52">
        <v>9</v>
      </c>
      <c r="I26" s="52">
        <v>3</v>
      </c>
      <c r="J26" s="52">
        <v>7</v>
      </c>
      <c r="K26" s="52">
        <v>4</v>
      </c>
      <c r="L26" s="52">
        <v>2</v>
      </c>
      <c r="M26" s="52">
        <v>3</v>
      </c>
      <c r="N26" s="52">
        <v>1</v>
      </c>
      <c r="O26" s="52"/>
      <c r="P26" s="52"/>
      <c r="Q26" s="52">
        <v>1</v>
      </c>
      <c r="R26" s="52"/>
      <c r="S26" s="52">
        <v>1</v>
      </c>
      <c r="T26" s="27"/>
      <c r="U26" s="28">
        <v>45</v>
      </c>
      <c r="V26" s="27">
        <v>6</v>
      </c>
      <c r="W26" s="28">
        <v>39</v>
      </c>
      <c r="X26" s="29">
        <f t="shared" si="0"/>
        <v>0</v>
      </c>
      <c r="Y26" s="27"/>
      <c r="Z26" s="30"/>
      <c r="AA26" s="28"/>
      <c r="AB26" s="31">
        <f t="shared" si="1"/>
        <v>27</v>
      </c>
      <c r="AC26" s="27">
        <v>22</v>
      </c>
      <c r="AD26" s="30"/>
      <c r="AE26" s="28">
        <v>5</v>
      </c>
      <c r="AF26" s="27">
        <v>16</v>
      </c>
      <c r="AG26" s="32">
        <v>0</v>
      </c>
      <c r="AH26" s="27"/>
      <c r="AI26" s="28">
        <v>11</v>
      </c>
      <c r="AJ26" s="32">
        <v>25</v>
      </c>
      <c r="AK26" s="33"/>
      <c r="AL26" s="28">
        <v>6</v>
      </c>
      <c r="AM26" s="33"/>
      <c r="AN26" s="28">
        <v>12</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6</v>
      </c>
      <c r="C27" s="27"/>
      <c r="D27" s="49"/>
      <c r="E27" s="30"/>
      <c r="F27" s="30"/>
      <c r="G27" s="30">
        <v>2</v>
      </c>
      <c r="H27" s="52">
        <v>1</v>
      </c>
      <c r="I27" s="52"/>
      <c r="J27" s="52"/>
      <c r="K27" s="52"/>
      <c r="L27" s="52">
        <v>2</v>
      </c>
      <c r="M27" s="52"/>
      <c r="N27" s="52"/>
      <c r="O27" s="52">
        <v>1</v>
      </c>
      <c r="P27" s="52"/>
      <c r="Q27" s="52"/>
      <c r="R27" s="52"/>
      <c r="S27" s="52"/>
      <c r="T27" s="27"/>
      <c r="U27" s="28">
        <v>6</v>
      </c>
      <c r="V27" s="27">
        <v>4</v>
      </c>
      <c r="W27" s="28">
        <v>2</v>
      </c>
      <c r="X27" s="29">
        <f t="shared" si="0"/>
        <v>0</v>
      </c>
      <c r="Y27" s="27"/>
      <c r="Z27" s="30"/>
      <c r="AA27" s="28"/>
      <c r="AB27" s="31">
        <f t="shared" si="1"/>
        <v>1</v>
      </c>
      <c r="AC27" s="27">
        <v>1</v>
      </c>
      <c r="AD27" s="30"/>
      <c r="AE27" s="28"/>
      <c r="AF27" s="27">
        <v>1</v>
      </c>
      <c r="AG27" s="32">
        <v>0</v>
      </c>
      <c r="AH27" s="27"/>
      <c r="AI27" s="28"/>
      <c r="AJ27" s="32"/>
      <c r="AK27" s="33"/>
      <c r="AL27" s="28"/>
      <c r="AM27" s="33"/>
      <c r="AN27" s="28">
        <v>1</v>
      </c>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385</v>
      </c>
      <c r="C30" s="27">
        <v>66</v>
      </c>
      <c r="D30" s="49">
        <v>91</v>
      </c>
      <c r="E30" s="30">
        <v>101</v>
      </c>
      <c r="F30" s="30">
        <v>22</v>
      </c>
      <c r="G30" s="30">
        <v>6</v>
      </c>
      <c r="H30" s="52">
        <v>4</v>
      </c>
      <c r="I30" s="52">
        <v>8</v>
      </c>
      <c r="J30" s="52">
        <v>5</v>
      </c>
      <c r="K30" s="52">
        <v>8</v>
      </c>
      <c r="L30" s="52">
        <v>9</v>
      </c>
      <c r="M30" s="52">
        <v>11</v>
      </c>
      <c r="N30" s="52">
        <v>5</v>
      </c>
      <c r="O30" s="52">
        <v>7</v>
      </c>
      <c r="P30" s="52">
        <v>6</v>
      </c>
      <c r="Q30" s="52">
        <v>14</v>
      </c>
      <c r="R30" s="52">
        <v>8</v>
      </c>
      <c r="S30" s="52">
        <v>14</v>
      </c>
      <c r="T30" s="27">
        <v>258</v>
      </c>
      <c r="U30" s="28">
        <v>127</v>
      </c>
      <c r="V30" s="27">
        <v>241</v>
      </c>
      <c r="W30" s="28">
        <v>144</v>
      </c>
      <c r="X30" s="29">
        <f t="shared" si="0"/>
        <v>114</v>
      </c>
      <c r="Y30" s="27">
        <v>114</v>
      </c>
      <c r="Z30" s="30"/>
      <c r="AA30" s="28"/>
      <c r="AB30" s="31">
        <f t="shared" si="1"/>
        <v>47</v>
      </c>
      <c r="AC30" s="27">
        <v>47</v>
      </c>
      <c r="AD30" s="30"/>
      <c r="AE30" s="28"/>
      <c r="AF30" s="27">
        <v>102</v>
      </c>
      <c r="AG30" s="32">
        <v>0</v>
      </c>
      <c r="AH30" s="27">
        <v>24</v>
      </c>
      <c r="AI30" s="28">
        <v>32</v>
      </c>
      <c r="AJ30" s="32">
        <v>182</v>
      </c>
      <c r="AK30" s="33">
        <v>6</v>
      </c>
      <c r="AL30" s="28">
        <v>21</v>
      </c>
      <c r="AM30" s="33">
        <v>2</v>
      </c>
      <c r="AN30" s="28">
        <v>3</v>
      </c>
      <c r="AO30" s="35"/>
      <c r="AP30" s="53"/>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323</v>
      </c>
      <c r="C32" s="27">
        <v>1</v>
      </c>
      <c r="D32" s="49">
        <v>4</v>
      </c>
      <c r="E32" s="30">
        <v>12</v>
      </c>
      <c r="F32" s="30">
        <v>23</v>
      </c>
      <c r="G32" s="30">
        <v>16</v>
      </c>
      <c r="H32" s="52">
        <v>10</v>
      </c>
      <c r="I32" s="52">
        <v>34</v>
      </c>
      <c r="J32" s="52">
        <v>26</v>
      </c>
      <c r="K32" s="52">
        <v>31</v>
      </c>
      <c r="L32" s="52">
        <v>54</v>
      </c>
      <c r="M32" s="52">
        <v>35</v>
      </c>
      <c r="N32" s="52">
        <v>33</v>
      </c>
      <c r="O32" s="52">
        <v>22</v>
      </c>
      <c r="P32" s="52">
        <v>8</v>
      </c>
      <c r="Q32" s="52">
        <v>7</v>
      </c>
      <c r="R32" s="52">
        <v>4</v>
      </c>
      <c r="S32" s="52">
        <v>3</v>
      </c>
      <c r="T32" s="27">
        <v>17</v>
      </c>
      <c r="U32" s="28">
        <v>306</v>
      </c>
      <c r="V32" s="27">
        <v>143</v>
      </c>
      <c r="W32" s="28">
        <v>180</v>
      </c>
      <c r="X32" s="29">
        <f t="shared" si="0"/>
        <v>16</v>
      </c>
      <c r="Y32" s="27">
        <v>16</v>
      </c>
      <c r="Z32" s="30"/>
      <c r="AA32" s="28"/>
      <c r="AB32" s="31">
        <f t="shared" si="1"/>
        <v>66</v>
      </c>
      <c r="AC32" s="27">
        <v>61</v>
      </c>
      <c r="AD32" s="30"/>
      <c r="AE32" s="28">
        <v>5</v>
      </c>
      <c r="AF32" s="27">
        <v>45</v>
      </c>
      <c r="AG32" s="32">
        <v>9</v>
      </c>
      <c r="AH32" s="27">
        <v>5</v>
      </c>
      <c r="AI32" s="28">
        <v>62</v>
      </c>
      <c r="AJ32" s="32">
        <v>479</v>
      </c>
      <c r="AK32" s="33"/>
      <c r="AL32" s="28"/>
      <c r="AM32" s="33">
        <v>3</v>
      </c>
      <c r="AN32" s="28">
        <v>9</v>
      </c>
      <c r="AO32" s="35"/>
      <c r="AP32" s="53">
        <v>34</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207</v>
      </c>
      <c r="C34" s="27">
        <v>82</v>
      </c>
      <c r="D34" s="49">
        <v>91</v>
      </c>
      <c r="E34" s="30">
        <v>34</v>
      </c>
      <c r="F34" s="59"/>
      <c r="G34" s="59"/>
      <c r="H34" s="59"/>
      <c r="I34" s="59"/>
      <c r="J34" s="59"/>
      <c r="K34" s="59"/>
      <c r="L34" s="59"/>
      <c r="M34" s="59"/>
      <c r="N34" s="59"/>
      <c r="O34" s="59"/>
      <c r="P34" s="59"/>
      <c r="Q34" s="59"/>
      <c r="R34" s="59"/>
      <c r="S34" s="59"/>
      <c r="T34" s="27">
        <v>207</v>
      </c>
      <c r="U34" s="61"/>
      <c r="V34" s="27">
        <v>169</v>
      </c>
      <c r="W34" s="28">
        <v>38</v>
      </c>
      <c r="X34" s="29">
        <f t="shared" si="0"/>
        <v>149</v>
      </c>
      <c r="Y34" s="27">
        <v>149</v>
      </c>
      <c r="Z34" s="30"/>
      <c r="AA34" s="28"/>
      <c r="AB34" s="31">
        <f t="shared" si="1"/>
        <v>0</v>
      </c>
      <c r="AC34" s="27"/>
      <c r="AD34" s="30"/>
      <c r="AE34" s="28"/>
      <c r="AF34" s="27">
        <v>83</v>
      </c>
      <c r="AG34" s="32">
        <v>0</v>
      </c>
      <c r="AH34" s="27">
        <v>43</v>
      </c>
      <c r="AI34" s="72"/>
      <c r="AJ34" s="32"/>
      <c r="AK34" s="33"/>
      <c r="AL34" s="28"/>
      <c r="AM34" s="33">
        <v>62</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598</v>
      </c>
      <c r="C35" s="62"/>
      <c r="D35" s="58"/>
      <c r="E35" s="59"/>
      <c r="F35" s="30">
        <v>21</v>
      </c>
      <c r="G35" s="30">
        <v>18</v>
      </c>
      <c r="H35" s="52">
        <v>15</v>
      </c>
      <c r="I35" s="52">
        <v>15</v>
      </c>
      <c r="J35" s="52">
        <v>39</v>
      </c>
      <c r="K35" s="52">
        <v>55</v>
      </c>
      <c r="L35" s="52">
        <v>55</v>
      </c>
      <c r="M35" s="52">
        <v>57</v>
      </c>
      <c r="N35" s="52">
        <v>54</v>
      </c>
      <c r="O35" s="52">
        <v>69</v>
      </c>
      <c r="P35" s="52">
        <v>78</v>
      </c>
      <c r="Q35" s="52">
        <v>59</v>
      </c>
      <c r="R35" s="52">
        <v>40</v>
      </c>
      <c r="S35" s="52">
        <v>23</v>
      </c>
      <c r="T35" s="62"/>
      <c r="U35" s="28">
        <v>598</v>
      </c>
      <c r="V35" s="27">
        <v>231</v>
      </c>
      <c r="W35" s="28">
        <v>367</v>
      </c>
      <c r="X35" s="69"/>
      <c r="Y35" s="62"/>
      <c r="Z35" s="59"/>
      <c r="AA35" s="61"/>
      <c r="AB35" s="31">
        <f t="shared" si="1"/>
        <v>350</v>
      </c>
      <c r="AC35" s="27">
        <v>350</v>
      </c>
      <c r="AD35" s="30"/>
      <c r="AE35" s="28"/>
      <c r="AF35" s="27">
        <v>354</v>
      </c>
      <c r="AG35" s="32">
        <v>56</v>
      </c>
      <c r="AH35" s="62"/>
      <c r="AI35" s="72">
        <v>120</v>
      </c>
      <c r="AJ35" s="72"/>
      <c r="AK35" s="69"/>
      <c r="AL35" s="28">
        <v>40</v>
      </c>
      <c r="AM35" s="69"/>
      <c r="AN35" s="28">
        <v>74</v>
      </c>
      <c r="AO35" s="35"/>
      <c r="AP35" s="53">
        <v>9</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240</v>
      </c>
      <c r="C38" s="62"/>
      <c r="D38" s="58"/>
      <c r="E38" s="59"/>
      <c r="F38" s="30">
        <v>5</v>
      </c>
      <c r="G38" s="30">
        <v>5</v>
      </c>
      <c r="H38" s="52">
        <v>4</v>
      </c>
      <c r="I38" s="52">
        <v>9</v>
      </c>
      <c r="J38" s="52">
        <v>6</v>
      </c>
      <c r="K38" s="52">
        <v>25</v>
      </c>
      <c r="L38" s="52">
        <v>25</v>
      </c>
      <c r="M38" s="52">
        <v>50</v>
      </c>
      <c r="N38" s="52">
        <v>24</v>
      </c>
      <c r="O38" s="52">
        <v>22</v>
      </c>
      <c r="P38" s="52">
        <v>22</v>
      </c>
      <c r="Q38" s="52">
        <v>20</v>
      </c>
      <c r="R38" s="52">
        <v>15</v>
      </c>
      <c r="S38" s="52">
        <v>8</v>
      </c>
      <c r="T38" s="62"/>
      <c r="U38" s="28">
        <v>240</v>
      </c>
      <c r="V38" s="27">
        <v>2</v>
      </c>
      <c r="W38" s="28">
        <v>238</v>
      </c>
      <c r="X38" s="69"/>
      <c r="Y38" s="62"/>
      <c r="Z38" s="59"/>
      <c r="AA38" s="61"/>
      <c r="AB38" s="31">
        <f t="shared" si="1"/>
        <v>87</v>
      </c>
      <c r="AC38" s="27">
        <v>87</v>
      </c>
      <c r="AD38" s="30"/>
      <c r="AE38" s="28"/>
      <c r="AF38" s="27">
        <v>4</v>
      </c>
      <c r="AG38" s="32">
        <v>0</v>
      </c>
      <c r="AH38" s="62"/>
      <c r="AI38" s="28">
        <v>21</v>
      </c>
      <c r="AJ38" s="32">
        <v>59</v>
      </c>
      <c r="AK38" s="69"/>
      <c r="AL38" s="28"/>
      <c r="AM38" s="69"/>
      <c r="AN38" s="28">
        <v>7</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34</v>
      </c>
      <c r="C46" s="27"/>
      <c r="D46" s="49"/>
      <c r="E46" s="30">
        <v>1</v>
      </c>
      <c r="F46" s="30"/>
      <c r="G46" s="30"/>
      <c r="H46" s="52"/>
      <c r="I46" s="52"/>
      <c r="J46" s="52">
        <v>1</v>
      </c>
      <c r="K46" s="52"/>
      <c r="L46" s="52">
        <v>2</v>
      </c>
      <c r="M46" s="52">
        <v>2</v>
      </c>
      <c r="N46" s="52">
        <v>3</v>
      </c>
      <c r="O46" s="52">
        <v>7</v>
      </c>
      <c r="P46" s="52">
        <v>4</v>
      </c>
      <c r="Q46" s="52">
        <v>6</v>
      </c>
      <c r="R46" s="52">
        <v>6</v>
      </c>
      <c r="S46" s="52">
        <v>2</v>
      </c>
      <c r="T46" s="27">
        <v>1</v>
      </c>
      <c r="U46" s="28">
        <v>33</v>
      </c>
      <c r="V46" s="27">
        <v>20</v>
      </c>
      <c r="W46" s="28">
        <v>14</v>
      </c>
      <c r="X46" s="29">
        <f t="shared" si="0"/>
        <v>0</v>
      </c>
      <c r="Y46" s="27"/>
      <c r="Z46" s="30"/>
      <c r="AA46" s="28"/>
      <c r="AB46" s="31">
        <f t="shared" si="1"/>
        <v>14</v>
      </c>
      <c r="AC46" s="27">
        <v>14</v>
      </c>
      <c r="AD46" s="30"/>
      <c r="AE46" s="28"/>
      <c r="AF46" s="62"/>
      <c r="AG46" s="66"/>
      <c r="AH46" s="27"/>
      <c r="AI46" s="28">
        <v>1</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290</v>
      </c>
      <c r="C47" s="62"/>
      <c r="D47" s="58"/>
      <c r="E47" s="30"/>
      <c r="F47" s="30">
        <v>20</v>
      </c>
      <c r="G47" s="30">
        <v>52</v>
      </c>
      <c r="H47" s="52">
        <v>50</v>
      </c>
      <c r="I47" s="52">
        <v>72</v>
      </c>
      <c r="J47" s="52">
        <v>62</v>
      </c>
      <c r="K47" s="52">
        <v>32</v>
      </c>
      <c r="L47" s="52">
        <v>2</v>
      </c>
      <c r="M47" s="58"/>
      <c r="N47" s="58"/>
      <c r="O47" s="58"/>
      <c r="P47" s="58"/>
      <c r="Q47" s="58"/>
      <c r="R47" s="58"/>
      <c r="S47" s="58"/>
      <c r="T47" s="27"/>
      <c r="U47" s="28">
        <v>290</v>
      </c>
      <c r="V47" s="62"/>
      <c r="W47" s="28">
        <v>290</v>
      </c>
      <c r="X47" s="29">
        <f t="shared" si="0"/>
        <v>0</v>
      </c>
      <c r="Y47" s="27"/>
      <c r="Z47" s="30"/>
      <c r="AA47" s="28"/>
      <c r="AB47" s="31">
        <f t="shared" si="1"/>
        <v>136</v>
      </c>
      <c r="AC47" s="27">
        <v>136</v>
      </c>
      <c r="AD47" s="30"/>
      <c r="AE47" s="28"/>
      <c r="AF47" s="27">
        <v>19</v>
      </c>
      <c r="AG47" s="32">
        <v>0</v>
      </c>
      <c r="AH47" s="27"/>
      <c r="AI47" s="28">
        <v>42</v>
      </c>
      <c r="AJ47" s="32"/>
      <c r="AK47" s="33"/>
      <c r="AL47" s="28">
        <v>2</v>
      </c>
      <c r="AM47" s="33"/>
      <c r="AN47" s="28">
        <v>9</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289</v>
      </c>
      <c r="C48" s="27"/>
      <c r="D48" s="49"/>
      <c r="E48" s="30">
        <v>1</v>
      </c>
      <c r="F48" s="30">
        <v>10</v>
      </c>
      <c r="G48" s="30">
        <v>10</v>
      </c>
      <c r="H48" s="52">
        <v>18</v>
      </c>
      <c r="I48" s="52">
        <v>21</v>
      </c>
      <c r="J48" s="52">
        <v>29</v>
      </c>
      <c r="K48" s="52">
        <v>44</v>
      </c>
      <c r="L48" s="52">
        <v>30</v>
      </c>
      <c r="M48" s="52">
        <v>52</v>
      </c>
      <c r="N48" s="52">
        <v>25</v>
      </c>
      <c r="O48" s="52">
        <v>17</v>
      </c>
      <c r="P48" s="52">
        <v>18</v>
      </c>
      <c r="Q48" s="52">
        <v>6</v>
      </c>
      <c r="R48" s="52">
        <v>5</v>
      </c>
      <c r="S48" s="52">
        <v>3</v>
      </c>
      <c r="T48" s="27">
        <v>1</v>
      </c>
      <c r="U48" s="28">
        <v>288</v>
      </c>
      <c r="V48" s="27"/>
      <c r="W48" s="28">
        <v>289</v>
      </c>
      <c r="X48" s="29">
        <f t="shared" si="0"/>
        <v>0</v>
      </c>
      <c r="Y48" s="27"/>
      <c r="Z48" s="30"/>
      <c r="AA48" s="28"/>
      <c r="AB48" s="31">
        <f t="shared" si="1"/>
        <v>164</v>
      </c>
      <c r="AC48" s="27">
        <v>164</v>
      </c>
      <c r="AD48" s="30"/>
      <c r="AE48" s="28"/>
      <c r="AF48" s="27">
        <v>70</v>
      </c>
      <c r="AG48" s="32">
        <v>0</v>
      </c>
      <c r="AH48" s="27"/>
      <c r="AI48" s="28">
        <v>70</v>
      </c>
      <c r="AJ48" s="32"/>
      <c r="AK48" s="33"/>
      <c r="AL48" s="28"/>
      <c r="AM48" s="33"/>
      <c r="AN48" s="28">
        <v>31</v>
      </c>
      <c r="AO48" s="35"/>
      <c r="AP48" s="53"/>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227</v>
      </c>
      <c r="C49" s="62"/>
      <c r="D49" s="58"/>
      <c r="E49" s="58"/>
      <c r="F49" s="30">
        <v>1</v>
      </c>
      <c r="G49" s="30">
        <v>6</v>
      </c>
      <c r="H49" s="52">
        <v>34</v>
      </c>
      <c r="I49" s="52">
        <v>36</v>
      </c>
      <c r="J49" s="52">
        <v>26</v>
      </c>
      <c r="K49" s="52">
        <v>39</v>
      </c>
      <c r="L49" s="52">
        <v>29</v>
      </c>
      <c r="M49" s="52">
        <v>27</v>
      </c>
      <c r="N49" s="52">
        <v>12</v>
      </c>
      <c r="O49" s="52">
        <v>3</v>
      </c>
      <c r="P49" s="52">
        <v>9</v>
      </c>
      <c r="Q49" s="52">
        <v>2</v>
      </c>
      <c r="R49" s="52">
        <v>1</v>
      </c>
      <c r="S49" s="52">
        <v>2</v>
      </c>
      <c r="T49" s="62"/>
      <c r="U49" s="28">
        <v>227</v>
      </c>
      <c r="V49" s="62"/>
      <c r="W49" s="28">
        <v>227</v>
      </c>
      <c r="X49" s="29">
        <f t="shared" si="0"/>
        <v>0</v>
      </c>
      <c r="Y49" s="27"/>
      <c r="Z49" s="30"/>
      <c r="AA49" s="28"/>
      <c r="AB49" s="31">
        <f t="shared" si="1"/>
        <v>114</v>
      </c>
      <c r="AC49" s="27">
        <v>112</v>
      </c>
      <c r="AD49" s="30"/>
      <c r="AE49" s="28">
        <v>2</v>
      </c>
      <c r="AF49" s="27">
        <v>4</v>
      </c>
      <c r="AG49" s="32">
        <v>0</v>
      </c>
      <c r="AH49" s="27"/>
      <c r="AI49" s="28">
        <v>52</v>
      </c>
      <c r="AJ49" s="32"/>
      <c r="AK49" s="33"/>
      <c r="AL49" s="28">
        <v>3</v>
      </c>
      <c r="AM49" s="33">
        <v>14</v>
      </c>
      <c r="AN49" s="28">
        <v>29</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741</v>
      </c>
      <c r="C51" s="27">
        <v>33</v>
      </c>
      <c r="D51" s="49">
        <v>8</v>
      </c>
      <c r="E51" s="30">
        <v>6</v>
      </c>
      <c r="F51" s="30">
        <v>14</v>
      </c>
      <c r="G51" s="30">
        <v>4</v>
      </c>
      <c r="H51" s="52">
        <v>8</v>
      </c>
      <c r="I51" s="52">
        <v>18</v>
      </c>
      <c r="J51" s="52">
        <v>21</v>
      </c>
      <c r="K51" s="52">
        <v>31</v>
      </c>
      <c r="L51" s="52">
        <v>33</v>
      </c>
      <c r="M51" s="52">
        <v>35</v>
      </c>
      <c r="N51" s="52">
        <v>48</v>
      </c>
      <c r="O51" s="52">
        <v>75</v>
      </c>
      <c r="P51" s="52">
        <v>99</v>
      </c>
      <c r="Q51" s="52">
        <v>117</v>
      </c>
      <c r="R51" s="52">
        <v>110</v>
      </c>
      <c r="S51" s="52">
        <v>81</v>
      </c>
      <c r="T51" s="27">
        <v>47</v>
      </c>
      <c r="U51" s="28">
        <v>694</v>
      </c>
      <c r="V51" s="27">
        <v>326</v>
      </c>
      <c r="W51" s="28">
        <v>415</v>
      </c>
      <c r="X51" s="29">
        <f t="shared" si="0"/>
        <v>31</v>
      </c>
      <c r="Y51" s="27">
        <v>27</v>
      </c>
      <c r="Z51" s="30"/>
      <c r="AA51" s="28">
        <v>4</v>
      </c>
      <c r="AB51" s="31">
        <f t="shared" si="1"/>
        <v>360</v>
      </c>
      <c r="AC51" s="27">
        <v>305</v>
      </c>
      <c r="AD51" s="30"/>
      <c r="AE51" s="28">
        <v>55</v>
      </c>
      <c r="AF51" s="27">
        <v>287</v>
      </c>
      <c r="AG51" s="32">
        <v>115</v>
      </c>
      <c r="AH51" s="27">
        <v>12</v>
      </c>
      <c r="AI51" s="28">
        <v>146</v>
      </c>
      <c r="AJ51" s="32">
        <v>118</v>
      </c>
      <c r="AK51" s="33"/>
      <c r="AL51" s="28"/>
      <c r="AM51" s="33">
        <v>12</v>
      </c>
      <c r="AN51" s="28">
        <v>36</v>
      </c>
      <c r="AO51" s="35"/>
      <c r="AP51" s="53">
        <v>167</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160</v>
      </c>
      <c r="C53" s="27">
        <v>8</v>
      </c>
      <c r="D53" s="49">
        <v>40</v>
      </c>
      <c r="E53" s="30">
        <v>6</v>
      </c>
      <c r="F53" s="30">
        <v>10</v>
      </c>
      <c r="G53" s="30">
        <v>2</v>
      </c>
      <c r="H53" s="52">
        <v>2</v>
      </c>
      <c r="I53" s="52">
        <v>3</v>
      </c>
      <c r="J53" s="52">
        <v>5</v>
      </c>
      <c r="K53" s="52">
        <v>4</v>
      </c>
      <c r="L53" s="52">
        <v>10</v>
      </c>
      <c r="M53" s="52">
        <v>3</v>
      </c>
      <c r="N53" s="52">
        <v>9</v>
      </c>
      <c r="O53" s="52">
        <v>7</v>
      </c>
      <c r="P53" s="52">
        <v>14</v>
      </c>
      <c r="Q53" s="52">
        <v>12</v>
      </c>
      <c r="R53" s="52">
        <v>15</v>
      </c>
      <c r="S53" s="52">
        <v>10</v>
      </c>
      <c r="T53" s="27">
        <v>54</v>
      </c>
      <c r="U53" s="28">
        <v>106</v>
      </c>
      <c r="V53" s="27">
        <v>81</v>
      </c>
      <c r="W53" s="28">
        <v>79</v>
      </c>
      <c r="X53" s="29">
        <f t="shared" si="0"/>
        <v>34</v>
      </c>
      <c r="Y53" s="27">
        <v>34</v>
      </c>
      <c r="Z53" s="30"/>
      <c r="AA53" s="28"/>
      <c r="AB53" s="31">
        <f t="shared" si="1"/>
        <v>70</v>
      </c>
      <c r="AC53" s="27">
        <v>70</v>
      </c>
      <c r="AD53" s="30"/>
      <c r="AE53" s="28"/>
      <c r="AF53" s="27">
        <v>82</v>
      </c>
      <c r="AG53" s="32">
        <v>0</v>
      </c>
      <c r="AH53" s="27">
        <v>11</v>
      </c>
      <c r="AI53" s="28">
        <v>11</v>
      </c>
      <c r="AJ53" s="32"/>
      <c r="AK53" s="33"/>
      <c r="AL53" s="28"/>
      <c r="AM53" s="33">
        <v>12</v>
      </c>
      <c r="AN53" s="28">
        <v>34</v>
      </c>
      <c r="AO53" s="35"/>
      <c r="AP53" s="53"/>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989</v>
      </c>
      <c r="C55" s="27">
        <v>118</v>
      </c>
      <c r="D55" s="49">
        <v>90</v>
      </c>
      <c r="E55" s="30">
        <v>115</v>
      </c>
      <c r="F55" s="30">
        <v>51</v>
      </c>
      <c r="G55" s="30">
        <v>40</v>
      </c>
      <c r="H55" s="52">
        <v>22</v>
      </c>
      <c r="I55" s="52">
        <v>31</v>
      </c>
      <c r="J55" s="52">
        <v>23</v>
      </c>
      <c r="K55" s="52">
        <v>44</v>
      </c>
      <c r="L55" s="52">
        <v>69</v>
      </c>
      <c r="M55" s="52">
        <v>77</v>
      </c>
      <c r="N55" s="52">
        <v>68</v>
      </c>
      <c r="O55" s="52">
        <v>67</v>
      </c>
      <c r="P55" s="52">
        <v>57</v>
      </c>
      <c r="Q55" s="52">
        <v>55</v>
      </c>
      <c r="R55" s="52">
        <v>30</v>
      </c>
      <c r="S55" s="52">
        <v>32</v>
      </c>
      <c r="T55" s="27">
        <v>323</v>
      </c>
      <c r="U55" s="28">
        <v>666</v>
      </c>
      <c r="V55" s="27">
        <v>433</v>
      </c>
      <c r="W55" s="28">
        <v>556</v>
      </c>
      <c r="X55" s="29">
        <f t="shared" si="0"/>
        <v>165</v>
      </c>
      <c r="Y55" s="27">
        <v>116</v>
      </c>
      <c r="Z55" s="30"/>
      <c r="AA55" s="28">
        <v>49</v>
      </c>
      <c r="AB55" s="31">
        <f t="shared" si="1"/>
        <v>372</v>
      </c>
      <c r="AC55" s="27">
        <v>287</v>
      </c>
      <c r="AD55" s="30"/>
      <c r="AE55" s="28">
        <v>85</v>
      </c>
      <c r="AF55" s="27">
        <v>346</v>
      </c>
      <c r="AG55" s="32">
        <v>38</v>
      </c>
      <c r="AH55" s="27">
        <v>45</v>
      </c>
      <c r="AI55" s="28">
        <v>148</v>
      </c>
      <c r="AJ55" s="32"/>
      <c r="AK55" s="33">
        <v>1</v>
      </c>
      <c r="AL55" s="28">
        <v>12</v>
      </c>
      <c r="AM55" s="33">
        <v>90</v>
      </c>
      <c r="AN55" s="28">
        <v>160</v>
      </c>
      <c r="AO55" s="35"/>
      <c r="AP55" s="53"/>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343</v>
      </c>
      <c r="C56" s="27"/>
      <c r="D56" s="49"/>
      <c r="E56" s="30"/>
      <c r="F56" s="30">
        <v>6</v>
      </c>
      <c r="G56" s="30">
        <v>2</v>
      </c>
      <c r="H56" s="52">
        <v>7</v>
      </c>
      <c r="I56" s="52">
        <v>6</v>
      </c>
      <c r="J56" s="52">
        <v>2</v>
      </c>
      <c r="K56" s="52">
        <v>14</v>
      </c>
      <c r="L56" s="52">
        <v>10</v>
      </c>
      <c r="M56" s="52">
        <v>23</v>
      </c>
      <c r="N56" s="52">
        <v>34</v>
      </c>
      <c r="O56" s="52">
        <v>28</v>
      </c>
      <c r="P56" s="52">
        <v>45</v>
      </c>
      <c r="Q56" s="52">
        <v>64</v>
      </c>
      <c r="R56" s="52">
        <v>52</v>
      </c>
      <c r="S56" s="52">
        <v>50</v>
      </c>
      <c r="T56" s="27"/>
      <c r="U56" s="28">
        <v>343</v>
      </c>
      <c r="V56" s="27">
        <v>278</v>
      </c>
      <c r="W56" s="28">
        <v>65</v>
      </c>
      <c r="X56" s="29">
        <f t="shared" si="0"/>
        <v>0</v>
      </c>
      <c r="Y56" s="27"/>
      <c r="Z56" s="30"/>
      <c r="AA56" s="28"/>
      <c r="AB56" s="31">
        <f t="shared" si="1"/>
        <v>136</v>
      </c>
      <c r="AC56" s="27">
        <v>136</v>
      </c>
      <c r="AD56" s="30"/>
      <c r="AE56" s="28"/>
      <c r="AF56" s="27">
        <v>129</v>
      </c>
      <c r="AG56" s="32">
        <v>35</v>
      </c>
      <c r="AH56" s="27"/>
      <c r="AI56" s="28">
        <v>30</v>
      </c>
      <c r="AJ56" s="32">
        <v>7</v>
      </c>
      <c r="AK56" s="33"/>
      <c r="AL56" s="28">
        <v>14</v>
      </c>
      <c r="AM56" s="33"/>
      <c r="AN56" s="28">
        <v>12</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63" t="s">
        <v>51</v>
      </c>
      <c r="B58" s="92">
        <f>SUM(B12:B57)</f>
        <v>6972</v>
      </c>
      <c r="C58" s="93">
        <f>SUM(C12:C57)</f>
        <v>709</v>
      </c>
      <c r="D58" s="94">
        <f t="shared" ref="D58:AX58" si="18">SUM(D12:D57)</f>
        <v>530</v>
      </c>
      <c r="E58" s="95">
        <f t="shared" si="18"/>
        <v>415</v>
      </c>
      <c r="F58" s="96">
        <f t="shared" si="18"/>
        <v>226</v>
      </c>
      <c r="G58" s="97">
        <f t="shared" si="18"/>
        <v>203</v>
      </c>
      <c r="H58" s="97">
        <f t="shared" si="18"/>
        <v>238</v>
      </c>
      <c r="I58" s="97">
        <f t="shared" si="18"/>
        <v>295</v>
      </c>
      <c r="J58" s="97">
        <f t="shared" si="18"/>
        <v>309</v>
      </c>
      <c r="K58" s="97">
        <f t="shared" si="18"/>
        <v>395</v>
      </c>
      <c r="L58" s="97">
        <f t="shared" si="18"/>
        <v>403</v>
      </c>
      <c r="M58" s="97">
        <f t="shared" si="18"/>
        <v>477</v>
      </c>
      <c r="N58" s="97">
        <f t="shared" si="18"/>
        <v>444</v>
      </c>
      <c r="O58" s="97">
        <f t="shared" si="18"/>
        <v>456</v>
      </c>
      <c r="P58" s="97">
        <f t="shared" si="18"/>
        <v>537</v>
      </c>
      <c r="Q58" s="97">
        <f t="shared" si="18"/>
        <v>498</v>
      </c>
      <c r="R58" s="97">
        <f t="shared" si="18"/>
        <v>425</v>
      </c>
      <c r="S58" s="97">
        <f t="shared" si="18"/>
        <v>412</v>
      </c>
      <c r="T58" s="98">
        <f t="shared" si="18"/>
        <v>1654</v>
      </c>
      <c r="U58" s="99">
        <f t="shared" si="18"/>
        <v>5318</v>
      </c>
      <c r="V58" s="98">
        <f t="shared" si="18"/>
        <v>2862</v>
      </c>
      <c r="W58" s="99">
        <f t="shared" si="18"/>
        <v>4110</v>
      </c>
      <c r="X58" s="98">
        <f t="shared" si="18"/>
        <v>800</v>
      </c>
      <c r="Y58" s="98">
        <f t="shared" si="18"/>
        <v>747</v>
      </c>
      <c r="Z58" s="95">
        <f t="shared" si="18"/>
        <v>0</v>
      </c>
      <c r="AA58" s="94">
        <f t="shared" si="18"/>
        <v>53</v>
      </c>
      <c r="AB58" s="93">
        <f t="shared" si="18"/>
        <v>2600</v>
      </c>
      <c r="AC58" s="98">
        <f t="shared" si="18"/>
        <v>2441</v>
      </c>
      <c r="AD58" s="95">
        <f t="shared" si="18"/>
        <v>0</v>
      </c>
      <c r="AE58" s="99">
        <f t="shared" si="18"/>
        <v>159</v>
      </c>
      <c r="AF58" s="93">
        <f t="shared" si="18"/>
        <v>2249</v>
      </c>
      <c r="AG58" s="94">
        <f t="shared" si="18"/>
        <v>270</v>
      </c>
      <c r="AH58" s="98">
        <f t="shared" si="18"/>
        <v>223</v>
      </c>
      <c r="AI58" s="99">
        <f t="shared" si="18"/>
        <v>1096</v>
      </c>
      <c r="AJ58" s="94">
        <f t="shared" si="18"/>
        <v>1341</v>
      </c>
      <c r="AK58" s="98">
        <f t="shared" si="18"/>
        <v>17</v>
      </c>
      <c r="AL58" s="99">
        <f t="shared" si="18"/>
        <v>341</v>
      </c>
      <c r="AM58" s="98">
        <f t="shared" si="18"/>
        <v>258</v>
      </c>
      <c r="AN58" s="99">
        <f t="shared" si="18"/>
        <v>581</v>
      </c>
      <c r="AO58" s="100"/>
      <c r="AP58" s="101">
        <f t="shared" si="18"/>
        <v>236</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61"/>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62"/>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64" t="s">
        <v>109</v>
      </c>
      <c r="V61" s="264"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683</v>
      </c>
      <c r="D62" s="23">
        <v>2</v>
      </c>
      <c r="E62" s="24">
        <v>3</v>
      </c>
      <c r="F62" s="25">
        <v>2</v>
      </c>
      <c r="G62" s="25">
        <v>4</v>
      </c>
      <c r="H62" s="25">
        <v>18</v>
      </c>
      <c r="I62" s="25">
        <v>37</v>
      </c>
      <c r="J62" s="25">
        <v>19</v>
      </c>
      <c r="K62" s="25">
        <v>50</v>
      </c>
      <c r="L62" s="25">
        <v>47</v>
      </c>
      <c r="M62" s="25">
        <v>42</v>
      </c>
      <c r="N62" s="25">
        <v>43</v>
      </c>
      <c r="O62" s="25">
        <v>52</v>
      </c>
      <c r="P62" s="25">
        <v>71</v>
      </c>
      <c r="Q62" s="25">
        <v>84</v>
      </c>
      <c r="R62" s="25">
        <v>69</v>
      </c>
      <c r="S62" s="25">
        <v>65</v>
      </c>
      <c r="T62" s="34">
        <v>75</v>
      </c>
      <c r="U62" s="110">
        <v>349</v>
      </c>
      <c r="V62" s="110">
        <v>334</v>
      </c>
      <c r="W62" s="111">
        <v>683</v>
      </c>
      <c r="X62" s="112">
        <v>593</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303</v>
      </c>
      <c r="D63" s="58"/>
      <c r="E63" s="58"/>
      <c r="F63" s="30"/>
      <c r="G63" s="30">
        <v>22</v>
      </c>
      <c r="H63" s="30">
        <v>52</v>
      </c>
      <c r="I63" s="30">
        <v>59</v>
      </c>
      <c r="J63" s="30">
        <v>70</v>
      </c>
      <c r="K63" s="30">
        <v>65</v>
      </c>
      <c r="L63" s="30">
        <v>33</v>
      </c>
      <c r="M63" s="30">
        <v>2</v>
      </c>
      <c r="N63" s="30"/>
      <c r="O63" s="30"/>
      <c r="P63" s="30"/>
      <c r="Q63" s="30"/>
      <c r="R63" s="30"/>
      <c r="S63" s="30"/>
      <c r="T63" s="28"/>
      <c r="U63" s="58"/>
      <c r="V63" s="118">
        <v>303</v>
      </c>
      <c r="W63" s="33">
        <v>303</v>
      </c>
      <c r="X63" s="53">
        <v>279</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448</v>
      </c>
      <c r="D64" s="30"/>
      <c r="E64" s="30"/>
      <c r="F64" s="30">
        <v>1</v>
      </c>
      <c r="G64" s="30">
        <v>24</v>
      </c>
      <c r="H64" s="30">
        <v>56</v>
      </c>
      <c r="I64" s="30">
        <v>79</v>
      </c>
      <c r="J64" s="30">
        <v>83</v>
      </c>
      <c r="K64" s="30">
        <v>85</v>
      </c>
      <c r="L64" s="30">
        <v>56</v>
      </c>
      <c r="M64" s="30">
        <v>19</v>
      </c>
      <c r="N64" s="30">
        <v>22</v>
      </c>
      <c r="O64" s="30">
        <v>9</v>
      </c>
      <c r="P64" s="30">
        <v>8</v>
      </c>
      <c r="Q64" s="30">
        <v>2</v>
      </c>
      <c r="R64" s="30">
        <v>3</v>
      </c>
      <c r="S64" s="30">
        <v>1</v>
      </c>
      <c r="T64" s="28"/>
      <c r="U64" s="118">
        <v>5</v>
      </c>
      <c r="V64" s="118">
        <v>443</v>
      </c>
      <c r="W64" s="33">
        <v>448</v>
      </c>
      <c r="X64" s="53">
        <v>396</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510</v>
      </c>
      <c r="D66" s="27">
        <v>104</v>
      </c>
      <c r="E66" s="49">
        <v>54</v>
      </c>
      <c r="F66" s="30">
        <v>37</v>
      </c>
      <c r="G66" s="30">
        <v>16</v>
      </c>
      <c r="H66" s="30">
        <v>7</v>
      </c>
      <c r="I66" s="30">
        <v>12</v>
      </c>
      <c r="J66" s="30">
        <v>6</v>
      </c>
      <c r="K66" s="30">
        <v>13</v>
      </c>
      <c r="L66" s="30">
        <v>17</v>
      </c>
      <c r="M66" s="30">
        <v>10</v>
      </c>
      <c r="N66" s="30">
        <v>23</v>
      </c>
      <c r="O66" s="30">
        <v>32</v>
      </c>
      <c r="P66" s="30">
        <v>30</v>
      </c>
      <c r="Q66" s="30">
        <v>35</v>
      </c>
      <c r="R66" s="30">
        <v>32</v>
      </c>
      <c r="S66" s="49">
        <v>28</v>
      </c>
      <c r="T66" s="28">
        <v>54</v>
      </c>
      <c r="U66" s="118">
        <v>211</v>
      </c>
      <c r="V66" s="118">
        <v>299</v>
      </c>
      <c r="W66" s="33">
        <v>510</v>
      </c>
      <c r="X66" s="53">
        <v>445</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193</v>
      </c>
      <c r="D68" s="27">
        <v>40</v>
      </c>
      <c r="E68" s="49">
        <v>46</v>
      </c>
      <c r="F68" s="30">
        <v>9</v>
      </c>
      <c r="G68" s="30">
        <v>5</v>
      </c>
      <c r="H68" s="30"/>
      <c r="I68" s="30"/>
      <c r="J68" s="30">
        <v>3</v>
      </c>
      <c r="K68" s="30"/>
      <c r="L68" s="30">
        <v>4</v>
      </c>
      <c r="M68" s="30">
        <v>4</v>
      </c>
      <c r="N68" s="30">
        <v>4</v>
      </c>
      <c r="O68" s="30">
        <v>13</v>
      </c>
      <c r="P68" s="49">
        <v>5</v>
      </c>
      <c r="Q68" s="49">
        <v>6</v>
      </c>
      <c r="R68" s="30">
        <v>15</v>
      </c>
      <c r="S68" s="49">
        <v>12</v>
      </c>
      <c r="T68" s="28">
        <v>27</v>
      </c>
      <c r="U68" s="118">
        <v>140</v>
      </c>
      <c r="V68" s="118">
        <v>53</v>
      </c>
      <c r="W68" s="33">
        <v>193</v>
      </c>
      <c r="X68" s="53">
        <v>180</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269</v>
      </c>
      <c r="D71" s="27"/>
      <c r="E71" s="49"/>
      <c r="F71" s="30">
        <v>1</v>
      </c>
      <c r="G71" s="30"/>
      <c r="H71" s="30"/>
      <c r="I71" s="30"/>
      <c r="J71" s="30"/>
      <c r="K71" s="30"/>
      <c r="L71" s="30"/>
      <c r="M71" s="30"/>
      <c r="N71" s="30"/>
      <c r="O71" s="30"/>
      <c r="P71" s="30"/>
      <c r="Q71" s="30">
        <v>98</v>
      </c>
      <c r="R71" s="30">
        <v>73</v>
      </c>
      <c r="S71" s="49">
        <v>57</v>
      </c>
      <c r="T71" s="28">
        <v>40</v>
      </c>
      <c r="U71" s="118">
        <v>101</v>
      </c>
      <c r="V71" s="118">
        <v>168</v>
      </c>
      <c r="W71" s="33">
        <v>269</v>
      </c>
      <c r="X71" s="53">
        <v>38</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2406</v>
      </c>
      <c r="D73" s="125">
        <f>SUM(D62:D72)</f>
        <v>146</v>
      </c>
      <c r="E73" s="126">
        <f t="shared" si="29"/>
        <v>103</v>
      </c>
      <c r="F73" s="95">
        <f t="shared" si="29"/>
        <v>50</v>
      </c>
      <c r="G73" s="95">
        <f t="shared" si="29"/>
        <v>71</v>
      </c>
      <c r="H73" s="95">
        <f t="shared" si="29"/>
        <v>133</v>
      </c>
      <c r="I73" s="95">
        <f t="shared" si="29"/>
        <v>187</v>
      </c>
      <c r="J73" s="95">
        <f t="shared" si="29"/>
        <v>181</v>
      </c>
      <c r="K73" s="95">
        <f t="shared" si="29"/>
        <v>213</v>
      </c>
      <c r="L73" s="95">
        <f t="shared" si="29"/>
        <v>157</v>
      </c>
      <c r="M73" s="95">
        <f t="shared" si="29"/>
        <v>77</v>
      </c>
      <c r="N73" s="95">
        <f t="shared" si="29"/>
        <v>92</v>
      </c>
      <c r="O73" s="95">
        <f t="shared" si="29"/>
        <v>106</v>
      </c>
      <c r="P73" s="95">
        <f t="shared" si="29"/>
        <v>114</v>
      </c>
      <c r="Q73" s="95">
        <f t="shared" si="29"/>
        <v>225</v>
      </c>
      <c r="R73" s="95">
        <f t="shared" si="29"/>
        <v>192</v>
      </c>
      <c r="S73" s="95">
        <f t="shared" si="29"/>
        <v>163</v>
      </c>
      <c r="T73" s="99">
        <f t="shared" si="29"/>
        <v>196</v>
      </c>
      <c r="U73" s="124">
        <f t="shared" si="29"/>
        <v>806</v>
      </c>
      <c r="V73" s="124">
        <f t="shared" si="29"/>
        <v>1600</v>
      </c>
      <c r="W73" s="127">
        <f t="shared" si="29"/>
        <v>2406</v>
      </c>
      <c r="X73" s="128">
        <f t="shared" si="29"/>
        <v>1931</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64" t="s">
        <v>109</v>
      </c>
      <c r="V76" s="264"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16</v>
      </c>
      <c r="D78" s="84"/>
      <c r="E78" s="120"/>
      <c r="F78" s="121">
        <v>1</v>
      </c>
      <c r="G78" s="121">
        <v>2</v>
      </c>
      <c r="H78" s="121"/>
      <c r="I78" s="121">
        <v>2</v>
      </c>
      <c r="J78" s="121">
        <v>4</v>
      </c>
      <c r="K78" s="121"/>
      <c r="L78" s="121">
        <v>3</v>
      </c>
      <c r="M78" s="121">
        <v>2</v>
      </c>
      <c r="N78" s="121">
        <v>1</v>
      </c>
      <c r="O78" s="121"/>
      <c r="P78" s="121">
        <v>1</v>
      </c>
      <c r="Q78" s="121"/>
      <c r="R78" s="121"/>
      <c r="S78" s="121"/>
      <c r="T78" s="85"/>
      <c r="U78" s="122">
        <v>4</v>
      </c>
      <c r="V78" s="122">
        <v>12</v>
      </c>
      <c r="W78" s="122">
        <v>16</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20</v>
      </c>
      <c r="D79" s="23"/>
      <c r="E79" s="24"/>
      <c r="F79" s="25"/>
      <c r="G79" s="25"/>
      <c r="H79" s="25">
        <v>1</v>
      </c>
      <c r="I79" s="25">
        <v>4</v>
      </c>
      <c r="J79" s="25"/>
      <c r="K79" s="25">
        <v>3</v>
      </c>
      <c r="L79" s="25">
        <v>3</v>
      </c>
      <c r="M79" s="25">
        <v>5</v>
      </c>
      <c r="N79" s="25">
        <v>2</v>
      </c>
      <c r="O79" s="25">
        <v>1</v>
      </c>
      <c r="P79" s="25">
        <v>1</v>
      </c>
      <c r="Q79" s="25"/>
      <c r="R79" s="25"/>
      <c r="S79" s="25"/>
      <c r="T79" s="34"/>
      <c r="U79" s="110">
        <v>12</v>
      </c>
      <c r="V79" s="110">
        <v>8</v>
      </c>
      <c r="W79" s="110">
        <v>20</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16</v>
      </c>
      <c r="D82" s="23"/>
      <c r="E82" s="24"/>
      <c r="F82" s="25"/>
      <c r="G82" s="25"/>
      <c r="H82" s="25">
        <v>1</v>
      </c>
      <c r="I82" s="25">
        <v>2</v>
      </c>
      <c r="J82" s="25"/>
      <c r="K82" s="25">
        <v>3</v>
      </c>
      <c r="L82" s="24">
        <v>2</v>
      </c>
      <c r="M82" s="25">
        <v>5</v>
      </c>
      <c r="N82" s="25">
        <v>1</v>
      </c>
      <c r="O82" s="25">
        <v>1</v>
      </c>
      <c r="P82" s="25">
        <v>1</v>
      </c>
      <c r="Q82" s="25"/>
      <c r="R82" s="25"/>
      <c r="S82" s="25"/>
      <c r="T82" s="34"/>
      <c r="U82" s="110">
        <v>10</v>
      </c>
      <c r="V82" s="110">
        <v>6</v>
      </c>
      <c r="W82" s="110">
        <v>16</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c r="E84" s="24"/>
      <c r="F84" s="25"/>
      <c r="G84" s="25"/>
      <c r="H84" s="25"/>
      <c r="I84" s="25">
        <v>2</v>
      </c>
      <c r="J84" s="25"/>
      <c r="K84" s="25"/>
      <c r="L84" s="50">
        <v>1</v>
      </c>
      <c r="M84" s="50"/>
      <c r="N84" s="50">
        <v>1</v>
      </c>
      <c r="O84" s="50"/>
      <c r="P84" s="50"/>
      <c r="Q84" s="50"/>
      <c r="R84" s="50"/>
      <c r="S84" s="50"/>
      <c r="T84" s="135"/>
      <c r="U84" s="110">
        <v>2</v>
      </c>
      <c r="V84" s="110">
        <v>2</v>
      </c>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8</v>
      </c>
      <c r="D87" s="144"/>
      <c r="E87" s="144"/>
      <c r="F87" s="144"/>
      <c r="G87" s="121"/>
      <c r="H87" s="121">
        <v>1</v>
      </c>
      <c r="I87" s="121"/>
      <c r="J87" s="121"/>
      <c r="K87" s="121">
        <v>3</v>
      </c>
      <c r="L87" s="121">
        <v>1</v>
      </c>
      <c r="M87" s="121">
        <v>3</v>
      </c>
      <c r="N87" s="121"/>
      <c r="O87" s="121"/>
      <c r="P87" s="121"/>
      <c r="Q87" s="121"/>
      <c r="R87" s="121"/>
      <c r="S87" s="121"/>
      <c r="T87" s="85"/>
      <c r="U87" s="122">
        <v>1</v>
      </c>
      <c r="V87" s="122">
        <v>7</v>
      </c>
      <c r="W87" s="122">
        <v>8</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65"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59" t="s">
        <v>49</v>
      </c>
      <c r="W122" s="18" t="s">
        <v>50</v>
      </c>
      <c r="X122" s="263"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19</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7</v>
      </c>
      <c r="AK125" s="166">
        <v>2</v>
      </c>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63"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7</v>
      </c>
      <c r="AK131" s="99">
        <f>SUM(AK123:AK130)</f>
        <v>21</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v>3</v>
      </c>
      <c r="W168" s="178"/>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63"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3</v>
      </c>
      <c r="W181" s="184">
        <f t="shared" si="55"/>
        <v>0</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106028</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A6" sqref="A6:AD6"/>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",[7]NOMBRE!B2," - ","( ",[7]NOMBRE!C2,[7]NOMBRE!D2,[7]NOMBRE!E2,[7]NOMBRE!F2,[7]NOMBRE!G2,"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",[7]NOMBRE!B3," - ","( ",[7]NOMBRE!C3,[7]NOMBRE!D3,[7]NOMBRE!E3,[7]NOMBRE!F3,[7]NOMBRE!G3,[7]NOMBRE!H3,"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",[7]NOMBRE!B6," - ","( ",[7]NOMBRE!C6,[7]NOMBRE!D6," )")</f>
        <v>MES: JUNIO - ( 06 )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",[7]NOMBRE!B7)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69"/>
      <c r="AK6" s="269"/>
      <c r="AN6" s="268"/>
      <c r="AP6" s="326" t="s">
        <v>2</v>
      </c>
      <c r="AQ6" s="326"/>
      <c r="AR6" s="326" t="s">
        <v>3</v>
      </c>
      <c r="AS6" s="326"/>
      <c r="AU6" s="269"/>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69"/>
      <c r="AN7" s="268"/>
      <c r="AO7" s="269"/>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73" t="s">
        <v>49</v>
      </c>
      <c r="W11" s="18" t="s">
        <v>50</v>
      </c>
      <c r="X11" s="270" t="s">
        <v>51</v>
      </c>
      <c r="Y11" s="19" t="s">
        <v>52</v>
      </c>
      <c r="Z11" s="15" t="s">
        <v>53</v>
      </c>
      <c r="AA11" s="18" t="s">
        <v>54</v>
      </c>
      <c r="AB11" s="19" t="s">
        <v>51</v>
      </c>
      <c r="AC11" s="19" t="s">
        <v>52</v>
      </c>
      <c r="AD11" s="15" t="s">
        <v>53</v>
      </c>
      <c r="AE11" s="18" t="s">
        <v>54</v>
      </c>
      <c r="AF11" s="13" t="s">
        <v>55</v>
      </c>
      <c r="AG11" s="276"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438</v>
      </c>
      <c r="C12" s="23">
        <v>170</v>
      </c>
      <c r="D12" s="24">
        <v>137</v>
      </c>
      <c r="E12" s="25">
        <v>102</v>
      </c>
      <c r="F12" s="25">
        <v>29</v>
      </c>
      <c r="G12" s="26"/>
      <c r="H12" s="26"/>
      <c r="I12" s="26"/>
      <c r="J12" s="26"/>
      <c r="K12" s="26"/>
      <c r="L12" s="26"/>
      <c r="M12" s="26"/>
      <c r="N12" s="26"/>
      <c r="O12" s="26"/>
      <c r="P12" s="26"/>
      <c r="Q12" s="26"/>
      <c r="R12" s="26"/>
      <c r="S12" s="26"/>
      <c r="T12" s="27">
        <v>409</v>
      </c>
      <c r="U12" s="28">
        <v>29</v>
      </c>
      <c r="V12" s="27">
        <v>239</v>
      </c>
      <c r="W12" s="28">
        <v>199</v>
      </c>
      <c r="X12" s="29">
        <f>SUM(Y12:AA12)</f>
        <v>206</v>
      </c>
      <c r="Y12" s="27">
        <v>206</v>
      </c>
      <c r="Z12" s="30"/>
      <c r="AA12" s="28"/>
      <c r="AB12" s="31">
        <f>SUM(AC12:AE12)</f>
        <v>0</v>
      </c>
      <c r="AC12" s="27"/>
      <c r="AD12" s="30"/>
      <c r="AE12" s="28"/>
      <c r="AF12" s="23">
        <v>186</v>
      </c>
      <c r="AG12" s="32">
        <v>0</v>
      </c>
      <c r="AH12" s="33">
        <v>46</v>
      </c>
      <c r="AI12" s="34"/>
      <c r="AJ12" s="32"/>
      <c r="AK12" s="33"/>
      <c r="AL12" s="34"/>
      <c r="AM12" s="33">
        <v>42</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721</v>
      </c>
      <c r="C13" s="27"/>
      <c r="D13" s="49"/>
      <c r="E13" s="50"/>
      <c r="F13" s="50">
        <v>9</v>
      </c>
      <c r="G13" s="50">
        <v>24</v>
      </c>
      <c r="H13" s="51">
        <v>51</v>
      </c>
      <c r="I13" s="51">
        <v>45</v>
      </c>
      <c r="J13" s="51">
        <v>35</v>
      </c>
      <c r="K13" s="51">
        <v>31</v>
      </c>
      <c r="L13" s="51">
        <v>36</v>
      </c>
      <c r="M13" s="51">
        <v>53</v>
      </c>
      <c r="N13" s="51">
        <v>65</v>
      </c>
      <c r="O13" s="51">
        <v>74</v>
      </c>
      <c r="P13" s="51">
        <v>69</v>
      </c>
      <c r="Q13" s="51">
        <v>75</v>
      </c>
      <c r="R13" s="51">
        <v>67</v>
      </c>
      <c r="S13" s="52">
        <v>87</v>
      </c>
      <c r="T13" s="27"/>
      <c r="U13" s="28">
        <v>721</v>
      </c>
      <c r="V13" s="27">
        <v>273</v>
      </c>
      <c r="W13" s="28">
        <v>448</v>
      </c>
      <c r="X13" s="29">
        <f t="shared" ref="X13:X57" si="0">SUM(Y13:AA13)</f>
        <v>0</v>
      </c>
      <c r="Y13" s="27"/>
      <c r="Z13" s="30"/>
      <c r="AA13" s="28"/>
      <c r="AB13" s="31">
        <f t="shared" ref="AB13:AB57" si="1">SUM(AC13:AE13)</f>
        <v>337</v>
      </c>
      <c r="AC13" s="27">
        <v>331</v>
      </c>
      <c r="AD13" s="30"/>
      <c r="AE13" s="28">
        <v>6</v>
      </c>
      <c r="AF13" s="27">
        <v>237</v>
      </c>
      <c r="AG13" s="32">
        <v>0</v>
      </c>
      <c r="AH13" s="27"/>
      <c r="AI13" s="28">
        <v>161</v>
      </c>
      <c r="AJ13" s="32">
        <v>435</v>
      </c>
      <c r="AK13" s="33"/>
      <c r="AL13" s="28">
        <v>8</v>
      </c>
      <c r="AM13" s="33"/>
      <c r="AN13" s="28">
        <v>116</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125</v>
      </c>
      <c r="C14" s="27">
        <v>125</v>
      </c>
      <c r="D14" s="58"/>
      <c r="E14" s="59"/>
      <c r="F14" s="59"/>
      <c r="G14" s="59"/>
      <c r="H14" s="60"/>
      <c r="I14" s="60"/>
      <c r="J14" s="60"/>
      <c r="K14" s="60"/>
      <c r="L14" s="60"/>
      <c r="M14" s="60"/>
      <c r="N14" s="60"/>
      <c r="O14" s="60"/>
      <c r="P14" s="60"/>
      <c r="Q14" s="60"/>
      <c r="R14" s="60"/>
      <c r="S14" s="60"/>
      <c r="T14" s="27">
        <v>125</v>
      </c>
      <c r="U14" s="61"/>
      <c r="V14" s="27">
        <v>69</v>
      </c>
      <c r="W14" s="28">
        <v>56</v>
      </c>
      <c r="X14" s="29">
        <f t="shared" si="0"/>
        <v>40</v>
      </c>
      <c r="Y14" s="27">
        <v>40</v>
      </c>
      <c r="Z14" s="30"/>
      <c r="AA14" s="28"/>
      <c r="AC14" s="62"/>
      <c r="AD14" s="58"/>
      <c r="AE14" s="59"/>
      <c r="AF14" s="59"/>
      <c r="AG14" s="58"/>
      <c r="AH14" s="27">
        <v>10</v>
      </c>
      <c r="AI14" s="61"/>
      <c r="AJ14" s="32">
        <v>5</v>
      </c>
      <c r="AK14" s="33"/>
      <c r="AL14" s="61"/>
      <c r="AM14" s="33">
        <v>19</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360</v>
      </c>
      <c r="C15" s="27">
        <v>22</v>
      </c>
      <c r="D15" s="49">
        <v>12</v>
      </c>
      <c r="E15" s="30">
        <v>9</v>
      </c>
      <c r="F15" s="30">
        <v>6</v>
      </c>
      <c r="G15" s="30">
        <v>4</v>
      </c>
      <c r="H15" s="52">
        <v>4</v>
      </c>
      <c r="I15" s="52">
        <v>7</v>
      </c>
      <c r="J15" s="52">
        <v>12</v>
      </c>
      <c r="K15" s="52">
        <v>12</v>
      </c>
      <c r="L15" s="52">
        <v>10</v>
      </c>
      <c r="M15" s="52">
        <v>16</v>
      </c>
      <c r="N15" s="52">
        <v>32</v>
      </c>
      <c r="O15" s="52">
        <v>42</v>
      </c>
      <c r="P15" s="52">
        <v>41</v>
      </c>
      <c r="Q15" s="52">
        <v>45</v>
      </c>
      <c r="R15" s="52">
        <v>37</v>
      </c>
      <c r="S15" s="52">
        <v>49</v>
      </c>
      <c r="T15" s="27">
        <v>43</v>
      </c>
      <c r="U15" s="28">
        <v>317</v>
      </c>
      <c r="V15" s="27">
        <v>170</v>
      </c>
      <c r="W15" s="28">
        <v>190</v>
      </c>
      <c r="X15" s="29">
        <f t="shared" si="0"/>
        <v>6</v>
      </c>
      <c r="Y15" s="27">
        <v>6</v>
      </c>
      <c r="Z15" s="30"/>
      <c r="AA15" s="28"/>
      <c r="AB15" s="31">
        <f t="shared" si="1"/>
        <v>144</v>
      </c>
      <c r="AC15" s="27">
        <v>144</v>
      </c>
      <c r="AD15" s="30"/>
      <c r="AE15" s="28"/>
      <c r="AF15" s="27">
        <v>110</v>
      </c>
      <c r="AG15" s="32">
        <v>0</v>
      </c>
      <c r="AH15" s="27">
        <v>12</v>
      </c>
      <c r="AI15" s="28">
        <v>65</v>
      </c>
      <c r="AJ15" s="32">
        <v>37</v>
      </c>
      <c r="AK15" s="33"/>
      <c r="AL15" s="28">
        <v>7</v>
      </c>
      <c r="AM15" s="33">
        <v>1</v>
      </c>
      <c r="AN15" s="28">
        <v>45</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269</v>
      </c>
      <c r="C16" s="27">
        <v>70</v>
      </c>
      <c r="D16" s="49">
        <v>22</v>
      </c>
      <c r="E16" s="30">
        <v>19</v>
      </c>
      <c r="F16" s="30">
        <v>2</v>
      </c>
      <c r="G16" s="30">
        <v>1</v>
      </c>
      <c r="H16" s="52">
        <v>1</v>
      </c>
      <c r="I16" s="52"/>
      <c r="J16" s="52">
        <v>5</v>
      </c>
      <c r="K16" s="52">
        <v>4</v>
      </c>
      <c r="L16" s="52">
        <v>3</v>
      </c>
      <c r="M16" s="52">
        <v>17</v>
      </c>
      <c r="N16" s="52">
        <v>17</v>
      </c>
      <c r="O16" s="52">
        <v>21</v>
      </c>
      <c r="P16" s="52">
        <v>29</v>
      </c>
      <c r="Q16" s="52">
        <v>21</v>
      </c>
      <c r="R16" s="52">
        <v>18</v>
      </c>
      <c r="S16" s="52">
        <v>19</v>
      </c>
      <c r="T16" s="27">
        <v>111</v>
      </c>
      <c r="U16" s="28">
        <v>158</v>
      </c>
      <c r="V16" s="27">
        <v>141</v>
      </c>
      <c r="W16" s="28">
        <v>128</v>
      </c>
      <c r="X16" s="29">
        <f t="shared" si="0"/>
        <v>62</v>
      </c>
      <c r="Y16" s="27">
        <v>62</v>
      </c>
      <c r="Z16" s="30"/>
      <c r="AA16" s="28"/>
      <c r="AB16" s="31">
        <f t="shared" si="1"/>
        <v>81</v>
      </c>
      <c r="AC16" s="27">
        <v>81</v>
      </c>
      <c r="AD16" s="30"/>
      <c r="AE16" s="28"/>
      <c r="AF16" s="27">
        <v>103</v>
      </c>
      <c r="AG16" s="32">
        <v>6</v>
      </c>
      <c r="AH16" s="27">
        <v>25</v>
      </c>
      <c r="AI16" s="28">
        <v>32</v>
      </c>
      <c r="AJ16" s="32"/>
      <c r="AK16" s="33"/>
      <c r="AL16" s="28">
        <v>54</v>
      </c>
      <c r="AM16" s="33">
        <v>5</v>
      </c>
      <c r="AN16" s="28">
        <v>17</v>
      </c>
      <c r="AO16" s="35"/>
      <c r="AP16" s="53">
        <v>28</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221</v>
      </c>
      <c r="C18" s="27"/>
      <c r="D18" s="49"/>
      <c r="E18" s="30"/>
      <c r="F18" s="30">
        <v>8</v>
      </c>
      <c r="G18" s="30">
        <v>6</v>
      </c>
      <c r="H18" s="52">
        <v>7</v>
      </c>
      <c r="I18" s="52">
        <v>5</v>
      </c>
      <c r="J18" s="52">
        <v>12</v>
      </c>
      <c r="K18" s="52">
        <v>11</v>
      </c>
      <c r="L18" s="52">
        <v>13</v>
      </c>
      <c r="M18" s="52">
        <v>22</v>
      </c>
      <c r="N18" s="52">
        <v>31</v>
      </c>
      <c r="O18" s="52">
        <v>34</v>
      </c>
      <c r="P18" s="52">
        <v>30</v>
      </c>
      <c r="Q18" s="52">
        <v>19</v>
      </c>
      <c r="R18" s="52">
        <v>8</v>
      </c>
      <c r="S18" s="52">
        <v>15</v>
      </c>
      <c r="T18" s="27"/>
      <c r="U18" s="28">
        <v>221</v>
      </c>
      <c r="V18" s="27">
        <v>83</v>
      </c>
      <c r="W18" s="28">
        <v>138</v>
      </c>
      <c r="X18" s="29">
        <f t="shared" si="0"/>
        <v>0</v>
      </c>
      <c r="Y18" s="27"/>
      <c r="Z18" s="30"/>
      <c r="AA18" s="28"/>
      <c r="AB18" s="31">
        <f t="shared" si="1"/>
        <v>128</v>
      </c>
      <c r="AC18" s="27">
        <v>128</v>
      </c>
      <c r="AD18" s="30"/>
      <c r="AE18" s="28"/>
      <c r="AF18" s="27">
        <v>102</v>
      </c>
      <c r="AG18" s="32">
        <v>0</v>
      </c>
      <c r="AH18" s="27"/>
      <c r="AI18" s="28">
        <v>72</v>
      </c>
      <c r="AJ18" s="32"/>
      <c r="AK18" s="33"/>
      <c r="AL18" s="28">
        <v>36</v>
      </c>
      <c r="AM18" s="33"/>
      <c r="AN18" s="28">
        <v>51</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21</v>
      </c>
      <c r="C22" s="27"/>
      <c r="D22" s="49"/>
      <c r="E22" s="30"/>
      <c r="F22" s="30"/>
      <c r="G22" s="30"/>
      <c r="H22" s="52"/>
      <c r="I22" s="52"/>
      <c r="J22" s="52"/>
      <c r="K22" s="52"/>
      <c r="L22" s="52">
        <v>1</v>
      </c>
      <c r="M22" s="52"/>
      <c r="N22" s="52"/>
      <c r="O22" s="52"/>
      <c r="P22" s="52">
        <v>1</v>
      </c>
      <c r="Q22" s="52">
        <v>2</v>
      </c>
      <c r="R22" s="52">
        <v>10</v>
      </c>
      <c r="S22" s="52">
        <v>7</v>
      </c>
      <c r="T22" s="27"/>
      <c r="U22" s="28">
        <v>21</v>
      </c>
      <c r="V22" s="27">
        <v>8</v>
      </c>
      <c r="W22" s="28">
        <v>13</v>
      </c>
      <c r="X22" s="29">
        <f t="shared" si="0"/>
        <v>0</v>
      </c>
      <c r="Y22" s="27"/>
      <c r="Z22" s="30"/>
      <c r="AA22" s="28"/>
      <c r="AB22" s="31">
        <f t="shared" si="1"/>
        <v>16</v>
      </c>
      <c r="AC22" s="27">
        <v>16</v>
      </c>
      <c r="AD22" s="30"/>
      <c r="AE22" s="28"/>
      <c r="AF22" s="27">
        <v>8</v>
      </c>
      <c r="AG22" s="32">
        <v>0</v>
      </c>
      <c r="AH22" s="27"/>
      <c r="AI22" s="28">
        <v>8</v>
      </c>
      <c r="AJ22" s="32">
        <v>36</v>
      </c>
      <c r="AK22" s="33"/>
      <c r="AL22" s="28"/>
      <c r="AM22" s="33"/>
      <c r="AN22" s="28">
        <v>6</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47</v>
      </c>
      <c r="C26" s="27"/>
      <c r="D26" s="49"/>
      <c r="E26" s="30"/>
      <c r="F26" s="30">
        <v>8</v>
      </c>
      <c r="G26" s="30">
        <v>12</v>
      </c>
      <c r="H26" s="52">
        <v>8</v>
      </c>
      <c r="I26" s="52">
        <v>2</v>
      </c>
      <c r="J26" s="52">
        <v>6</v>
      </c>
      <c r="K26" s="52">
        <v>1</v>
      </c>
      <c r="L26" s="52">
        <v>3</v>
      </c>
      <c r="M26" s="52">
        <v>4</v>
      </c>
      <c r="N26" s="52">
        <v>1</v>
      </c>
      <c r="O26" s="52">
        <v>2</v>
      </c>
      <c r="P26" s="52"/>
      <c r="Q26" s="52"/>
      <c r="R26" s="52"/>
      <c r="S26" s="52"/>
      <c r="T26" s="27"/>
      <c r="U26" s="28">
        <v>47</v>
      </c>
      <c r="V26" s="27">
        <v>15</v>
      </c>
      <c r="W26" s="28">
        <v>32</v>
      </c>
      <c r="X26" s="29">
        <f t="shared" si="0"/>
        <v>0</v>
      </c>
      <c r="Y26" s="27"/>
      <c r="Z26" s="30"/>
      <c r="AA26" s="28"/>
      <c r="AB26" s="31">
        <f t="shared" si="1"/>
        <v>24</v>
      </c>
      <c r="AC26" s="27">
        <v>23</v>
      </c>
      <c r="AD26" s="30"/>
      <c r="AE26" s="28">
        <v>1</v>
      </c>
      <c r="AF26" s="27">
        <v>11</v>
      </c>
      <c r="AG26" s="32">
        <v>0</v>
      </c>
      <c r="AH26" s="27"/>
      <c r="AI26" s="28">
        <v>21</v>
      </c>
      <c r="AJ26" s="32"/>
      <c r="AK26" s="33"/>
      <c r="AL26" s="28"/>
      <c r="AM26" s="33"/>
      <c r="AN26" s="28">
        <v>9</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35</v>
      </c>
      <c r="C27" s="27"/>
      <c r="D27" s="49"/>
      <c r="E27" s="30"/>
      <c r="F27" s="30"/>
      <c r="G27" s="30">
        <v>3</v>
      </c>
      <c r="H27" s="52">
        <v>3</v>
      </c>
      <c r="I27" s="52">
        <v>5</v>
      </c>
      <c r="J27" s="52">
        <v>5</v>
      </c>
      <c r="K27" s="52">
        <v>7</v>
      </c>
      <c r="L27" s="52">
        <v>5</v>
      </c>
      <c r="M27" s="52">
        <v>3</v>
      </c>
      <c r="N27" s="52">
        <v>1</v>
      </c>
      <c r="O27" s="52">
        <v>2</v>
      </c>
      <c r="P27" s="52"/>
      <c r="Q27" s="52">
        <v>1</v>
      </c>
      <c r="R27" s="52"/>
      <c r="S27" s="52"/>
      <c r="T27" s="27"/>
      <c r="U27" s="28">
        <v>35</v>
      </c>
      <c r="V27" s="27">
        <v>22</v>
      </c>
      <c r="W27" s="28">
        <v>13</v>
      </c>
      <c r="X27" s="29">
        <f t="shared" si="0"/>
        <v>0</v>
      </c>
      <c r="Y27" s="27"/>
      <c r="Z27" s="30"/>
      <c r="AA27" s="28"/>
      <c r="AB27" s="31">
        <f t="shared" si="1"/>
        <v>5</v>
      </c>
      <c r="AC27" s="27">
        <v>5</v>
      </c>
      <c r="AD27" s="30"/>
      <c r="AE27" s="28"/>
      <c r="AF27" s="27">
        <v>5</v>
      </c>
      <c r="AG27" s="32">
        <v>0</v>
      </c>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437</v>
      </c>
      <c r="C30" s="27">
        <v>53</v>
      </c>
      <c r="D30" s="49">
        <v>90</v>
      </c>
      <c r="E30" s="30">
        <v>72</v>
      </c>
      <c r="F30" s="30">
        <v>18</v>
      </c>
      <c r="G30" s="30">
        <v>13</v>
      </c>
      <c r="H30" s="52">
        <v>9</v>
      </c>
      <c r="I30" s="52">
        <v>8</v>
      </c>
      <c r="J30" s="52">
        <v>12</v>
      </c>
      <c r="K30" s="52">
        <v>10</v>
      </c>
      <c r="L30" s="52">
        <v>16</v>
      </c>
      <c r="M30" s="52">
        <v>22</v>
      </c>
      <c r="N30" s="52">
        <v>15</v>
      </c>
      <c r="O30" s="52">
        <v>13</v>
      </c>
      <c r="P30" s="52">
        <v>16</v>
      </c>
      <c r="Q30" s="52">
        <v>35</v>
      </c>
      <c r="R30" s="52">
        <v>15</v>
      </c>
      <c r="S30" s="52">
        <v>20</v>
      </c>
      <c r="T30" s="27">
        <v>215</v>
      </c>
      <c r="U30" s="28">
        <v>222</v>
      </c>
      <c r="V30" s="27">
        <v>245</v>
      </c>
      <c r="W30" s="28">
        <v>192</v>
      </c>
      <c r="X30" s="29">
        <f t="shared" si="0"/>
        <v>101</v>
      </c>
      <c r="Y30" s="27">
        <v>101</v>
      </c>
      <c r="Z30" s="30"/>
      <c r="AA30" s="28"/>
      <c r="AB30" s="31">
        <f t="shared" si="1"/>
        <v>149</v>
      </c>
      <c r="AC30" s="27">
        <v>149</v>
      </c>
      <c r="AD30" s="30"/>
      <c r="AE30" s="28"/>
      <c r="AF30" s="27">
        <v>91</v>
      </c>
      <c r="AG30" s="32">
        <v>0</v>
      </c>
      <c r="AH30" s="27">
        <v>49</v>
      </c>
      <c r="AI30" s="28">
        <v>52</v>
      </c>
      <c r="AJ30" s="32">
        <v>172</v>
      </c>
      <c r="AK30" s="33">
        <v>7</v>
      </c>
      <c r="AL30" s="28">
        <v>11</v>
      </c>
      <c r="AM30" s="33">
        <v>4</v>
      </c>
      <c r="AN30" s="28">
        <v>17</v>
      </c>
      <c r="AO30" s="35"/>
      <c r="AP30" s="53">
        <v>89</v>
      </c>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346</v>
      </c>
      <c r="C32" s="27"/>
      <c r="D32" s="49">
        <v>6</v>
      </c>
      <c r="E32" s="30">
        <v>9</v>
      </c>
      <c r="F32" s="30">
        <v>28</v>
      </c>
      <c r="G32" s="30">
        <v>28</v>
      </c>
      <c r="H32" s="52">
        <v>14</v>
      </c>
      <c r="I32" s="52">
        <v>23</v>
      </c>
      <c r="J32" s="52">
        <v>25</v>
      </c>
      <c r="K32" s="52">
        <v>41</v>
      </c>
      <c r="L32" s="52">
        <v>36</v>
      </c>
      <c r="M32" s="52">
        <v>40</v>
      </c>
      <c r="N32" s="52">
        <v>39</v>
      </c>
      <c r="O32" s="52">
        <v>21</v>
      </c>
      <c r="P32" s="52">
        <v>16</v>
      </c>
      <c r="Q32" s="52">
        <v>7</v>
      </c>
      <c r="R32" s="52">
        <v>5</v>
      </c>
      <c r="S32" s="52">
        <v>8</v>
      </c>
      <c r="T32" s="27">
        <v>15</v>
      </c>
      <c r="U32" s="28">
        <v>331</v>
      </c>
      <c r="V32" s="27">
        <v>148</v>
      </c>
      <c r="W32" s="28">
        <v>198</v>
      </c>
      <c r="X32" s="29">
        <f t="shared" si="0"/>
        <v>24</v>
      </c>
      <c r="Y32" s="27">
        <v>24</v>
      </c>
      <c r="Z32" s="30"/>
      <c r="AA32" s="28"/>
      <c r="AB32" s="31">
        <f t="shared" si="1"/>
        <v>58</v>
      </c>
      <c r="AC32" s="27">
        <v>38</v>
      </c>
      <c r="AD32" s="30">
        <v>7</v>
      </c>
      <c r="AE32" s="28">
        <v>13</v>
      </c>
      <c r="AF32" s="27">
        <v>40</v>
      </c>
      <c r="AG32" s="32">
        <v>187</v>
      </c>
      <c r="AH32" s="27">
        <v>16</v>
      </c>
      <c r="AI32" s="28">
        <v>92</v>
      </c>
      <c r="AJ32" s="32">
        <v>521</v>
      </c>
      <c r="AK32" s="33"/>
      <c r="AL32" s="28"/>
      <c r="AM32" s="33"/>
      <c r="AN32" s="28">
        <v>6</v>
      </c>
      <c r="AO32" s="35"/>
      <c r="AP32" s="53">
        <v>75</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170</v>
      </c>
      <c r="C34" s="27">
        <v>62</v>
      </c>
      <c r="D34" s="49">
        <v>79</v>
      </c>
      <c r="E34" s="30">
        <v>29</v>
      </c>
      <c r="F34" s="59"/>
      <c r="G34" s="59"/>
      <c r="H34" s="59"/>
      <c r="I34" s="59"/>
      <c r="J34" s="59"/>
      <c r="K34" s="59"/>
      <c r="L34" s="59"/>
      <c r="M34" s="59"/>
      <c r="N34" s="59"/>
      <c r="O34" s="59"/>
      <c r="P34" s="59"/>
      <c r="Q34" s="59"/>
      <c r="R34" s="59"/>
      <c r="S34" s="59"/>
      <c r="T34" s="27">
        <v>170</v>
      </c>
      <c r="U34" s="61"/>
      <c r="V34" s="27">
        <v>137</v>
      </c>
      <c r="W34" s="28">
        <v>33</v>
      </c>
      <c r="X34" s="29">
        <f t="shared" si="0"/>
        <v>129</v>
      </c>
      <c r="Y34" s="27">
        <v>129</v>
      </c>
      <c r="Z34" s="30"/>
      <c r="AA34" s="28"/>
      <c r="AB34" s="31">
        <f t="shared" si="1"/>
        <v>0</v>
      </c>
      <c r="AC34" s="27"/>
      <c r="AD34" s="30"/>
      <c r="AE34" s="28"/>
      <c r="AF34" s="27">
        <v>102</v>
      </c>
      <c r="AG34" s="32">
        <v>0</v>
      </c>
      <c r="AH34" s="27">
        <v>28</v>
      </c>
      <c r="AI34" s="72"/>
      <c r="AJ34" s="32"/>
      <c r="AK34" s="33"/>
      <c r="AL34" s="28"/>
      <c r="AM34" s="33">
        <v>38</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773</v>
      </c>
      <c r="C35" s="62"/>
      <c r="D35" s="58"/>
      <c r="E35" s="59"/>
      <c r="F35" s="30">
        <v>36</v>
      </c>
      <c r="G35" s="30">
        <v>21</v>
      </c>
      <c r="H35" s="52">
        <v>18</v>
      </c>
      <c r="I35" s="52">
        <v>24</v>
      </c>
      <c r="J35" s="52">
        <v>50</v>
      </c>
      <c r="K35" s="52">
        <v>72</v>
      </c>
      <c r="L35" s="52">
        <v>75</v>
      </c>
      <c r="M35" s="52">
        <v>87</v>
      </c>
      <c r="N35" s="52">
        <v>69</v>
      </c>
      <c r="O35" s="52">
        <v>88</v>
      </c>
      <c r="P35" s="52">
        <v>82</v>
      </c>
      <c r="Q35" s="52">
        <v>74</v>
      </c>
      <c r="R35" s="52">
        <v>39</v>
      </c>
      <c r="S35" s="52">
        <v>38</v>
      </c>
      <c r="T35" s="62"/>
      <c r="U35" s="28">
        <v>773</v>
      </c>
      <c r="V35" s="27">
        <v>302</v>
      </c>
      <c r="W35" s="28">
        <v>471</v>
      </c>
      <c r="X35" s="69"/>
      <c r="Y35" s="62"/>
      <c r="Z35" s="59"/>
      <c r="AA35" s="61"/>
      <c r="AB35" s="31">
        <f t="shared" si="1"/>
        <v>477</v>
      </c>
      <c r="AC35" s="27">
        <v>477</v>
      </c>
      <c r="AD35" s="30"/>
      <c r="AE35" s="28"/>
      <c r="AF35" s="27">
        <v>339</v>
      </c>
      <c r="AG35" s="32">
        <v>44</v>
      </c>
      <c r="AH35" s="62"/>
      <c r="AI35" s="72">
        <v>141</v>
      </c>
      <c r="AJ35" s="72">
        <v>4</v>
      </c>
      <c r="AK35" s="69"/>
      <c r="AL35" s="28">
        <v>35</v>
      </c>
      <c r="AM35" s="69"/>
      <c r="AN35" s="28">
        <v>116</v>
      </c>
      <c r="AO35" s="35"/>
      <c r="AP35" s="53">
        <v>41</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223</v>
      </c>
      <c r="C38" s="62"/>
      <c r="D38" s="58"/>
      <c r="E38" s="59"/>
      <c r="F38" s="30">
        <v>8</v>
      </c>
      <c r="G38" s="30">
        <v>1</v>
      </c>
      <c r="H38" s="52">
        <v>4</v>
      </c>
      <c r="I38" s="52">
        <v>5</v>
      </c>
      <c r="J38" s="52">
        <v>18</v>
      </c>
      <c r="K38" s="52">
        <v>23</v>
      </c>
      <c r="L38" s="52">
        <v>21</v>
      </c>
      <c r="M38" s="52">
        <v>35</v>
      </c>
      <c r="N38" s="52">
        <v>24</v>
      </c>
      <c r="O38" s="52">
        <v>18</v>
      </c>
      <c r="P38" s="52">
        <v>25</v>
      </c>
      <c r="Q38" s="52">
        <v>26</v>
      </c>
      <c r="R38" s="52">
        <v>6</v>
      </c>
      <c r="S38" s="52">
        <v>9</v>
      </c>
      <c r="T38" s="62"/>
      <c r="U38" s="28">
        <v>223</v>
      </c>
      <c r="V38" s="27">
        <v>4</v>
      </c>
      <c r="W38" s="28">
        <v>219</v>
      </c>
      <c r="X38" s="69"/>
      <c r="Y38" s="62"/>
      <c r="Z38" s="59"/>
      <c r="AA38" s="61"/>
      <c r="AB38" s="31">
        <f t="shared" si="1"/>
        <v>98</v>
      </c>
      <c r="AC38" s="27">
        <v>98</v>
      </c>
      <c r="AD38" s="30"/>
      <c r="AE38" s="28"/>
      <c r="AF38" s="27">
        <v>10</v>
      </c>
      <c r="AG38" s="32">
        <v>0</v>
      </c>
      <c r="AH38" s="62"/>
      <c r="AI38" s="28">
        <v>26</v>
      </c>
      <c r="AJ38" s="32">
        <v>60</v>
      </c>
      <c r="AK38" s="69"/>
      <c r="AL38" s="28"/>
      <c r="AM38" s="69"/>
      <c r="AN38" s="28">
        <v>7</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151</v>
      </c>
      <c r="C46" s="27"/>
      <c r="D46" s="49"/>
      <c r="E46" s="30">
        <v>1</v>
      </c>
      <c r="F46" s="30"/>
      <c r="G46" s="30"/>
      <c r="H46" s="52"/>
      <c r="I46" s="52">
        <v>3</v>
      </c>
      <c r="J46" s="52">
        <v>3</v>
      </c>
      <c r="K46" s="52">
        <v>7</v>
      </c>
      <c r="L46" s="52">
        <v>2</v>
      </c>
      <c r="M46" s="52">
        <v>16</v>
      </c>
      <c r="N46" s="52">
        <v>17</v>
      </c>
      <c r="O46" s="52">
        <v>15</v>
      </c>
      <c r="P46" s="52">
        <v>19</v>
      </c>
      <c r="Q46" s="52">
        <v>24</v>
      </c>
      <c r="R46" s="52">
        <v>19</v>
      </c>
      <c r="S46" s="52">
        <v>25</v>
      </c>
      <c r="T46" s="27">
        <v>1</v>
      </c>
      <c r="U46" s="28">
        <v>150</v>
      </c>
      <c r="V46" s="27">
        <v>71</v>
      </c>
      <c r="W46" s="28">
        <v>80</v>
      </c>
      <c r="X46" s="29">
        <f t="shared" si="0"/>
        <v>0</v>
      </c>
      <c r="Y46" s="27"/>
      <c r="Z46" s="30"/>
      <c r="AA46" s="28"/>
      <c r="AB46" s="31">
        <f t="shared" si="1"/>
        <v>43</v>
      </c>
      <c r="AC46" s="27">
        <v>43</v>
      </c>
      <c r="AD46" s="30"/>
      <c r="AE46" s="28"/>
      <c r="AF46" s="62"/>
      <c r="AG46" s="66"/>
      <c r="AH46" s="27"/>
      <c r="AI46" s="28">
        <v>36</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292</v>
      </c>
      <c r="C47" s="62"/>
      <c r="D47" s="58"/>
      <c r="E47" s="30">
        <v>2</v>
      </c>
      <c r="F47" s="30">
        <v>22</v>
      </c>
      <c r="G47" s="30">
        <v>52</v>
      </c>
      <c r="H47" s="52">
        <v>53</v>
      </c>
      <c r="I47" s="52">
        <v>69</v>
      </c>
      <c r="J47" s="52">
        <v>42</v>
      </c>
      <c r="K47" s="52">
        <v>47</v>
      </c>
      <c r="L47" s="52">
        <v>5</v>
      </c>
      <c r="M47" s="58"/>
      <c r="N47" s="58"/>
      <c r="O47" s="58"/>
      <c r="P47" s="58"/>
      <c r="Q47" s="58"/>
      <c r="R47" s="58"/>
      <c r="S47" s="58"/>
      <c r="T47" s="27">
        <v>2</v>
      </c>
      <c r="U47" s="28">
        <v>290</v>
      </c>
      <c r="V47" s="62"/>
      <c r="W47" s="28">
        <v>292</v>
      </c>
      <c r="X47" s="29">
        <f t="shared" si="0"/>
        <v>0</v>
      </c>
      <c r="Y47" s="27"/>
      <c r="Z47" s="30"/>
      <c r="AA47" s="28"/>
      <c r="AB47" s="31">
        <f t="shared" si="1"/>
        <v>140</v>
      </c>
      <c r="AC47" s="27">
        <v>140</v>
      </c>
      <c r="AD47" s="30"/>
      <c r="AE47" s="28"/>
      <c r="AF47" s="27">
        <v>16</v>
      </c>
      <c r="AG47" s="32">
        <v>0</v>
      </c>
      <c r="AH47" s="27"/>
      <c r="AI47" s="28">
        <v>65</v>
      </c>
      <c r="AJ47" s="32"/>
      <c r="AK47" s="33"/>
      <c r="AL47" s="28"/>
      <c r="AM47" s="33"/>
      <c r="AN47" s="28">
        <v>5</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389</v>
      </c>
      <c r="C48" s="27"/>
      <c r="D48" s="49"/>
      <c r="E48" s="30">
        <v>5</v>
      </c>
      <c r="F48" s="30">
        <v>12</v>
      </c>
      <c r="G48" s="30">
        <v>13</v>
      </c>
      <c r="H48" s="52">
        <v>18</v>
      </c>
      <c r="I48" s="52">
        <v>32</v>
      </c>
      <c r="J48" s="52">
        <v>37</v>
      </c>
      <c r="K48" s="52">
        <v>70</v>
      </c>
      <c r="L48" s="52">
        <v>45</v>
      </c>
      <c r="M48" s="52">
        <v>49</v>
      </c>
      <c r="N48" s="52">
        <v>26</v>
      </c>
      <c r="O48" s="52">
        <v>29</v>
      </c>
      <c r="P48" s="52">
        <v>32</v>
      </c>
      <c r="Q48" s="52">
        <v>14</v>
      </c>
      <c r="R48" s="52">
        <v>4</v>
      </c>
      <c r="S48" s="52">
        <v>3</v>
      </c>
      <c r="T48" s="27">
        <v>5</v>
      </c>
      <c r="U48" s="28">
        <v>384</v>
      </c>
      <c r="V48" s="27"/>
      <c r="W48" s="28">
        <v>389</v>
      </c>
      <c r="X48" s="29">
        <f t="shared" si="0"/>
        <v>0</v>
      </c>
      <c r="Y48" s="27"/>
      <c r="Z48" s="30"/>
      <c r="AA48" s="28"/>
      <c r="AB48" s="31">
        <f t="shared" si="1"/>
        <v>249</v>
      </c>
      <c r="AC48" s="27">
        <v>249</v>
      </c>
      <c r="AD48" s="30"/>
      <c r="AE48" s="28"/>
      <c r="AF48" s="27">
        <v>74</v>
      </c>
      <c r="AG48" s="32">
        <v>0</v>
      </c>
      <c r="AH48" s="27"/>
      <c r="AI48" s="28">
        <v>98</v>
      </c>
      <c r="AJ48" s="32"/>
      <c r="AK48" s="33"/>
      <c r="AL48" s="28">
        <v>2</v>
      </c>
      <c r="AM48" s="33"/>
      <c r="AN48" s="28">
        <v>39</v>
      </c>
      <c r="AO48" s="35"/>
      <c r="AP48" s="53">
        <v>43</v>
      </c>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217</v>
      </c>
      <c r="C49" s="62"/>
      <c r="D49" s="58"/>
      <c r="E49" s="58"/>
      <c r="F49" s="30"/>
      <c r="G49" s="30">
        <v>6</v>
      </c>
      <c r="H49" s="52">
        <v>25</v>
      </c>
      <c r="I49" s="52">
        <v>23</v>
      </c>
      <c r="J49" s="52">
        <v>26</v>
      </c>
      <c r="K49" s="52">
        <v>35</v>
      </c>
      <c r="L49" s="52">
        <v>35</v>
      </c>
      <c r="M49" s="52">
        <v>28</v>
      </c>
      <c r="N49" s="52">
        <v>18</v>
      </c>
      <c r="O49" s="52">
        <v>12</v>
      </c>
      <c r="P49" s="52">
        <v>4</v>
      </c>
      <c r="Q49" s="52">
        <v>2</v>
      </c>
      <c r="R49" s="52">
        <v>1</v>
      </c>
      <c r="S49" s="52">
        <v>2</v>
      </c>
      <c r="T49" s="62"/>
      <c r="U49" s="28">
        <v>217</v>
      </c>
      <c r="V49" s="62"/>
      <c r="W49" s="28">
        <v>217</v>
      </c>
      <c r="X49" s="29">
        <f t="shared" si="0"/>
        <v>0</v>
      </c>
      <c r="Y49" s="27"/>
      <c r="Z49" s="30"/>
      <c r="AA49" s="28"/>
      <c r="AB49" s="31">
        <f t="shared" si="1"/>
        <v>129</v>
      </c>
      <c r="AC49" s="27">
        <v>129</v>
      </c>
      <c r="AD49" s="30"/>
      <c r="AE49" s="28"/>
      <c r="AF49" s="27">
        <v>10</v>
      </c>
      <c r="AG49" s="32">
        <v>0</v>
      </c>
      <c r="AH49" s="27"/>
      <c r="AI49" s="28">
        <v>63</v>
      </c>
      <c r="AJ49" s="32"/>
      <c r="AK49" s="33"/>
      <c r="AL49" s="28">
        <v>1</v>
      </c>
      <c r="AM49" s="33"/>
      <c r="AN49" s="28">
        <v>28</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590</v>
      </c>
      <c r="C51" s="27">
        <v>25</v>
      </c>
      <c r="D51" s="49">
        <v>8</v>
      </c>
      <c r="E51" s="30">
        <v>10</v>
      </c>
      <c r="F51" s="30">
        <v>12</v>
      </c>
      <c r="G51" s="30">
        <v>10</v>
      </c>
      <c r="H51" s="52">
        <v>9</v>
      </c>
      <c r="I51" s="52">
        <v>13</v>
      </c>
      <c r="J51" s="52">
        <v>21</v>
      </c>
      <c r="K51" s="52">
        <v>19</v>
      </c>
      <c r="L51" s="52">
        <v>13</v>
      </c>
      <c r="M51" s="52">
        <v>47</v>
      </c>
      <c r="N51" s="52">
        <v>34</v>
      </c>
      <c r="O51" s="52">
        <v>49</v>
      </c>
      <c r="P51" s="52">
        <v>83</v>
      </c>
      <c r="Q51" s="52">
        <v>81</v>
      </c>
      <c r="R51" s="52">
        <v>89</v>
      </c>
      <c r="S51" s="52">
        <v>67</v>
      </c>
      <c r="T51" s="27">
        <v>43</v>
      </c>
      <c r="U51" s="28">
        <v>547</v>
      </c>
      <c r="V51" s="27">
        <v>271</v>
      </c>
      <c r="W51" s="28">
        <v>319</v>
      </c>
      <c r="X51" s="29">
        <f t="shared" si="0"/>
        <v>32</v>
      </c>
      <c r="Y51" s="27">
        <v>29</v>
      </c>
      <c r="Z51" s="30"/>
      <c r="AA51" s="28">
        <v>3</v>
      </c>
      <c r="AB51" s="31">
        <f t="shared" si="1"/>
        <v>350</v>
      </c>
      <c r="AC51" s="27">
        <v>291</v>
      </c>
      <c r="AD51" s="30"/>
      <c r="AE51" s="28">
        <v>59</v>
      </c>
      <c r="AF51" s="27">
        <v>308</v>
      </c>
      <c r="AG51" s="32">
        <v>21</v>
      </c>
      <c r="AH51" s="27">
        <v>11</v>
      </c>
      <c r="AI51" s="28">
        <v>105</v>
      </c>
      <c r="AJ51" s="32">
        <v>114</v>
      </c>
      <c r="AK51" s="33"/>
      <c r="AL51" s="28"/>
      <c r="AM51" s="33">
        <v>13</v>
      </c>
      <c r="AN51" s="28">
        <v>36</v>
      </c>
      <c r="AO51" s="35"/>
      <c r="AP51" s="53">
        <v>12</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245</v>
      </c>
      <c r="C53" s="27">
        <v>25</v>
      </c>
      <c r="D53" s="49">
        <v>56</v>
      </c>
      <c r="E53" s="30">
        <v>28</v>
      </c>
      <c r="F53" s="30">
        <v>8</v>
      </c>
      <c r="G53" s="30">
        <v>4</v>
      </c>
      <c r="H53" s="52">
        <v>4</v>
      </c>
      <c r="I53" s="52">
        <v>3</v>
      </c>
      <c r="J53" s="52">
        <v>6</v>
      </c>
      <c r="K53" s="52">
        <v>17</v>
      </c>
      <c r="L53" s="52">
        <v>5</v>
      </c>
      <c r="M53" s="52">
        <v>9</v>
      </c>
      <c r="N53" s="52">
        <v>10</v>
      </c>
      <c r="O53" s="52">
        <v>10</v>
      </c>
      <c r="P53" s="52">
        <v>19</v>
      </c>
      <c r="Q53" s="52">
        <v>16</v>
      </c>
      <c r="R53" s="52">
        <v>10</v>
      </c>
      <c r="S53" s="52">
        <v>15</v>
      </c>
      <c r="T53" s="27">
        <v>109</v>
      </c>
      <c r="U53" s="28">
        <v>136</v>
      </c>
      <c r="V53" s="27">
        <v>116</v>
      </c>
      <c r="W53" s="28">
        <v>129</v>
      </c>
      <c r="X53" s="29">
        <f t="shared" si="0"/>
        <v>86</v>
      </c>
      <c r="Y53" s="27">
        <v>86</v>
      </c>
      <c r="Z53" s="30"/>
      <c r="AA53" s="28"/>
      <c r="AB53" s="31">
        <f t="shared" si="1"/>
        <v>98</v>
      </c>
      <c r="AC53" s="27">
        <v>98</v>
      </c>
      <c r="AD53" s="30"/>
      <c r="AE53" s="28"/>
      <c r="AF53" s="27">
        <v>160</v>
      </c>
      <c r="AG53" s="32">
        <v>0</v>
      </c>
      <c r="AH53" s="27">
        <v>13</v>
      </c>
      <c r="AI53" s="28">
        <v>25</v>
      </c>
      <c r="AJ53" s="32"/>
      <c r="AK53" s="33"/>
      <c r="AL53" s="28"/>
      <c r="AM53" s="33">
        <v>18</v>
      </c>
      <c r="AN53" s="28">
        <v>38</v>
      </c>
      <c r="AO53" s="35"/>
      <c r="AP53" s="53">
        <v>44</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824</v>
      </c>
      <c r="C55" s="27">
        <v>72</v>
      </c>
      <c r="D55" s="49">
        <v>50</v>
      </c>
      <c r="E55" s="30">
        <v>68</v>
      </c>
      <c r="F55" s="30">
        <v>48</v>
      </c>
      <c r="G55" s="30">
        <v>33</v>
      </c>
      <c r="H55" s="52">
        <v>23</v>
      </c>
      <c r="I55" s="52">
        <v>30</v>
      </c>
      <c r="J55" s="52">
        <v>17</v>
      </c>
      <c r="K55" s="52">
        <v>43</v>
      </c>
      <c r="L55" s="52">
        <v>47</v>
      </c>
      <c r="M55" s="52">
        <v>66</v>
      </c>
      <c r="N55" s="52">
        <v>94</v>
      </c>
      <c r="O55" s="52">
        <v>64</v>
      </c>
      <c r="P55" s="52">
        <v>57</v>
      </c>
      <c r="Q55" s="52">
        <v>47</v>
      </c>
      <c r="R55" s="52">
        <v>34</v>
      </c>
      <c r="S55" s="52">
        <v>31</v>
      </c>
      <c r="T55" s="27">
        <v>190</v>
      </c>
      <c r="U55" s="28">
        <v>634</v>
      </c>
      <c r="V55" s="27">
        <v>341</v>
      </c>
      <c r="W55" s="28">
        <v>483</v>
      </c>
      <c r="X55" s="29">
        <f t="shared" si="0"/>
        <v>95</v>
      </c>
      <c r="Y55" s="27">
        <v>72</v>
      </c>
      <c r="Z55" s="30"/>
      <c r="AA55" s="28">
        <v>23</v>
      </c>
      <c r="AB55" s="31">
        <f t="shared" si="1"/>
        <v>265</v>
      </c>
      <c r="AC55" s="27">
        <v>194</v>
      </c>
      <c r="AD55" s="30"/>
      <c r="AE55" s="28">
        <v>71</v>
      </c>
      <c r="AF55" s="27">
        <v>264</v>
      </c>
      <c r="AG55" s="32">
        <v>99</v>
      </c>
      <c r="AH55" s="27">
        <v>36</v>
      </c>
      <c r="AI55" s="28">
        <v>175</v>
      </c>
      <c r="AJ55" s="32"/>
      <c r="AK55" s="33"/>
      <c r="AL55" s="28">
        <v>11</v>
      </c>
      <c r="AM55" s="33">
        <v>78</v>
      </c>
      <c r="AN55" s="28">
        <v>145</v>
      </c>
      <c r="AO55" s="35"/>
      <c r="AP55" s="53">
        <v>2</v>
      </c>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303</v>
      </c>
      <c r="C56" s="27"/>
      <c r="D56" s="49"/>
      <c r="E56" s="30"/>
      <c r="F56" s="30">
        <v>4</v>
      </c>
      <c r="G56" s="30">
        <v>4</v>
      </c>
      <c r="H56" s="52">
        <v>6</v>
      </c>
      <c r="I56" s="52">
        <v>4</v>
      </c>
      <c r="J56" s="52">
        <v>7</v>
      </c>
      <c r="K56" s="52">
        <v>6</v>
      </c>
      <c r="L56" s="52">
        <v>8</v>
      </c>
      <c r="M56" s="52">
        <v>22</v>
      </c>
      <c r="N56" s="52">
        <v>27</v>
      </c>
      <c r="O56" s="52">
        <v>29</v>
      </c>
      <c r="P56" s="52">
        <v>44</v>
      </c>
      <c r="Q56" s="52">
        <v>56</v>
      </c>
      <c r="R56" s="52">
        <v>38</v>
      </c>
      <c r="S56" s="52">
        <v>48</v>
      </c>
      <c r="T56" s="27"/>
      <c r="U56" s="28">
        <v>303</v>
      </c>
      <c r="V56" s="27">
        <v>236</v>
      </c>
      <c r="W56" s="28">
        <v>67</v>
      </c>
      <c r="X56" s="29">
        <f t="shared" si="0"/>
        <v>0</v>
      </c>
      <c r="Y56" s="27"/>
      <c r="Z56" s="30"/>
      <c r="AA56" s="28"/>
      <c r="AB56" s="31">
        <f t="shared" si="1"/>
        <v>121</v>
      </c>
      <c r="AC56" s="27">
        <v>121</v>
      </c>
      <c r="AD56" s="30"/>
      <c r="AE56" s="28"/>
      <c r="AF56" s="27">
        <v>118</v>
      </c>
      <c r="AG56" s="32">
        <v>7</v>
      </c>
      <c r="AH56" s="27"/>
      <c r="AI56" s="28">
        <v>36</v>
      </c>
      <c r="AJ56" s="32">
        <v>14</v>
      </c>
      <c r="AK56" s="33"/>
      <c r="AL56" s="28">
        <v>19</v>
      </c>
      <c r="AM56" s="33"/>
      <c r="AN56" s="28">
        <v>15</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70" t="s">
        <v>51</v>
      </c>
      <c r="B58" s="92">
        <f>SUM(B12:B57)</f>
        <v>7197</v>
      </c>
      <c r="C58" s="93">
        <f>SUM(C12:C57)</f>
        <v>624</v>
      </c>
      <c r="D58" s="94">
        <f t="shared" ref="D58:AX58" si="18">SUM(D12:D57)</f>
        <v>460</v>
      </c>
      <c r="E58" s="95">
        <f t="shared" si="18"/>
        <v>354</v>
      </c>
      <c r="F58" s="96">
        <f t="shared" si="18"/>
        <v>258</v>
      </c>
      <c r="G58" s="97">
        <f t="shared" si="18"/>
        <v>235</v>
      </c>
      <c r="H58" s="97">
        <f t="shared" si="18"/>
        <v>257</v>
      </c>
      <c r="I58" s="97">
        <f t="shared" si="18"/>
        <v>301</v>
      </c>
      <c r="J58" s="97">
        <f t="shared" si="18"/>
        <v>339</v>
      </c>
      <c r="K58" s="97">
        <f t="shared" si="18"/>
        <v>456</v>
      </c>
      <c r="L58" s="97">
        <f t="shared" si="18"/>
        <v>379</v>
      </c>
      <c r="M58" s="97">
        <f t="shared" si="18"/>
        <v>536</v>
      </c>
      <c r="N58" s="97">
        <f t="shared" si="18"/>
        <v>520</v>
      </c>
      <c r="O58" s="97">
        <f t="shared" si="18"/>
        <v>523</v>
      </c>
      <c r="P58" s="97">
        <f t="shared" si="18"/>
        <v>567</v>
      </c>
      <c r="Q58" s="97">
        <f t="shared" si="18"/>
        <v>545</v>
      </c>
      <c r="R58" s="97">
        <f t="shared" si="18"/>
        <v>400</v>
      </c>
      <c r="S58" s="97">
        <f t="shared" si="18"/>
        <v>443</v>
      </c>
      <c r="T58" s="98">
        <f t="shared" si="18"/>
        <v>1438</v>
      </c>
      <c r="U58" s="99">
        <f t="shared" si="18"/>
        <v>5759</v>
      </c>
      <c r="V58" s="98">
        <f t="shared" si="18"/>
        <v>2891</v>
      </c>
      <c r="W58" s="99">
        <f t="shared" si="18"/>
        <v>4306</v>
      </c>
      <c r="X58" s="98">
        <f t="shared" si="18"/>
        <v>781</v>
      </c>
      <c r="Y58" s="98">
        <f t="shared" si="18"/>
        <v>755</v>
      </c>
      <c r="Z58" s="95">
        <f t="shared" si="18"/>
        <v>0</v>
      </c>
      <c r="AA58" s="94">
        <f t="shared" si="18"/>
        <v>26</v>
      </c>
      <c r="AB58" s="93">
        <f t="shared" si="18"/>
        <v>2912</v>
      </c>
      <c r="AC58" s="98">
        <f t="shared" si="18"/>
        <v>2755</v>
      </c>
      <c r="AD58" s="95">
        <f t="shared" si="18"/>
        <v>7</v>
      </c>
      <c r="AE58" s="99">
        <f t="shared" si="18"/>
        <v>150</v>
      </c>
      <c r="AF58" s="93">
        <f t="shared" si="18"/>
        <v>2294</v>
      </c>
      <c r="AG58" s="94">
        <f t="shared" si="18"/>
        <v>364</v>
      </c>
      <c r="AH58" s="98">
        <f t="shared" si="18"/>
        <v>246</v>
      </c>
      <c r="AI58" s="99">
        <f t="shared" si="18"/>
        <v>1273</v>
      </c>
      <c r="AJ58" s="94">
        <f t="shared" si="18"/>
        <v>1398</v>
      </c>
      <c r="AK58" s="98">
        <f t="shared" si="18"/>
        <v>7</v>
      </c>
      <c r="AL58" s="99">
        <f t="shared" si="18"/>
        <v>184</v>
      </c>
      <c r="AM58" s="98">
        <f t="shared" si="18"/>
        <v>218</v>
      </c>
      <c r="AN58" s="99">
        <f t="shared" si="18"/>
        <v>696</v>
      </c>
      <c r="AO58" s="100"/>
      <c r="AP58" s="101">
        <f t="shared" si="18"/>
        <v>334</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71"/>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72"/>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75" t="s">
        <v>109</v>
      </c>
      <c r="V61" s="275"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857</v>
      </c>
      <c r="D62" s="23">
        <v>9</v>
      </c>
      <c r="E62" s="24">
        <v>10</v>
      </c>
      <c r="F62" s="25">
        <v>10</v>
      </c>
      <c r="G62" s="25">
        <v>14</v>
      </c>
      <c r="H62" s="25">
        <v>21</v>
      </c>
      <c r="I62" s="25">
        <v>35</v>
      </c>
      <c r="J62" s="25">
        <v>36</v>
      </c>
      <c r="K62" s="25">
        <v>53</v>
      </c>
      <c r="L62" s="25">
        <v>42</v>
      </c>
      <c r="M62" s="25">
        <v>45</v>
      </c>
      <c r="N62" s="25">
        <v>63</v>
      </c>
      <c r="O62" s="25">
        <v>73</v>
      </c>
      <c r="P62" s="25">
        <v>83</v>
      </c>
      <c r="Q62" s="25">
        <v>111</v>
      </c>
      <c r="R62" s="25">
        <v>93</v>
      </c>
      <c r="S62" s="25">
        <v>87</v>
      </c>
      <c r="T62" s="34">
        <v>72</v>
      </c>
      <c r="U62" s="110">
        <v>398</v>
      </c>
      <c r="V62" s="110">
        <v>459</v>
      </c>
      <c r="W62" s="111">
        <v>857</v>
      </c>
      <c r="X62" s="112">
        <v>770</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285</v>
      </c>
      <c r="D63" s="58"/>
      <c r="E63" s="58"/>
      <c r="F63" s="30">
        <v>2</v>
      </c>
      <c r="G63" s="30">
        <v>27</v>
      </c>
      <c r="H63" s="30">
        <v>47</v>
      </c>
      <c r="I63" s="30">
        <v>54</v>
      </c>
      <c r="J63" s="30">
        <v>61</v>
      </c>
      <c r="K63" s="30">
        <v>42</v>
      </c>
      <c r="L63" s="30">
        <v>48</v>
      </c>
      <c r="M63" s="30">
        <v>4</v>
      </c>
      <c r="N63" s="30"/>
      <c r="O63" s="30"/>
      <c r="P63" s="30"/>
      <c r="Q63" s="30"/>
      <c r="R63" s="30"/>
      <c r="S63" s="30"/>
      <c r="T63" s="28"/>
      <c r="U63" s="58"/>
      <c r="V63" s="118">
        <v>285</v>
      </c>
      <c r="W63" s="33">
        <v>285</v>
      </c>
      <c r="X63" s="53">
        <v>285</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409</v>
      </c>
      <c r="D64" s="30"/>
      <c r="E64" s="30"/>
      <c r="F64" s="30">
        <v>3</v>
      </c>
      <c r="G64" s="30">
        <v>29</v>
      </c>
      <c r="H64" s="30">
        <v>60</v>
      </c>
      <c r="I64" s="30">
        <v>64</v>
      </c>
      <c r="J64" s="30">
        <v>77</v>
      </c>
      <c r="K64" s="30">
        <v>61</v>
      </c>
      <c r="L64" s="30">
        <v>62</v>
      </c>
      <c r="M64" s="30">
        <v>19</v>
      </c>
      <c r="N64" s="30">
        <v>12</v>
      </c>
      <c r="O64" s="30">
        <v>8</v>
      </c>
      <c r="P64" s="30">
        <v>7</v>
      </c>
      <c r="Q64" s="30">
        <v>5</v>
      </c>
      <c r="R64" s="30">
        <v>2</v>
      </c>
      <c r="S64" s="30"/>
      <c r="T64" s="28"/>
      <c r="U64" s="118">
        <v>11</v>
      </c>
      <c r="V64" s="118">
        <v>398</v>
      </c>
      <c r="W64" s="33">
        <v>409</v>
      </c>
      <c r="X64" s="53">
        <v>378</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514</v>
      </c>
      <c r="D66" s="27">
        <v>88</v>
      </c>
      <c r="E66" s="49">
        <v>50</v>
      </c>
      <c r="F66" s="30">
        <v>46</v>
      </c>
      <c r="G66" s="30">
        <v>16</v>
      </c>
      <c r="H66" s="30">
        <v>6</v>
      </c>
      <c r="I66" s="30">
        <v>13</v>
      </c>
      <c r="J66" s="30">
        <v>8</v>
      </c>
      <c r="K66" s="30">
        <v>14</v>
      </c>
      <c r="L66" s="30">
        <v>20</v>
      </c>
      <c r="M66" s="30">
        <v>14</v>
      </c>
      <c r="N66" s="30">
        <v>24</v>
      </c>
      <c r="O66" s="30">
        <v>35</v>
      </c>
      <c r="P66" s="30">
        <v>31</v>
      </c>
      <c r="Q66" s="30">
        <v>35</v>
      </c>
      <c r="R66" s="30">
        <v>32</v>
      </c>
      <c r="S66" s="49">
        <v>31</v>
      </c>
      <c r="T66" s="28">
        <v>51</v>
      </c>
      <c r="U66" s="118">
        <v>212</v>
      </c>
      <c r="V66" s="118">
        <v>302</v>
      </c>
      <c r="W66" s="33">
        <v>514</v>
      </c>
      <c r="X66" s="53">
        <v>441</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178</v>
      </c>
      <c r="D68" s="27">
        <v>38</v>
      </c>
      <c r="E68" s="49">
        <v>45</v>
      </c>
      <c r="F68" s="30">
        <v>12</v>
      </c>
      <c r="G68" s="30">
        <v>3</v>
      </c>
      <c r="H68" s="30"/>
      <c r="I68" s="30"/>
      <c r="J68" s="30">
        <v>4</v>
      </c>
      <c r="K68" s="30"/>
      <c r="L68" s="30">
        <v>3</v>
      </c>
      <c r="M68" s="30">
        <v>5</v>
      </c>
      <c r="N68" s="30">
        <v>7</v>
      </c>
      <c r="O68" s="30">
        <v>7</v>
      </c>
      <c r="P68" s="49">
        <v>3</v>
      </c>
      <c r="Q68" s="49">
        <v>3</v>
      </c>
      <c r="R68" s="30">
        <v>8</v>
      </c>
      <c r="S68" s="49">
        <v>17</v>
      </c>
      <c r="T68" s="28">
        <v>23</v>
      </c>
      <c r="U68" s="118">
        <v>120</v>
      </c>
      <c r="V68" s="118">
        <v>58</v>
      </c>
      <c r="W68" s="33">
        <v>178</v>
      </c>
      <c r="X68" s="53">
        <v>166</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375</v>
      </c>
      <c r="D71" s="27">
        <v>1</v>
      </c>
      <c r="E71" s="49"/>
      <c r="F71" s="30">
        <v>2</v>
      </c>
      <c r="G71" s="30">
        <v>1</v>
      </c>
      <c r="H71" s="30"/>
      <c r="I71" s="30"/>
      <c r="J71" s="30"/>
      <c r="K71" s="30"/>
      <c r="L71" s="30"/>
      <c r="M71" s="30">
        <v>1</v>
      </c>
      <c r="N71" s="30">
        <v>2</v>
      </c>
      <c r="O71" s="30">
        <v>2</v>
      </c>
      <c r="P71" s="30">
        <v>1</v>
      </c>
      <c r="Q71" s="30">
        <v>132</v>
      </c>
      <c r="R71" s="30">
        <v>100</v>
      </c>
      <c r="S71" s="49">
        <v>73</v>
      </c>
      <c r="T71" s="28">
        <v>60</v>
      </c>
      <c r="U71" s="118">
        <v>136</v>
      </c>
      <c r="V71" s="118">
        <v>239</v>
      </c>
      <c r="W71" s="33">
        <v>375</v>
      </c>
      <c r="X71" s="53">
        <v>62</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2618</v>
      </c>
      <c r="D73" s="125">
        <f>SUM(D62:D72)</f>
        <v>136</v>
      </c>
      <c r="E73" s="126">
        <f t="shared" si="29"/>
        <v>105</v>
      </c>
      <c r="F73" s="95">
        <f t="shared" si="29"/>
        <v>75</v>
      </c>
      <c r="G73" s="95">
        <f t="shared" si="29"/>
        <v>90</v>
      </c>
      <c r="H73" s="95">
        <f t="shared" si="29"/>
        <v>134</v>
      </c>
      <c r="I73" s="95">
        <f t="shared" si="29"/>
        <v>166</v>
      </c>
      <c r="J73" s="95">
        <f t="shared" si="29"/>
        <v>186</v>
      </c>
      <c r="K73" s="95">
        <f t="shared" si="29"/>
        <v>170</v>
      </c>
      <c r="L73" s="95">
        <f t="shared" si="29"/>
        <v>175</v>
      </c>
      <c r="M73" s="95">
        <f t="shared" si="29"/>
        <v>88</v>
      </c>
      <c r="N73" s="95">
        <f t="shared" si="29"/>
        <v>108</v>
      </c>
      <c r="O73" s="95">
        <f t="shared" si="29"/>
        <v>125</v>
      </c>
      <c r="P73" s="95">
        <f t="shared" si="29"/>
        <v>125</v>
      </c>
      <c r="Q73" s="95">
        <f t="shared" si="29"/>
        <v>286</v>
      </c>
      <c r="R73" s="95">
        <f t="shared" si="29"/>
        <v>235</v>
      </c>
      <c r="S73" s="95">
        <f t="shared" si="29"/>
        <v>208</v>
      </c>
      <c r="T73" s="99">
        <f t="shared" si="29"/>
        <v>206</v>
      </c>
      <c r="U73" s="124">
        <f t="shared" si="29"/>
        <v>877</v>
      </c>
      <c r="V73" s="124">
        <f t="shared" si="29"/>
        <v>1741</v>
      </c>
      <c r="W73" s="127">
        <f t="shared" si="29"/>
        <v>2618</v>
      </c>
      <c r="X73" s="128">
        <f t="shared" si="29"/>
        <v>2102</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75" t="s">
        <v>109</v>
      </c>
      <c r="V76" s="275"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22</v>
      </c>
      <c r="D78" s="84"/>
      <c r="E78" s="120"/>
      <c r="F78" s="121">
        <v>1</v>
      </c>
      <c r="G78" s="121">
        <v>2</v>
      </c>
      <c r="H78" s="121">
        <v>9</v>
      </c>
      <c r="I78" s="121">
        <v>2</v>
      </c>
      <c r="J78" s="121">
        <v>2</v>
      </c>
      <c r="K78" s="121">
        <v>2</v>
      </c>
      <c r="L78" s="121">
        <v>2</v>
      </c>
      <c r="M78" s="121">
        <v>2</v>
      </c>
      <c r="N78" s="121"/>
      <c r="O78" s="121"/>
      <c r="P78" s="121"/>
      <c r="Q78" s="121"/>
      <c r="R78" s="121"/>
      <c r="S78" s="121"/>
      <c r="T78" s="85"/>
      <c r="U78" s="122">
        <v>8</v>
      </c>
      <c r="V78" s="122">
        <v>14</v>
      </c>
      <c r="W78" s="122">
        <v>22</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23</v>
      </c>
      <c r="D79" s="23">
        <v>1</v>
      </c>
      <c r="E79" s="24"/>
      <c r="F79" s="25"/>
      <c r="G79" s="25"/>
      <c r="H79" s="25">
        <v>2</v>
      </c>
      <c r="I79" s="25">
        <v>4</v>
      </c>
      <c r="J79" s="25">
        <v>2</v>
      </c>
      <c r="K79" s="25">
        <v>3</v>
      </c>
      <c r="L79" s="25">
        <v>5</v>
      </c>
      <c r="M79" s="25">
        <v>2</v>
      </c>
      <c r="N79" s="25">
        <v>3</v>
      </c>
      <c r="O79" s="25"/>
      <c r="P79" s="25">
        <v>1</v>
      </c>
      <c r="Q79" s="25"/>
      <c r="R79" s="25"/>
      <c r="S79" s="25"/>
      <c r="T79" s="34"/>
      <c r="U79" s="110">
        <v>16</v>
      </c>
      <c r="V79" s="110">
        <v>7</v>
      </c>
      <c r="W79" s="110">
        <v>23</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19</v>
      </c>
      <c r="D82" s="23"/>
      <c r="E82" s="24"/>
      <c r="F82" s="25"/>
      <c r="G82" s="25"/>
      <c r="H82" s="25">
        <v>1</v>
      </c>
      <c r="I82" s="25">
        <v>4</v>
      </c>
      <c r="J82" s="25">
        <v>1</v>
      </c>
      <c r="K82" s="25">
        <v>3</v>
      </c>
      <c r="L82" s="24">
        <v>5</v>
      </c>
      <c r="M82" s="25">
        <v>2</v>
      </c>
      <c r="N82" s="25">
        <v>2</v>
      </c>
      <c r="O82" s="25"/>
      <c r="P82" s="25">
        <v>1</v>
      </c>
      <c r="Q82" s="25"/>
      <c r="R82" s="25"/>
      <c r="S82" s="25"/>
      <c r="T82" s="34"/>
      <c r="U82" s="110">
        <v>15</v>
      </c>
      <c r="V82" s="110">
        <v>4</v>
      </c>
      <c r="W82" s="110">
        <v>19</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4</v>
      </c>
      <c r="D84" s="23">
        <v>1</v>
      </c>
      <c r="E84" s="24"/>
      <c r="F84" s="25"/>
      <c r="G84" s="25"/>
      <c r="H84" s="25">
        <v>1</v>
      </c>
      <c r="I84" s="25"/>
      <c r="J84" s="25">
        <v>1</v>
      </c>
      <c r="K84" s="25"/>
      <c r="L84" s="50"/>
      <c r="M84" s="50"/>
      <c r="N84" s="50">
        <v>1</v>
      </c>
      <c r="O84" s="50"/>
      <c r="P84" s="50"/>
      <c r="Q84" s="50"/>
      <c r="R84" s="50"/>
      <c r="S84" s="50"/>
      <c r="T84" s="135"/>
      <c r="U84" s="110">
        <v>1</v>
      </c>
      <c r="V84" s="110">
        <v>3</v>
      </c>
      <c r="W84" s="110">
        <v>4</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5</v>
      </c>
      <c r="D87" s="144"/>
      <c r="E87" s="144"/>
      <c r="F87" s="144"/>
      <c r="G87" s="121"/>
      <c r="H87" s="121"/>
      <c r="I87" s="121"/>
      <c r="J87" s="121">
        <v>1</v>
      </c>
      <c r="K87" s="121">
        <v>2</v>
      </c>
      <c r="L87" s="121"/>
      <c r="M87" s="121">
        <v>2</v>
      </c>
      <c r="N87" s="121"/>
      <c r="O87" s="121"/>
      <c r="P87" s="121"/>
      <c r="Q87" s="121"/>
      <c r="R87" s="121"/>
      <c r="S87" s="121"/>
      <c r="T87" s="85"/>
      <c r="U87" s="122">
        <v>1</v>
      </c>
      <c r="V87" s="122">
        <v>4</v>
      </c>
      <c r="W87" s="122">
        <v>5</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74"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73" t="s">
        <v>49</v>
      </c>
      <c r="W122" s="18" t="s">
        <v>50</v>
      </c>
      <c r="X122" s="270"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11</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2</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70"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2</v>
      </c>
      <c r="AK131" s="99">
        <f>SUM(AK123:AK130)</f>
        <v>11</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3</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70"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3</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111848</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H119:AI119"/>
    <mergeCell ref="AJ119:AK119"/>
    <mergeCell ref="B120:B122"/>
    <mergeCell ref="A110:B110"/>
    <mergeCell ref="A111:B111"/>
    <mergeCell ref="A119:A122"/>
    <mergeCell ref="B119:AE119"/>
    <mergeCell ref="AF119:AG119"/>
    <mergeCell ref="AJ120:AJ122"/>
    <mergeCell ref="AK120:AK122"/>
    <mergeCell ref="C120:S121"/>
    <mergeCell ref="T120:U121"/>
    <mergeCell ref="V120:W121"/>
    <mergeCell ref="X120:AE120"/>
    <mergeCell ref="AF120:AF122"/>
    <mergeCell ref="X121:AA12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 ref="AI120:AI122"/>
    <mergeCell ref="A184:A185"/>
    <mergeCell ref="B184:B185"/>
    <mergeCell ref="C184:C185"/>
    <mergeCell ref="D184:D185"/>
    <mergeCell ref="A135:A138"/>
    <mergeCell ref="B135:B138"/>
    <mergeCell ref="C135:S137"/>
    <mergeCell ref="AB121:AE121"/>
    <mergeCell ref="T135:U137"/>
    <mergeCell ref="V135:W137"/>
    <mergeCell ref="AG120:AG122"/>
    <mergeCell ref="AH120:AH122"/>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N245"/>
  <sheetViews>
    <sheetView workbookViewId="0">
      <selection activeCell="H41" sqref="H41"/>
    </sheetView>
  </sheetViews>
  <sheetFormatPr baseColWidth="10" defaultRowHeight="10.5" x14ac:dyDescent="0.15"/>
  <cols>
    <col min="1" max="1" width="29" style="11" customWidth="1"/>
    <col min="2" max="2" width="23.28515625" style="11" customWidth="1"/>
    <col min="3" max="3" width="11.28515625" style="11" customWidth="1"/>
    <col min="4" max="4" width="9.85546875" style="11" customWidth="1"/>
    <col min="5" max="6" width="10.140625" style="11" customWidth="1"/>
    <col min="7" max="7" width="10.42578125" style="11" customWidth="1"/>
    <col min="8" max="8" width="9.42578125" style="11" customWidth="1"/>
    <col min="9" max="9" width="10.7109375" style="11" customWidth="1"/>
    <col min="10" max="12" width="8.7109375" style="11" customWidth="1"/>
    <col min="13" max="13" width="8.85546875" style="11" customWidth="1"/>
    <col min="14" max="21" width="8.7109375" style="11" customWidth="1"/>
    <col min="22" max="22" width="11.85546875" style="11" customWidth="1"/>
    <col min="23" max="23" width="12.5703125" style="11" customWidth="1"/>
    <col min="24" max="24" width="12.7109375" style="11" customWidth="1"/>
    <col min="25" max="25" width="9.28515625" style="11" customWidth="1"/>
    <col min="26" max="26" width="12.28515625" style="11" customWidth="1"/>
    <col min="27" max="27" width="9.7109375" style="11" customWidth="1"/>
    <col min="28" max="28" width="8.7109375" style="11" customWidth="1"/>
    <col min="29" max="29" width="13.140625" style="11" customWidth="1"/>
    <col min="30" max="30" width="12.85546875" style="64" customWidth="1"/>
    <col min="31" max="31" width="10.85546875" style="107" customWidth="1"/>
    <col min="32" max="33" width="11.5703125" style="11" customWidth="1"/>
    <col min="34" max="34" width="11.7109375" style="107" customWidth="1"/>
    <col min="35" max="35" width="11.85546875" style="192" customWidth="1"/>
    <col min="36" max="36" width="10.7109375" style="11" customWidth="1"/>
    <col min="37" max="37" width="12.7109375" style="107" customWidth="1"/>
    <col min="38" max="39" width="10.7109375" style="11" customWidth="1"/>
    <col min="40" max="40" width="10.85546875" style="6" customWidth="1"/>
    <col min="41" max="41" width="2" style="11" customWidth="1"/>
    <col min="42" max="42" width="10.85546875" style="107" customWidth="1"/>
    <col min="43" max="43" width="10.85546875" style="192" customWidth="1"/>
    <col min="44" max="58" width="10.85546875" style="158" customWidth="1"/>
    <col min="59" max="64" width="12.5703125" style="158" customWidth="1"/>
    <col min="65" max="71" width="12.5703125" style="158" hidden="1" customWidth="1"/>
    <col min="72" max="100" width="12.5703125" style="192" hidden="1" customWidth="1"/>
    <col min="101" max="118" width="11.42578125" style="192" hidden="1" customWidth="1"/>
    <col min="119" max="256" width="11.42578125" style="192"/>
    <col min="257" max="257" width="29" style="192" customWidth="1"/>
    <col min="258" max="258" width="23.28515625" style="192" customWidth="1"/>
    <col min="259" max="259" width="11.28515625" style="192" customWidth="1"/>
    <col min="260" max="260" width="9.85546875" style="192" customWidth="1"/>
    <col min="261" max="262" width="10.140625" style="192" customWidth="1"/>
    <col min="263" max="263" width="10.42578125" style="192" customWidth="1"/>
    <col min="264" max="264" width="9.42578125" style="192" customWidth="1"/>
    <col min="265" max="265" width="10.7109375" style="192" customWidth="1"/>
    <col min="266" max="268" width="8.7109375" style="192" customWidth="1"/>
    <col min="269" max="269" width="8.85546875" style="192" customWidth="1"/>
    <col min="270" max="277" width="8.7109375" style="192" customWidth="1"/>
    <col min="278" max="278" width="11.85546875" style="192" customWidth="1"/>
    <col min="279" max="279" width="12.5703125" style="192" customWidth="1"/>
    <col min="280" max="280" width="12.7109375" style="192" customWidth="1"/>
    <col min="281" max="281" width="9.28515625" style="192" customWidth="1"/>
    <col min="282" max="282" width="12.28515625" style="192" customWidth="1"/>
    <col min="283" max="283" width="9.7109375" style="192" customWidth="1"/>
    <col min="284" max="284" width="8.7109375" style="192" customWidth="1"/>
    <col min="285" max="285" width="13.140625" style="192" customWidth="1"/>
    <col min="286" max="286" width="12.85546875" style="192" customWidth="1"/>
    <col min="287" max="287" width="10.85546875" style="192" customWidth="1"/>
    <col min="288" max="289" width="11.5703125" style="192" customWidth="1"/>
    <col min="290" max="290" width="11.7109375" style="192" customWidth="1"/>
    <col min="291" max="291" width="11.85546875" style="192" customWidth="1"/>
    <col min="292" max="292" width="10.7109375" style="192" customWidth="1"/>
    <col min="293" max="293" width="12.7109375" style="192" customWidth="1"/>
    <col min="294" max="295" width="10.7109375" style="192" customWidth="1"/>
    <col min="296" max="296" width="10.85546875" style="192" customWidth="1"/>
    <col min="297" max="297" width="2" style="192" customWidth="1"/>
    <col min="298" max="314" width="10.85546875" style="192" customWidth="1"/>
    <col min="315" max="320" width="12.5703125" style="192" customWidth="1"/>
    <col min="321" max="374" width="0" style="192" hidden="1" customWidth="1"/>
    <col min="375" max="512" width="11.42578125" style="192"/>
    <col min="513" max="513" width="29" style="192" customWidth="1"/>
    <col min="514" max="514" width="23.28515625" style="192" customWidth="1"/>
    <col min="515" max="515" width="11.28515625" style="192" customWidth="1"/>
    <col min="516" max="516" width="9.85546875" style="192" customWidth="1"/>
    <col min="517" max="518" width="10.140625" style="192" customWidth="1"/>
    <col min="519" max="519" width="10.42578125" style="192" customWidth="1"/>
    <col min="520" max="520" width="9.42578125" style="192" customWidth="1"/>
    <col min="521" max="521" width="10.7109375" style="192" customWidth="1"/>
    <col min="522" max="524" width="8.7109375" style="192" customWidth="1"/>
    <col min="525" max="525" width="8.85546875" style="192" customWidth="1"/>
    <col min="526" max="533" width="8.7109375" style="192" customWidth="1"/>
    <col min="534" max="534" width="11.85546875" style="192" customWidth="1"/>
    <col min="535" max="535" width="12.5703125" style="192" customWidth="1"/>
    <col min="536" max="536" width="12.7109375" style="192" customWidth="1"/>
    <col min="537" max="537" width="9.28515625" style="192" customWidth="1"/>
    <col min="538" max="538" width="12.28515625" style="192" customWidth="1"/>
    <col min="539" max="539" width="9.7109375" style="192" customWidth="1"/>
    <col min="540" max="540" width="8.7109375" style="192" customWidth="1"/>
    <col min="541" max="541" width="13.140625" style="192" customWidth="1"/>
    <col min="542" max="542" width="12.85546875" style="192" customWidth="1"/>
    <col min="543" max="543" width="10.85546875" style="192" customWidth="1"/>
    <col min="544" max="545" width="11.5703125" style="192" customWidth="1"/>
    <col min="546" max="546" width="11.7109375" style="192" customWidth="1"/>
    <col min="547" max="547" width="11.85546875" style="192" customWidth="1"/>
    <col min="548" max="548" width="10.7109375" style="192" customWidth="1"/>
    <col min="549" max="549" width="12.7109375" style="192" customWidth="1"/>
    <col min="550" max="551" width="10.7109375" style="192" customWidth="1"/>
    <col min="552" max="552" width="10.85546875" style="192" customWidth="1"/>
    <col min="553" max="553" width="2" style="192" customWidth="1"/>
    <col min="554" max="570" width="10.85546875" style="192" customWidth="1"/>
    <col min="571" max="576" width="12.5703125" style="192" customWidth="1"/>
    <col min="577" max="630" width="0" style="192" hidden="1" customWidth="1"/>
    <col min="631" max="768" width="11.42578125" style="192"/>
    <col min="769" max="769" width="29" style="192" customWidth="1"/>
    <col min="770" max="770" width="23.28515625" style="192" customWidth="1"/>
    <col min="771" max="771" width="11.28515625" style="192" customWidth="1"/>
    <col min="772" max="772" width="9.85546875" style="192" customWidth="1"/>
    <col min="773" max="774" width="10.140625" style="192" customWidth="1"/>
    <col min="775" max="775" width="10.42578125" style="192" customWidth="1"/>
    <col min="776" max="776" width="9.42578125" style="192" customWidth="1"/>
    <col min="777" max="777" width="10.7109375" style="192" customWidth="1"/>
    <col min="778" max="780" width="8.7109375" style="192" customWidth="1"/>
    <col min="781" max="781" width="8.85546875" style="192" customWidth="1"/>
    <col min="782" max="789" width="8.7109375" style="192" customWidth="1"/>
    <col min="790" max="790" width="11.85546875" style="192" customWidth="1"/>
    <col min="791" max="791" width="12.5703125" style="192" customWidth="1"/>
    <col min="792" max="792" width="12.7109375" style="192" customWidth="1"/>
    <col min="793" max="793" width="9.28515625" style="192" customWidth="1"/>
    <col min="794" max="794" width="12.28515625" style="192" customWidth="1"/>
    <col min="795" max="795" width="9.7109375" style="192" customWidth="1"/>
    <col min="796" max="796" width="8.7109375" style="192" customWidth="1"/>
    <col min="797" max="797" width="13.140625" style="192" customWidth="1"/>
    <col min="798" max="798" width="12.85546875" style="192" customWidth="1"/>
    <col min="799" max="799" width="10.85546875" style="192" customWidth="1"/>
    <col min="800" max="801" width="11.5703125" style="192" customWidth="1"/>
    <col min="802" max="802" width="11.7109375" style="192" customWidth="1"/>
    <col min="803" max="803" width="11.85546875" style="192" customWidth="1"/>
    <col min="804" max="804" width="10.7109375" style="192" customWidth="1"/>
    <col min="805" max="805" width="12.7109375" style="192" customWidth="1"/>
    <col min="806" max="807" width="10.7109375" style="192" customWidth="1"/>
    <col min="808" max="808" width="10.85546875" style="192" customWidth="1"/>
    <col min="809" max="809" width="2" style="192" customWidth="1"/>
    <col min="810" max="826" width="10.85546875" style="192" customWidth="1"/>
    <col min="827" max="832" width="12.5703125" style="192" customWidth="1"/>
    <col min="833" max="886" width="0" style="192" hidden="1" customWidth="1"/>
    <col min="887" max="1024" width="11.42578125" style="192"/>
    <col min="1025" max="1025" width="29" style="192" customWidth="1"/>
    <col min="1026" max="1026" width="23.28515625" style="192" customWidth="1"/>
    <col min="1027" max="1027" width="11.28515625" style="192" customWidth="1"/>
    <col min="1028" max="1028" width="9.85546875" style="192" customWidth="1"/>
    <col min="1029" max="1030" width="10.140625" style="192" customWidth="1"/>
    <col min="1031" max="1031" width="10.42578125" style="192" customWidth="1"/>
    <col min="1032" max="1032" width="9.42578125" style="192" customWidth="1"/>
    <col min="1033" max="1033" width="10.7109375" style="192" customWidth="1"/>
    <col min="1034" max="1036" width="8.7109375" style="192" customWidth="1"/>
    <col min="1037" max="1037" width="8.85546875" style="192" customWidth="1"/>
    <col min="1038" max="1045" width="8.7109375" style="192" customWidth="1"/>
    <col min="1046" max="1046" width="11.85546875" style="192" customWidth="1"/>
    <col min="1047" max="1047" width="12.5703125" style="192" customWidth="1"/>
    <col min="1048" max="1048" width="12.7109375" style="192" customWidth="1"/>
    <col min="1049" max="1049" width="9.28515625" style="192" customWidth="1"/>
    <col min="1050" max="1050" width="12.28515625" style="192" customWidth="1"/>
    <col min="1051" max="1051" width="9.7109375" style="192" customWidth="1"/>
    <col min="1052" max="1052" width="8.7109375" style="192" customWidth="1"/>
    <col min="1053" max="1053" width="13.140625" style="192" customWidth="1"/>
    <col min="1054" max="1054" width="12.85546875" style="192" customWidth="1"/>
    <col min="1055" max="1055" width="10.85546875" style="192" customWidth="1"/>
    <col min="1056" max="1057" width="11.5703125" style="192" customWidth="1"/>
    <col min="1058" max="1058" width="11.7109375" style="192" customWidth="1"/>
    <col min="1059" max="1059" width="11.85546875" style="192" customWidth="1"/>
    <col min="1060" max="1060" width="10.7109375" style="192" customWidth="1"/>
    <col min="1061" max="1061" width="12.7109375" style="192" customWidth="1"/>
    <col min="1062" max="1063" width="10.7109375" style="192" customWidth="1"/>
    <col min="1064" max="1064" width="10.85546875" style="192" customWidth="1"/>
    <col min="1065" max="1065" width="2" style="192" customWidth="1"/>
    <col min="1066" max="1082" width="10.85546875" style="192" customWidth="1"/>
    <col min="1083" max="1088" width="12.5703125" style="192" customWidth="1"/>
    <col min="1089" max="1142" width="0" style="192" hidden="1" customWidth="1"/>
    <col min="1143" max="1280" width="11.42578125" style="192"/>
    <col min="1281" max="1281" width="29" style="192" customWidth="1"/>
    <col min="1282" max="1282" width="23.28515625" style="192" customWidth="1"/>
    <col min="1283" max="1283" width="11.28515625" style="192" customWidth="1"/>
    <col min="1284" max="1284" width="9.85546875" style="192" customWidth="1"/>
    <col min="1285" max="1286" width="10.140625" style="192" customWidth="1"/>
    <col min="1287" max="1287" width="10.42578125" style="192" customWidth="1"/>
    <col min="1288" max="1288" width="9.42578125" style="192" customWidth="1"/>
    <col min="1289" max="1289" width="10.7109375" style="192" customWidth="1"/>
    <col min="1290" max="1292" width="8.7109375" style="192" customWidth="1"/>
    <col min="1293" max="1293" width="8.85546875" style="192" customWidth="1"/>
    <col min="1294" max="1301" width="8.7109375" style="192" customWidth="1"/>
    <col min="1302" max="1302" width="11.85546875" style="192" customWidth="1"/>
    <col min="1303" max="1303" width="12.5703125" style="192" customWidth="1"/>
    <col min="1304" max="1304" width="12.7109375" style="192" customWidth="1"/>
    <col min="1305" max="1305" width="9.28515625" style="192" customWidth="1"/>
    <col min="1306" max="1306" width="12.28515625" style="192" customWidth="1"/>
    <col min="1307" max="1307" width="9.7109375" style="192" customWidth="1"/>
    <col min="1308" max="1308" width="8.7109375" style="192" customWidth="1"/>
    <col min="1309" max="1309" width="13.140625" style="192" customWidth="1"/>
    <col min="1310" max="1310" width="12.85546875" style="192" customWidth="1"/>
    <col min="1311" max="1311" width="10.85546875" style="192" customWidth="1"/>
    <col min="1312" max="1313" width="11.5703125" style="192" customWidth="1"/>
    <col min="1314" max="1314" width="11.7109375" style="192" customWidth="1"/>
    <col min="1315" max="1315" width="11.85546875" style="192" customWidth="1"/>
    <col min="1316" max="1316" width="10.7109375" style="192" customWidth="1"/>
    <col min="1317" max="1317" width="12.7109375" style="192" customWidth="1"/>
    <col min="1318" max="1319" width="10.7109375" style="192" customWidth="1"/>
    <col min="1320" max="1320" width="10.85546875" style="192" customWidth="1"/>
    <col min="1321" max="1321" width="2" style="192" customWidth="1"/>
    <col min="1322" max="1338" width="10.85546875" style="192" customWidth="1"/>
    <col min="1339" max="1344" width="12.5703125" style="192" customWidth="1"/>
    <col min="1345" max="1398" width="0" style="192" hidden="1" customWidth="1"/>
    <col min="1399" max="1536" width="11.42578125" style="192"/>
    <col min="1537" max="1537" width="29" style="192" customWidth="1"/>
    <col min="1538" max="1538" width="23.28515625" style="192" customWidth="1"/>
    <col min="1539" max="1539" width="11.28515625" style="192" customWidth="1"/>
    <col min="1540" max="1540" width="9.85546875" style="192" customWidth="1"/>
    <col min="1541" max="1542" width="10.140625" style="192" customWidth="1"/>
    <col min="1543" max="1543" width="10.42578125" style="192" customWidth="1"/>
    <col min="1544" max="1544" width="9.42578125" style="192" customWidth="1"/>
    <col min="1545" max="1545" width="10.7109375" style="192" customWidth="1"/>
    <col min="1546" max="1548" width="8.7109375" style="192" customWidth="1"/>
    <col min="1549" max="1549" width="8.85546875" style="192" customWidth="1"/>
    <col min="1550" max="1557" width="8.7109375" style="192" customWidth="1"/>
    <col min="1558" max="1558" width="11.85546875" style="192" customWidth="1"/>
    <col min="1559" max="1559" width="12.5703125" style="192" customWidth="1"/>
    <col min="1560" max="1560" width="12.7109375" style="192" customWidth="1"/>
    <col min="1561" max="1561" width="9.28515625" style="192" customWidth="1"/>
    <col min="1562" max="1562" width="12.28515625" style="192" customWidth="1"/>
    <col min="1563" max="1563" width="9.7109375" style="192" customWidth="1"/>
    <col min="1564" max="1564" width="8.7109375" style="192" customWidth="1"/>
    <col min="1565" max="1565" width="13.140625" style="192" customWidth="1"/>
    <col min="1566" max="1566" width="12.85546875" style="192" customWidth="1"/>
    <col min="1567" max="1567" width="10.85546875" style="192" customWidth="1"/>
    <col min="1568" max="1569" width="11.5703125" style="192" customWidth="1"/>
    <col min="1570" max="1570" width="11.7109375" style="192" customWidth="1"/>
    <col min="1571" max="1571" width="11.85546875" style="192" customWidth="1"/>
    <col min="1572" max="1572" width="10.7109375" style="192" customWidth="1"/>
    <col min="1573" max="1573" width="12.7109375" style="192" customWidth="1"/>
    <col min="1574" max="1575" width="10.7109375" style="192" customWidth="1"/>
    <col min="1576" max="1576" width="10.85546875" style="192" customWidth="1"/>
    <col min="1577" max="1577" width="2" style="192" customWidth="1"/>
    <col min="1578" max="1594" width="10.85546875" style="192" customWidth="1"/>
    <col min="1595" max="1600" width="12.5703125" style="192" customWidth="1"/>
    <col min="1601" max="1654" width="0" style="192" hidden="1" customWidth="1"/>
    <col min="1655" max="1792" width="11.42578125" style="192"/>
    <col min="1793" max="1793" width="29" style="192" customWidth="1"/>
    <col min="1794" max="1794" width="23.28515625" style="192" customWidth="1"/>
    <col min="1795" max="1795" width="11.28515625" style="192" customWidth="1"/>
    <col min="1796" max="1796" width="9.85546875" style="192" customWidth="1"/>
    <col min="1797" max="1798" width="10.140625" style="192" customWidth="1"/>
    <col min="1799" max="1799" width="10.42578125" style="192" customWidth="1"/>
    <col min="1800" max="1800" width="9.42578125" style="192" customWidth="1"/>
    <col min="1801" max="1801" width="10.7109375" style="192" customWidth="1"/>
    <col min="1802" max="1804" width="8.7109375" style="192" customWidth="1"/>
    <col min="1805" max="1805" width="8.85546875" style="192" customWidth="1"/>
    <col min="1806" max="1813" width="8.7109375" style="192" customWidth="1"/>
    <col min="1814" max="1814" width="11.85546875" style="192" customWidth="1"/>
    <col min="1815" max="1815" width="12.5703125" style="192" customWidth="1"/>
    <col min="1816" max="1816" width="12.7109375" style="192" customWidth="1"/>
    <col min="1817" max="1817" width="9.28515625" style="192" customWidth="1"/>
    <col min="1818" max="1818" width="12.28515625" style="192" customWidth="1"/>
    <col min="1819" max="1819" width="9.7109375" style="192" customWidth="1"/>
    <col min="1820" max="1820" width="8.7109375" style="192" customWidth="1"/>
    <col min="1821" max="1821" width="13.140625" style="192" customWidth="1"/>
    <col min="1822" max="1822" width="12.85546875" style="192" customWidth="1"/>
    <col min="1823" max="1823" width="10.85546875" style="192" customWidth="1"/>
    <col min="1824" max="1825" width="11.5703125" style="192" customWidth="1"/>
    <col min="1826" max="1826" width="11.7109375" style="192" customWidth="1"/>
    <col min="1827" max="1827" width="11.85546875" style="192" customWidth="1"/>
    <col min="1828" max="1828" width="10.7109375" style="192" customWidth="1"/>
    <col min="1829" max="1829" width="12.7109375" style="192" customWidth="1"/>
    <col min="1830" max="1831" width="10.7109375" style="192" customWidth="1"/>
    <col min="1832" max="1832" width="10.85546875" style="192" customWidth="1"/>
    <col min="1833" max="1833" width="2" style="192" customWidth="1"/>
    <col min="1834" max="1850" width="10.85546875" style="192" customWidth="1"/>
    <col min="1851" max="1856" width="12.5703125" style="192" customWidth="1"/>
    <col min="1857" max="1910" width="0" style="192" hidden="1" customWidth="1"/>
    <col min="1911" max="2048" width="11.42578125" style="192"/>
    <col min="2049" max="2049" width="29" style="192" customWidth="1"/>
    <col min="2050" max="2050" width="23.28515625" style="192" customWidth="1"/>
    <col min="2051" max="2051" width="11.28515625" style="192" customWidth="1"/>
    <col min="2052" max="2052" width="9.85546875" style="192" customWidth="1"/>
    <col min="2053" max="2054" width="10.140625" style="192" customWidth="1"/>
    <col min="2055" max="2055" width="10.42578125" style="192" customWidth="1"/>
    <col min="2056" max="2056" width="9.42578125" style="192" customWidth="1"/>
    <col min="2057" max="2057" width="10.7109375" style="192" customWidth="1"/>
    <col min="2058" max="2060" width="8.7109375" style="192" customWidth="1"/>
    <col min="2061" max="2061" width="8.85546875" style="192" customWidth="1"/>
    <col min="2062" max="2069" width="8.7109375" style="192" customWidth="1"/>
    <col min="2070" max="2070" width="11.85546875" style="192" customWidth="1"/>
    <col min="2071" max="2071" width="12.5703125" style="192" customWidth="1"/>
    <col min="2072" max="2072" width="12.7109375" style="192" customWidth="1"/>
    <col min="2073" max="2073" width="9.28515625" style="192" customWidth="1"/>
    <col min="2074" max="2074" width="12.28515625" style="192" customWidth="1"/>
    <col min="2075" max="2075" width="9.7109375" style="192" customWidth="1"/>
    <col min="2076" max="2076" width="8.7109375" style="192" customWidth="1"/>
    <col min="2077" max="2077" width="13.140625" style="192" customWidth="1"/>
    <col min="2078" max="2078" width="12.85546875" style="192" customWidth="1"/>
    <col min="2079" max="2079" width="10.85546875" style="192" customWidth="1"/>
    <col min="2080" max="2081" width="11.5703125" style="192" customWidth="1"/>
    <col min="2082" max="2082" width="11.7109375" style="192" customWidth="1"/>
    <col min="2083" max="2083" width="11.85546875" style="192" customWidth="1"/>
    <col min="2084" max="2084" width="10.7109375" style="192" customWidth="1"/>
    <col min="2085" max="2085" width="12.7109375" style="192" customWidth="1"/>
    <col min="2086" max="2087" width="10.7109375" style="192" customWidth="1"/>
    <col min="2088" max="2088" width="10.85546875" style="192" customWidth="1"/>
    <col min="2089" max="2089" width="2" style="192" customWidth="1"/>
    <col min="2090" max="2106" width="10.85546875" style="192" customWidth="1"/>
    <col min="2107" max="2112" width="12.5703125" style="192" customWidth="1"/>
    <col min="2113" max="2166" width="0" style="192" hidden="1" customWidth="1"/>
    <col min="2167" max="2304" width="11.42578125" style="192"/>
    <col min="2305" max="2305" width="29" style="192" customWidth="1"/>
    <col min="2306" max="2306" width="23.28515625" style="192" customWidth="1"/>
    <col min="2307" max="2307" width="11.28515625" style="192" customWidth="1"/>
    <col min="2308" max="2308" width="9.85546875" style="192" customWidth="1"/>
    <col min="2309" max="2310" width="10.140625" style="192" customWidth="1"/>
    <col min="2311" max="2311" width="10.42578125" style="192" customWidth="1"/>
    <col min="2312" max="2312" width="9.42578125" style="192" customWidth="1"/>
    <col min="2313" max="2313" width="10.7109375" style="192" customWidth="1"/>
    <col min="2314" max="2316" width="8.7109375" style="192" customWidth="1"/>
    <col min="2317" max="2317" width="8.85546875" style="192" customWidth="1"/>
    <col min="2318" max="2325" width="8.7109375" style="192" customWidth="1"/>
    <col min="2326" max="2326" width="11.85546875" style="192" customWidth="1"/>
    <col min="2327" max="2327" width="12.5703125" style="192" customWidth="1"/>
    <col min="2328" max="2328" width="12.7109375" style="192" customWidth="1"/>
    <col min="2329" max="2329" width="9.28515625" style="192" customWidth="1"/>
    <col min="2330" max="2330" width="12.28515625" style="192" customWidth="1"/>
    <col min="2331" max="2331" width="9.7109375" style="192" customWidth="1"/>
    <col min="2332" max="2332" width="8.7109375" style="192" customWidth="1"/>
    <col min="2333" max="2333" width="13.140625" style="192" customWidth="1"/>
    <col min="2334" max="2334" width="12.85546875" style="192" customWidth="1"/>
    <col min="2335" max="2335" width="10.85546875" style="192" customWidth="1"/>
    <col min="2336" max="2337" width="11.5703125" style="192" customWidth="1"/>
    <col min="2338" max="2338" width="11.7109375" style="192" customWidth="1"/>
    <col min="2339" max="2339" width="11.85546875" style="192" customWidth="1"/>
    <col min="2340" max="2340" width="10.7109375" style="192" customWidth="1"/>
    <col min="2341" max="2341" width="12.7109375" style="192" customWidth="1"/>
    <col min="2342" max="2343" width="10.7109375" style="192" customWidth="1"/>
    <col min="2344" max="2344" width="10.85546875" style="192" customWidth="1"/>
    <col min="2345" max="2345" width="2" style="192" customWidth="1"/>
    <col min="2346" max="2362" width="10.85546875" style="192" customWidth="1"/>
    <col min="2363" max="2368" width="12.5703125" style="192" customWidth="1"/>
    <col min="2369" max="2422" width="0" style="192" hidden="1" customWidth="1"/>
    <col min="2423" max="2560" width="11.42578125" style="192"/>
    <col min="2561" max="2561" width="29" style="192" customWidth="1"/>
    <col min="2562" max="2562" width="23.28515625" style="192" customWidth="1"/>
    <col min="2563" max="2563" width="11.28515625" style="192" customWidth="1"/>
    <col min="2564" max="2564" width="9.85546875" style="192" customWidth="1"/>
    <col min="2565" max="2566" width="10.140625" style="192" customWidth="1"/>
    <col min="2567" max="2567" width="10.42578125" style="192" customWidth="1"/>
    <col min="2568" max="2568" width="9.42578125" style="192" customWidth="1"/>
    <col min="2569" max="2569" width="10.7109375" style="192" customWidth="1"/>
    <col min="2570" max="2572" width="8.7109375" style="192" customWidth="1"/>
    <col min="2573" max="2573" width="8.85546875" style="192" customWidth="1"/>
    <col min="2574" max="2581" width="8.7109375" style="192" customWidth="1"/>
    <col min="2582" max="2582" width="11.85546875" style="192" customWidth="1"/>
    <col min="2583" max="2583" width="12.5703125" style="192" customWidth="1"/>
    <col min="2584" max="2584" width="12.7109375" style="192" customWidth="1"/>
    <col min="2585" max="2585" width="9.28515625" style="192" customWidth="1"/>
    <col min="2586" max="2586" width="12.28515625" style="192" customWidth="1"/>
    <col min="2587" max="2587" width="9.7109375" style="192" customWidth="1"/>
    <col min="2588" max="2588" width="8.7109375" style="192" customWidth="1"/>
    <col min="2589" max="2589" width="13.140625" style="192" customWidth="1"/>
    <col min="2590" max="2590" width="12.85546875" style="192" customWidth="1"/>
    <col min="2591" max="2591" width="10.85546875" style="192" customWidth="1"/>
    <col min="2592" max="2593" width="11.5703125" style="192" customWidth="1"/>
    <col min="2594" max="2594" width="11.7109375" style="192" customWidth="1"/>
    <col min="2595" max="2595" width="11.85546875" style="192" customWidth="1"/>
    <col min="2596" max="2596" width="10.7109375" style="192" customWidth="1"/>
    <col min="2597" max="2597" width="12.7109375" style="192" customWidth="1"/>
    <col min="2598" max="2599" width="10.7109375" style="192" customWidth="1"/>
    <col min="2600" max="2600" width="10.85546875" style="192" customWidth="1"/>
    <col min="2601" max="2601" width="2" style="192" customWidth="1"/>
    <col min="2602" max="2618" width="10.85546875" style="192" customWidth="1"/>
    <col min="2619" max="2624" width="12.5703125" style="192" customWidth="1"/>
    <col min="2625" max="2678" width="0" style="192" hidden="1" customWidth="1"/>
    <col min="2679" max="2816" width="11.42578125" style="192"/>
    <col min="2817" max="2817" width="29" style="192" customWidth="1"/>
    <col min="2818" max="2818" width="23.28515625" style="192" customWidth="1"/>
    <col min="2819" max="2819" width="11.28515625" style="192" customWidth="1"/>
    <col min="2820" max="2820" width="9.85546875" style="192" customWidth="1"/>
    <col min="2821" max="2822" width="10.140625" style="192" customWidth="1"/>
    <col min="2823" max="2823" width="10.42578125" style="192" customWidth="1"/>
    <col min="2824" max="2824" width="9.42578125" style="192" customWidth="1"/>
    <col min="2825" max="2825" width="10.7109375" style="192" customWidth="1"/>
    <col min="2826" max="2828" width="8.7109375" style="192" customWidth="1"/>
    <col min="2829" max="2829" width="8.85546875" style="192" customWidth="1"/>
    <col min="2830" max="2837" width="8.7109375" style="192" customWidth="1"/>
    <col min="2838" max="2838" width="11.85546875" style="192" customWidth="1"/>
    <col min="2839" max="2839" width="12.5703125" style="192" customWidth="1"/>
    <col min="2840" max="2840" width="12.7109375" style="192" customWidth="1"/>
    <col min="2841" max="2841" width="9.28515625" style="192" customWidth="1"/>
    <col min="2842" max="2842" width="12.28515625" style="192" customWidth="1"/>
    <col min="2843" max="2843" width="9.7109375" style="192" customWidth="1"/>
    <col min="2844" max="2844" width="8.7109375" style="192" customWidth="1"/>
    <col min="2845" max="2845" width="13.140625" style="192" customWidth="1"/>
    <col min="2846" max="2846" width="12.85546875" style="192" customWidth="1"/>
    <col min="2847" max="2847" width="10.85546875" style="192" customWidth="1"/>
    <col min="2848" max="2849" width="11.5703125" style="192" customWidth="1"/>
    <col min="2850" max="2850" width="11.7109375" style="192" customWidth="1"/>
    <col min="2851" max="2851" width="11.85546875" style="192" customWidth="1"/>
    <col min="2852" max="2852" width="10.7109375" style="192" customWidth="1"/>
    <col min="2853" max="2853" width="12.7109375" style="192" customWidth="1"/>
    <col min="2854" max="2855" width="10.7109375" style="192" customWidth="1"/>
    <col min="2856" max="2856" width="10.85546875" style="192" customWidth="1"/>
    <col min="2857" max="2857" width="2" style="192" customWidth="1"/>
    <col min="2858" max="2874" width="10.85546875" style="192" customWidth="1"/>
    <col min="2875" max="2880" width="12.5703125" style="192" customWidth="1"/>
    <col min="2881" max="2934" width="0" style="192" hidden="1" customWidth="1"/>
    <col min="2935" max="3072" width="11.42578125" style="192"/>
    <col min="3073" max="3073" width="29" style="192" customWidth="1"/>
    <col min="3074" max="3074" width="23.28515625" style="192" customWidth="1"/>
    <col min="3075" max="3075" width="11.28515625" style="192" customWidth="1"/>
    <col min="3076" max="3076" width="9.85546875" style="192" customWidth="1"/>
    <col min="3077" max="3078" width="10.140625" style="192" customWidth="1"/>
    <col min="3079" max="3079" width="10.42578125" style="192" customWidth="1"/>
    <col min="3080" max="3080" width="9.42578125" style="192" customWidth="1"/>
    <col min="3081" max="3081" width="10.7109375" style="192" customWidth="1"/>
    <col min="3082" max="3084" width="8.7109375" style="192" customWidth="1"/>
    <col min="3085" max="3085" width="8.85546875" style="192" customWidth="1"/>
    <col min="3086" max="3093" width="8.7109375" style="192" customWidth="1"/>
    <col min="3094" max="3094" width="11.85546875" style="192" customWidth="1"/>
    <col min="3095" max="3095" width="12.5703125" style="192" customWidth="1"/>
    <col min="3096" max="3096" width="12.7109375" style="192" customWidth="1"/>
    <col min="3097" max="3097" width="9.28515625" style="192" customWidth="1"/>
    <col min="3098" max="3098" width="12.28515625" style="192" customWidth="1"/>
    <col min="3099" max="3099" width="9.7109375" style="192" customWidth="1"/>
    <col min="3100" max="3100" width="8.7109375" style="192" customWidth="1"/>
    <col min="3101" max="3101" width="13.140625" style="192" customWidth="1"/>
    <col min="3102" max="3102" width="12.85546875" style="192" customWidth="1"/>
    <col min="3103" max="3103" width="10.85546875" style="192" customWidth="1"/>
    <col min="3104" max="3105" width="11.5703125" style="192" customWidth="1"/>
    <col min="3106" max="3106" width="11.7109375" style="192" customWidth="1"/>
    <col min="3107" max="3107" width="11.85546875" style="192" customWidth="1"/>
    <col min="3108" max="3108" width="10.7109375" style="192" customWidth="1"/>
    <col min="3109" max="3109" width="12.7109375" style="192" customWidth="1"/>
    <col min="3110" max="3111" width="10.7109375" style="192" customWidth="1"/>
    <col min="3112" max="3112" width="10.85546875" style="192" customWidth="1"/>
    <col min="3113" max="3113" width="2" style="192" customWidth="1"/>
    <col min="3114" max="3130" width="10.85546875" style="192" customWidth="1"/>
    <col min="3131" max="3136" width="12.5703125" style="192" customWidth="1"/>
    <col min="3137" max="3190" width="0" style="192" hidden="1" customWidth="1"/>
    <col min="3191" max="3328" width="11.42578125" style="192"/>
    <col min="3329" max="3329" width="29" style="192" customWidth="1"/>
    <col min="3330" max="3330" width="23.28515625" style="192" customWidth="1"/>
    <col min="3331" max="3331" width="11.28515625" style="192" customWidth="1"/>
    <col min="3332" max="3332" width="9.85546875" style="192" customWidth="1"/>
    <col min="3333" max="3334" width="10.140625" style="192" customWidth="1"/>
    <col min="3335" max="3335" width="10.42578125" style="192" customWidth="1"/>
    <col min="3336" max="3336" width="9.42578125" style="192" customWidth="1"/>
    <col min="3337" max="3337" width="10.7109375" style="192" customWidth="1"/>
    <col min="3338" max="3340" width="8.7109375" style="192" customWidth="1"/>
    <col min="3341" max="3341" width="8.85546875" style="192" customWidth="1"/>
    <col min="3342" max="3349" width="8.7109375" style="192" customWidth="1"/>
    <col min="3350" max="3350" width="11.85546875" style="192" customWidth="1"/>
    <col min="3351" max="3351" width="12.5703125" style="192" customWidth="1"/>
    <col min="3352" max="3352" width="12.7109375" style="192" customWidth="1"/>
    <col min="3353" max="3353" width="9.28515625" style="192" customWidth="1"/>
    <col min="3354" max="3354" width="12.28515625" style="192" customWidth="1"/>
    <col min="3355" max="3355" width="9.7109375" style="192" customWidth="1"/>
    <col min="3356" max="3356" width="8.7109375" style="192" customWidth="1"/>
    <col min="3357" max="3357" width="13.140625" style="192" customWidth="1"/>
    <col min="3358" max="3358" width="12.85546875" style="192" customWidth="1"/>
    <col min="3359" max="3359" width="10.85546875" style="192" customWidth="1"/>
    <col min="3360" max="3361" width="11.5703125" style="192" customWidth="1"/>
    <col min="3362" max="3362" width="11.7109375" style="192" customWidth="1"/>
    <col min="3363" max="3363" width="11.85546875" style="192" customWidth="1"/>
    <col min="3364" max="3364" width="10.7109375" style="192" customWidth="1"/>
    <col min="3365" max="3365" width="12.7109375" style="192" customWidth="1"/>
    <col min="3366" max="3367" width="10.7109375" style="192" customWidth="1"/>
    <col min="3368" max="3368" width="10.85546875" style="192" customWidth="1"/>
    <col min="3369" max="3369" width="2" style="192" customWidth="1"/>
    <col min="3370" max="3386" width="10.85546875" style="192" customWidth="1"/>
    <col min="3387" max="3392" width="12.5703125" style="192" customWidth="1"/>
    <col min="3393" max="3446" width="0" style="192" hidden="1" customWidth="1"/>
    <col min="3447" max="3584" width="11.42578125" style="192"/>
    <col min="3585" max="3585" width="29" style="192" customWidth="1"/>
    <col min="3586" max="3586" width="23.28515625" style="192" customWidth="1"/>
    <col min="3587" max="3587" width="11.28515625" style="192" customWidth="1"/>
    <col min="3588" max="3588" width="9.85546875" style="192" customWidth="1"/>
    <col min="3589" max="3590" width="10.140625" style="192" customWidth="1"/>
    <col min="3591" max="3591" width="10.42578125" style="192" customWidth="1"/>
    <col min="3592" max="3592" width="9.42578125" style="192" customWidth="1"/>
    <col min="3593" max="3593" width="10.7109375" style="192" customWidth="1"/>
    <col min="3594" max="3596" width="8.7109375" style="192" customWidth="1"/>
    <col min="3597" max="3597" width="8.85546875" style="192" customWidth="1"/>
    <col min="3598" max="3605" width="8.7109375" style="192" customWidth="1"/>
    <col min="3606" max="3606" width="11.85546875" style="192" customWidth="1"/>
    <col min="3607" max="3607" width="12.5703125" style="192" customWidth="1"/>
    <col min="3608" max="3608" width="12.7109375" style="192" customWidth="1"/>
    <col min="3609" max="3609" width="9.28515625" style="192" customWidth="1"/>
    <col min="3610" max="3610" width="12.28515625" style="192" customWidth="1"/>
    <col min="3611" max="3611" width="9.7109375" style="192" customWidth="1"/>
    <col min="3612" max="3612" width="8.7109375" style="192" customWidth="1"/>
    <col min="3613" max="3613" width="13.140625" style="192" customWidth="1"/>
    <col min="3614" max="3614" width="12.85546875" style="192" customWidth="1"/>
    <col min="3615" max="3615" width="10.85546875" style="192" customWidth="1"/>
    <col min="3616" max="3617" width="11.5703125" style="192" customWidth="1"/>
    <col min="3618" max="3618" width="11.7109375" style="192" customWidth="1"/>
    <col min="3619" max="3619" width="11.85546875" style="192" customWidth="1"/>
    <col min="3620" max="3620" width="10.7109375" style="192" customWidth="1"/>
    <col min="3621" max="3621" width="12.7109375" style="192" customWidth="1"/>
    <col min="3622" max="3623" width="10.7109375" style="192" customWidth="1"/>
    <col min="3624" max="3624" width="10.85546875" style="192" customWidth="1"/>
    <col min="3625" max="3625" width="2" style="192" customWidth="1"/>
    <col min="3626" max="3642" width="10.85546875" style="192" customWidth="1"/>
    <col min="3643" max="3648" width="12.5703125" style="192" customWidth="1"/>
    <col min="3649" max="3702" width="0" style="192" hidden="1" customWidth="1"/>
    <col min="3703" max="3840" width="11.42578125" style="192"/>
    <col min="3841" max="3841" width="29" style="192" customWidth="1"/>
    <col min="3842" max="3842" width="23.28515625" style="192" customWidth="1"/>
    <col min="3843" max="3843" width="11.28515625" style="192" customWidth="1"/>
    <col min="3844" max="3844" width="9.85546875" style="192" customWidth="1"/>
    <col min="3845" max="3846" width="10.140625" style="192" customWidth="1"/>
    <col min="3847" max="3847" width="10.42578125" style="192" customWidth="1"/>
    <col min="3848" max="3848" width="9.42578125" style="192" customWidth="1"/>
    <col min="3849" max="3849" width="10.7109375" style="192" customWidth="1"/>
    <col min="3850" max="3852" width="8.7109375" style="192" customWidth="1"/>
    <col min="3853" max="3853" width="8.85546875" style="192" customWidth="1"/>
    <col min="3854" max="3861" width="8.7109375" style="192" customWidth="1"/>
    <col min="3862" max="3862" width="11.85546875" style="192" customWidth="1"/>
    <col min="3863" max="3863" width="12.5703125" style="192" customWidth="1"/>
    <col min="3864" max="3864" width="12.7109375" style="192" customWidth="1"/>
    <col min="3865" max="3865" width="9.28515625" style="192" customWidth="1"/>
    <col min="3866" max="3866" width="12.28515625" style="192" customWidth="1"/>
    <col min="3867" max="3867" width="9.7109375" style="192" customWidth="1"/>
    <col min="3868" max="3868" width="8.7109375" style="192" customWidth="1"/>
    <col min="3869" max="3869" width="13.140625" style="192" customWidth="1"/>
    <col min="3870" max="3870" width="12.85546875" style="192" customWidth="1"/>
    <col min="3871" max="3871" width="10.85546875" style="192" customWidth="1"/>
    <col min="3872" max="3873" width="11.5703125" style="192" customWidth="1"/>
    <col min="3874" max="3874" width="11.7109375" style="192" customWidth="1"/>
    <col min="3875" max="3875" width="11.85546875" style="192" customWidth="1"/>
    <col min="3876" max="3876" width="10.7109375" style="192" customWidth="1"/>
    <col min="3877" max="3877" width="12.7109375" style="192" customWidth="1"/>
    <col min="3878" max="3879" width="10.7109375" style="192" customWidth="1"/>
    <col min="3880" max="3880" width="10.85546875" style="192" customWidth="1"/>
    <col min="3881" max="3881" width="2" style="192" customWidth="1"/>
    <col min="3882" max="3898" width="10.85546875" style="192" customWidth="1"/>
    <col min="3899" max="3904" width="12.5703125" style="192" customWidth="1"/>
    <col min="3905" max="3958" width="0" style="192" hidden="1" customWidth="1"/>
    <col min="3959" max="4096" width="11.42578125" style="192"/>
    <col min="4097" max="4097" width="29" style="192" customWidth="1"/>
    <col min="4098" max="4098" width="23.28515625" style="192" customWidth="1"/>
    <col min="4099" max="4099" width="11.28515625" style="192" customWidth="1"/>
    <col min="4100" max="4100" width="9.85546875" style="192" customWidth="1"/>
    <col min="4101" max="4102" width="10.140625" style="192" customWidth="1"/>
    <col min="4103" max="4103" width="10.42578125" style="192" customWidth="1"/>
    <col min="4104" max="4104" width="9.42578125" style="192" customWidth="1"/>
    <col min="4105" max="4105" width="10.7109375" style="192" customWidth="1"/>
    <col min="4106" max="4108" width="8.7109375" style="192" customWidth="1"/>
    <col min="4109" max="4109" width="8.85546875" style="192" customWidth="1"/>
    <col min="4110" max="4117" width="8.7109375" style="192" customWidth="1"/>
    <col min="4118" max="4118" width="11.85546875" style="192" customWidth="1"/>
    <col min="4119" max="4119" width="12.5703125" style="192" customWidth="1"/>
    <col min="4120" max="4120" width="12.7109375" style="192" customWidth="1"/>
    <col min="4121" max="4121" width="9.28515625" style="192" customWidth="1"/>
    <col min="4122" max="4122" width="12.28515625" style="192" customWidth="1"/>
    <col min="4123" max="4123" width="9.7109375" style="192" customWidth="1"/>
    <col min="4124" max="4124" width="8.7109375" style="192" customWidth="1"/>
    <col min="4125" max="4125" width="13.140625" style="192" customWidth="1"/>
    <col min="4126" max="4126" width="12.85546875" style="192" customWidth="1"/>
    <col min="4127" max="4127" width="10.85546875" style="192" customWidth="1"/>
    <col min="4128" max="4129" width="11.5703125" style="192" customWidth="1"/>
    <col min="4130" max="4130" width="11.7109375" style="192" customWidth="1"/>
    <col min="4131" max="4131" width="11.85546875" style="192" customWidth="1"/>
    <col min="4132" max="4132" width="10.7109375" style="192" customWidth="1"/>
    <col min="4133" max="4133" width="12.7109375" style="192" customWidth="1"/>
    <col min="4134" max="4135" width="10.7109375" style="192" customWidth="1"/>
    <col min="4136" max="4136" width="10.85546875" style="192" customWidth="1"/>
    <col min="4137" max="4137" width="2" style="192" customWidth="1"/>
    <col min="4138" max="4154" width="10.85546875" style="192" customWidth="1"/>
    <col min="4155" max="4160" width="12.5703125" style="192" customWidth="1"/>
    <col min="4161" max="4214" width="0" style="192" hidden="1" customWidth="1"/>
    <col min="4215" max="4352" width="11.42578125" style="192"/>
    <col min="4353" max="4353" width="29" style="192" customWidth="1"/>
    <col min="4354" max="4354" width="23.28515625" style="192" customWidth="1"/>
    <col min="4355" max="4355" width="11.28515625" style="192" customWidth="1"/>
    <col min="4356" max="4356" width="9.85546875" style="192" customWidth="1"/>
    <col min="4357" max="4358" width="10.140625" style="192" customWidth="1"/>
    <col min="4359" max="4359" width="10.42578125" style="192" customWidth="1"/>
    <col min="4360" max="4360" width="9.42578125" style="192" customWidth="1"/>
    <col min="4361" max="4361" width="10.7109375" style="192" customWidth="1"/>
    <col min="4362" max="4364" width="8.7109375" style="192" customWidth="1"/>
    <col min="4365" max="4365" width="8.85546875" style="192" customWidth="1"/>
    <col min="4366" max="4373" width="8.7109375" style="192" customWidth="1"/>
    <col min="4374" max="4374" width="11.85546875" style="192" customWidth="1"/>
    <col min="4375" max="4375" width="12.5703125" style="192" customWidth="1"/>
    <col min="4376" max="4376" width="12.7109375" style="192" customWidth="1"/>
    <col min="4377" max="4377" width="9.28515625" style="192" customWidth="1"/>
    <col min="4378" max="4378" width="12.28515625" style="192" customWidth="1"/>
    <col min="4379" max="4379" width="9.7109375" style="192" customWidth="1"/>
    <col min="4380" max="4380" width="8.7109375" style="192" customWidth="1"/>
    <col min="4381" max="4381" width="13.140625" style="192" customWidth="1"/>
    <col min="4382" max="4382" width="12.85546875" style="192" customWidth="1"/>
    <col min="4383" max="4383" width="10.85546875" style="192" customWidth="1"/>
    <col min="4384" max="4385" width="11.5703125" style="192" customWidth="1"/>
    <col min="4386" max="4386" width="11.7109375" style="192" customWidth="1"/>
    <col min="4387" max="4387" width="11.85546875" style="192" customWidth="1"/>
    <col min="4388" max="4388" width="10.7109375" style="192" customWidth="1"/>
    <col min="4389" max="4389" width="12.7109375" style="192" customWidth="1"/>
    <col min="4390" max="4391" width="10.7109375" style="192" customWidth="1"/>
    <col min="4392" max="4392" width="10.85546875" style="192" customWidth="1"/>
    <col min="4393" max="4393" width="2" style="192" customWidth="1"/>
    <col min="4394" max="4410" width="10.85546875" style="192" customWidth="1"/>
    <col min="4411" max="4416" width="12.5703125" style="192" customWidth="1"/>
    <col min="4417" max="4470" width="0" style="192" hidden="1" customWidth="1"/>
    <col min="4471" max="4608" width="11.42578125" style="192"/>
    <col min="4609" max="4609" width="29" style="192" customWidth="1"/>
    <col min="4610" max="4610" width="23.28515625" style="192" customWidth="1"/>
    <col min="4611" max="4611" width="11.28515625" style="192" customWidth="1"/>
    <col min="4612" max="4612" width="9.85546875" style="192" customWidth="1"/>
    <col min="4613" max="4614" width="10.140625" style="192" customWidth="1"/>
    <col min="4615" max="4615" width="10.42578125" style="192" customWidth="1"/>
    <col min="4616" max="4616" width="9.42578125" style="192" customWidth="1"/>
    <col min="4617" max="4617" width="10.7109375" style="192" customWidth="1"/>
    <col min="4618" max="4620" width="8.7109375" style="192" customWidth="1"/>
    <col min="4621" max="4621" width="8.85546875" style="192" customWidth="1"/>
    <col min="4622" max="4629" width="8.7109375" style="192" customWidth="1"/>
    <col min="4630" max="4630" width="11.85546875" style="192" customWidth="1"/>
    <col min="4631" max="4631" width="12.5703125" style="192" customWidth="1"/>
    <col min="4632" max="4632" width="12.7109375" style="192" customWidth="1"/>
    <col min="4633" max="4633" width="9.28515625" style="192" customWidth="1"/>
    <col min="4634" max="4634" width="12.28515625" style="192" customWidth="1"/>
    <col min="4635" max="4635" width="9.7109375" style="192" customWidth="1"/>
    <col min="4636" max="4636" width="8.7109375" style="192" customWidth="1"/>
    <col min="4637" max="4637" width="13.140625" style="192" customWidth="1"/>
    <col min="4638" max="4638" width="12.85546875" style="192" customWidth="1"/>
    <col min="4639" max="4639" width="10.85546875" style="192" customWidth="1"/>
    <col min="4640" max="4641" width="11.5703125" style="192" customWidth="1"/>
    <col min="4642" max="4642" width="11.7109375" style="192" customWidth="1"/>
    <col min="4643" max="4643" width="11.85546875" style="192" customWidth="1"/>
    <col min="4644" max="4644" width="10.7109375" style="192" customWidth="1"/>
    <col min="4645" max="4645" width="12.7109375" style="192" customWidth="1"/>
    <col min="4646" max="4647" width="10.7109375" style="192" customWidth="1"/>
    <col min="4648" max="4648" width="10.85546875" style="192" customWidth="1"/>
    <col min="4649" max="4649" width="2" style="192" customWidth="1"/>
    <col min="4650" max="4666" width="10.85546875" style="192" customWidth="1"/>
    <col min="4667" max="4672" width="12.5703125" style="192" customWidth="1"/>
    <col min="4673" max="4726" width="0" style="192" hidden="1" customWidth="1"/>
    <col min="4727" max="4864" width="11.42578125" style="192"/>
    <col min="4865" max="4865" width="29" style="192" customWidth="1"/>
    <col min="4866" max="4866" width="23.28515625" style="192" customWidth="1"/>
    <col min="4867" max="4867" width="11.28515625" style="192" customWidth="1"/>
    <col min="4868" max="4868" width="9.85546875" style="192" customWidth="1"/>
    <col min="4869" max="4870" width="10.140625" style="192" customWidth="1"/>
    <col min="4871" max="4871" width="10.42578125" style="192" customWidth="1"/>
    <col min="4872" max="4872" width="9.42578125" style="192" customWidth="1"/>
    <col min="4873" max="4873" width="10.7109375" style="192" customWidth="1"/>
    <col min="4874" max="4876" width="8.7109375" style="192" customWidth="1"/>
    <col min="4877" max="4877" width="8.85546875" style="192" customWidth="1"/>
    <col min="4878" max="4885" width="8.7109375" style="192" customWidth="1"/>
    <col min="4886" max="4886" width="11.85546875" style="192" customWidth="1"/>
    <col min="4887" max="4887" width="12.5703125" style="192" customWidth="1"/>
    <col min="4888" max="4888" width="12.7109375" style="192" customWidth="1"/>
    <col min="4889" max="4889" width="9.28515625" style="192" customWidth="1"/>
    <col min="4890" max="4890" width="12.28515625" style="192" customWidth="1"/>
    <col min="4891" max="4891" width="9.7109375" style="192" customWidth="1"/>
    <col min="4892" max="4892" width="8.7109375" style="192" customWidth="1"/>
    <col min="4893" max="4893" width="13.140625" style="192" customWidth="1"/>
    <col min="4894" max="4894" width="12.85546875" style="192" customWidth="1"/>
    <col min="4895" max="4895" width="10.85546875" style="192" customWidth="1"/>
    <col min="4896" max="4897" width="11.5703125" style="192" customWidth="1"/>
    <col min="4898" max="4898" width="11.7109375" style="192" customWidth="1"/>
    <col min="4899" max="4899" width="11.85546875" style="192" customWidth="1"/>
    <col min="4900" max="4900" width="10.7109375" style="192" customWidth="1"/>
    <col min="4901" max="4901" width="12.7109375" style="192" customWidth="1"/>
    <col min="4902" max="4903" width="10.7109375" style="192" customWidth="1"/>
    <col min="4904" max="4904" width="10.85546875" style="192" customWidth="1"/>
    <col min="4905" max="4905" width="2" style="192" customWidth="1"/>
    <col min="4906" max="4922" width="10.85546875" style="192" customWidth="1"/>
    <col min="4923" max="4928" width="12.5703125" style="192" customWidth="1"/>
    <col min="4929" max="4982" width="0" style="192" hidden="1" customWidth="1"/>
    <col min="4983" max="5120" width="11.42578125" style="192"/>
    <col min="5121" max="5121" width="29" style="192" customWidth="1"/>
    <col min="5122" max="5122" width="23.28515625" style="192" customWidth="1"/>
    <col min="5123" max="5123" width="11.28515625" style="192" customWidth="1"/>
    <col min="5124" max="5124" width="9.85546875" style="192" customWidth="1"/>
    <col min="5125" max="5126" width="10.140625" style="192" customWidth="1"/>
    <col min="5127" max="5127" width="10.42578125" style="192" customWidth="1"/>
    <col min="5128" max="5128" width="9.42578125" style="192" customWidth="1"/>
    <col min="5129" max="5129" width="10.7109375" style="192" customWidth="1"/>
    <col min="5130" max="5132" width="8.7109375" style="192" customWidth="1"/>
    <col min="5133" max="5133" width="8.85546875" style="192" customWidth="1"/>
    <col min="5134" max="5141" width="8.7109375" style="192" customWidth="1"/>
    <col min="5142" max="5142" width="11.85546875" style="192" customWidth="1"/>
    <col min="5143" max="5143" width="12.5703125" style="192" customWidth="1"/>
    <col min="5144" max="5144" width="12.7109375" style="192" customWidth="1"/>
    <col min="5145" max="5145" width="9.28515625" style="192" customWidth="1"/>
    <col min="5146" max="5146" width="12.28515625" style="192" customWidth="1"/>
    <col min="5147" max="5147" width="9.7109375" style="192" customWidth="1"/>
    <col min="5148" max="5148" width="8.7109375" style="192" customWidth="1"/>
    <col min="5149" max="5149" width="13.140625" style="192" customWidth="1"/>
    <col min="5150" max="5150" width="12.85546875" style="192" customWidth="1"/>
    <col min="5151" max="5151" width="10.85546875" style="192" customWidth="1"/>
    <col min="5152" max="5153" width="11.5703125" style="192" customWidth="1"/>
    <col min="5154" max="5154" width="11.7109375" style="192" customWidth="1"/>
    <col min="5155" max="5155" width="11.85546875" style="192" customWidth="1"/>
    <col min="5156" max="5156" width="10.7109375" style="192" customWidth="1"/>
    <col min="5157" max="5157" width="12.7109375" style="192" customWidth="1"/>
    <col min="5158" max="5159" width="10.7109375" style="192" customWidth="1"/>
    <col min="5160" max="5160" width="10.85546875" style="192" customWidth="1"/>
    <col min="5161" max="5161" width="2" style="192" customWidth="1"/>
    <col min="5162" max="5178" width="10.85546875" style="192" customWidth="1"/>
    <col min="5179" max="5184" width="12.5703125" style="192" customWidth="1"/>
    <col min="5185" max="5238" width="0" style="192" hidden="1" customWidth="1"/>
    <col min="5239" max="5376" width="11.42578125" style="192"/>
    <col min="5377" max="5377" width="29" style="192" customWidth="1"/>
    <col min="5378" max="5378" width="23.28515625" style="192" customWidth="1"/>
    <col min="5379" max="5379" width="11.28515625" style="192" customWidth="1"/>
    <col min="5380" max="5380" width="9.85546875" style="192" customWidth="1"/>
    <col min="5381" max="5382" width="10.140625" style="192" customWidth="1"/>
    <col min="5383" max="5383" width="10.42578125" style="192" customWidth="1"/>
    <col min="5384" max="5384" width="9.42578125" style="192" customWidth="1"/>
    <col min="5385" max="5385" width="10.7109375" style="192" customWidth="1"/>
    <col min="5386" max="5388" width="8.7109375" style="192" customWidth="1"/>
    <col min="5389" max="5389" width="8.85546875" style="192" customWidth="1"/>
    <col min="5390" max="5397" width="8.7109375" style="192" customWidth="1"/>
    <col min="5398" max="5398" width="11.85546875" style="192" customWidth="1"/>
    <col min="5399" max="5399" width="12.5703125" style="192" customWidth="1"/>
    <col min="5400" max="5400" width="12.7109375" style="192" customWidth="1"/>
    <col min="5401" max="5401" width="9.28515625" style="192" customWidth="1"/>
    <col min="5402" max="5402" width="12.28515625" style="192" customWidth="1"/>
    <col min="5403" max="5403" width="9.7109375" style="192" customWidth="1"/>
    <col min="5404" max="5404" width="8.7109375" style="192" customWidth="1"/>
    <col min="5405" max="5405" width="13.140625" style="192" customWidth="1"/>
    <col min="5406" max="5406" width="12.85546875" style="192" customWidth="1"/>
    <col min="5407" max="5407" width="10.85546875" style="192" customWidth="1"/>
    <col min="5408" max="5409" width="11.5703125" style="192" customWidth="1"/>
    <col min="5410" max="5410" width="11.7109375" style="192" customWidth="1"/>
    <col min="5411" max="5411" width="11.85546875" style="192" customWidth="1"/>
    <col min="5412" max="5412" width="10.7109375" style="192" customWidth="1"/>
    <col min="5413" max="5413" width="12.7109375" style="192" customWidth="1"/>
    <col min="5414" max="5415" width="10.7109375" style="192" customWidth="1"/>
    <col min="5416" max="5416" width="10.85546875" style="192" customWidth="1"/>
    <col min="5417" max="5417" width="2" style="192" customWidth="1"/>
    <col min="5418" max="5434" width="10.85546875" style="192" customWidth="1"/>
    <col min="5435" max="5440" width="12.5703125" style="192" customWidth="1"/>
    <col min="5441" max="5494" width="0" style="192" hidden="1" customWidth="1"/>
    <col min="5495" max="5632" width="11.42578125" style="192"/>
    <col min="5633" max="5633" width="29" style="192" customWidth="1"/>
    <col min="5634" max="5634" width="23.28515625" style="192" customWidth="1"/>
    <col min="5635" max="5635" width="11.28515625" style="192" customWidth="1"/>
    <col min="5636" max="5636" width="9.85546875" style="192" customWidth="1"/>
    <col min="5637" max="5638" width="10.140625" style="192" customWidth="1"/>
    <col min="5639" max="5639" width="10.42578125" style="192" customWidth="1"/>
    <col min="5640" max="5640" width="9.42578125" style="192" customWidth="1"/>
    <col min="5641" max="5641" width="10.7109375" style="192" customWidth="1"/>
    <col min="5642" max="5644" width="8.7109375" style="192" customWidth="1"/>
    <col min="5645" max="5645" width="8.85546875" style="192" customWidth="1"/>
    <col min="5646" max="5653" width="8.7109375" style="192" customWidth="1"/>
    <col min="5654" max="5654" width="11.85546875" style="192" customWidth="1"/>
    <col min="5655" max="5655" width="12.5703125" style="192" customWidth="1"/>
    <col min="5656" max="5656" width="12.7109375" style="192" customWidth="1"/>
    <col min="5657" max="5657" width="9.28515625" style="192" customWidth="1"/>
    <col min="5658" max="5658" width="12.28515625" style="192" customWidth="1"/>
    <col min="5659" max="5659" width="9.7109375" style="192" customWidth="1"/>
    <col min="5660" max="5660" width="8.7109375" style="192" customWidth="1"/>
    <col min="5661" max="5661" width="13.140625" style="192" customWidth="1"/>
    <col min="5662" max="5662" width="12.85546875" style="192" customWidth="1"/>
    <col min="5663" max="5663" width="10.85546875" style="192" customWidth="1"/>
    <col min="5664" max="5665" width="11.5703125" style="192" customWidth="1"/>
    <col min="5666" max="5666" width="11.7109375" style="192" customWidth="1"/>
    <col min="5667" max="5667" width="11.85546875" style="192" customWidth="1"/>
    <col min="5668" max="5668" width="10.7109375" style="192" customWidth="1"/>
    <col min="5669" max="5669" width="12.7109375" style="192" customWidth="1"/>
    <col min="5670" max="5671" width="10.7109375" style="192" customWidth="1"/>
    <col min="5672" max="5672" width="10.85546875" style="192" customWidth="1"/>
    <col min="5673" max="5673" width="2" style="192" customWidth="1"/>
    <col min="5674" max="5690" width="10.85546875" style="192" customWidth="1"/>
    <col min="5691" max="5696" width="12.5703125" style="192" customWidth="1"/>
    <col min="5697" max="5750" width="0" style="192" hidden="1" customWidth="1"/>
    <col min="5751" max="5888" width="11.42578125" style="192"/>
    <col min="5889" max="5889" width="29" style="192" customWidth="1"/>
    <col min="5890" max="5890" width="23.28515625" style="192" customWidth="1"/>
    <col min="5891" max="5891" width="11.28515625" style="192" customWidth="1"/>
    <col min="5892" max="5892" width="9.85546875" style="192" customWidth="1"/>
    <col min="5893" max="5894" width="10.140625" style="192" customWidth="1"/>
    <col min="5895" max="5895" width="10.42578125" style="192" customWidth="1"/>
    <col min="5896" max="5896" width="9.42578125" style="192" customWidth="1"/>
    <col min="5897" max="5897" width="10.7109375" style="192" customWidth="1"/>
    <col min="5898" max="5900" width="8.7109375" style="192" customWidth="1"/>
    <col min="5901" max="5901" width="8.85546875" style="192" customWidth="1"/>
    <col min="5902" max="5909" width="8.7109375" style="192" customWidth="1"/>
    <col min="5910" max="5910" width="11.85546875" style="192" customWidth="1"/>
    <col min="5911" max="5911" width="12.5703125" style="192" customWidth="1"/>
    <col min="5912" max="5912" width="12.7109375" style="192" customWidth="1"/>
    <col min="5913" max="5913" width="9.28515625" style="192" customWidth="1"/>
    <col min="5914" max="5914" width="12.28515625" style="192" customWidth="1"/>
    <col min="5915" max="5915" width="9.7109375" style="192" customWidth="1"/>
    <col min="5916" max="5916" width="8.7109375" style="192" customWidth="1"/>
    <col min="5917" max="5917" width="13.140625" style="192" customWidth="1"/>
    <col min="5918" max="5918" width="12.85546875" style="192" customWidth="1"/>
    <col min="5919" max="5919" width="10.85546875" style="192" customWidth="1"/>
    <col min="5920" max="5921" width="11.5703125" style="192" customWidth="1"/>
    <col min="5922" max="5922" width="11.7109375" style="192" customWidth="1"/>
    <col min="5923" max="5923" width="11.85546875" style="192" customWidth="1"/>
    <col min="5924" max="5924" width="10.7109375" style="192" customWidth="1"/>
    <col min="5925" max="5925" width="12.7109375" style="192" customWidth="1"/>
    <col min="5926" max="5927" width="10.7109375" style="192" customWidth="1"/>
    <col min="5928" max="5928" width="10.85546875" style="192" customWidth="1"/>
    <col min="5929" max="5929" width="2" style="192" customWidth="1"/>
    <col min="5930" max="5946" width="10.85546875" style="192" customWidth="1"/>
    <col min="5947" max="5952" width="12.5703125" style="192" customWidth="1"/>
    <col min="5953" max="6006" width="0" style="192" hidden="1" customWidth="1"/>
    <col min="6007" max="6144" width="11.42578125" style="192"/>
    <col min="6145" max="6145" width="29" style="192" customWidth="1"/>
    <col min="6146" max="6146" width="23.28515625" style="192" customWidth="1"/>
    <col min="6147" max="6147" width="11.28515625" style="192" customWidth="1"/>
    <col min="6148" max="6148" width="9.85546875" style="192" customWidth="1"/>
    <col min="6149" max="6150" width="10.140625" style="192" customWidth="1"/>
    <col min="6151" max="6151" width="10.42578125" style="192" customWidth="1"/>
    <col min="6152" max="6152" width="9.42578125" style="192" customWidth="1"/>
    <col min="6153" max="6153" width="10.7109375" style="192" customWidth="1"/>
    <col min="6154" max="6156" width="8.7109375" style="192" customWidth="1"/>
    <col min="6157" max="6157" width="8.85546875" style="192" customWidth="1"/>
    <col min="6158" max="6165" width="8.7109375" style="192" customWidth="1"/>
    <col min="6166" max="6166" width="11.85546875" style="192" customWidth="1"/>
    <col min="6167" max="6167" width="12.5703125" style="192" customWidth="1"/>
    <col min="6168" max="6168" width="12.7109375" style="192" customWidth="1"/>
    <col min="6169" max="6169" width="9.28515625" style="192" customWidth="1"/>
    <col min="6170" max="6170" width="12.28515625" style="192" customWidth="1"/>
    <col min="6171" max="6171" width="9.7109375" style="192" customWidth="1"/>
    <col min="6172" max="6172" width="8.7109375" style="192" customWidth="1"/>
    <col min="6173" max="6173" width="13.140625" style="192" customWidth="1"/>
    <col min="6174" max="6174" width="12.85546875" style="192" customWidth="1"/>
    <col min="6175" max="6175" width="10.85546875" style="192" customWidth="1"/>
    <col min="6176" max="6177" width="11.5703125" style="192" customWidth="1"/>
    <col min="6178" max="6178" width="11.7109375" style="192" customWidth="1"/>
    <col min="6179" max="6179" width="11.85546875" style="192" customWidth="1"/>
    <col min="6180" max="6180" width="10.7109375" style="192" customWidth="1"/>
    <col min="6181" max="6181" width="12.7109375" style="192" customWidth="1"/>
    <col min="6182" max="6183" width="10.7109375" style="192" customWidth="1"/>
    <col min="6184" max="6184" width="10.85546875" style="192" customWidth="1"/>
    <col min="6185" max="6185" width="2" style="192" customWidth="1"/>
    <col min="6186" max="6202" width="10.85546875" style="192" customWidth="1"/>
    <col min="6203" max="6208" width="12.5703125" style="192" customWidth="1"/>
    <col min="6209" max="6262" width="0" style="192" hidden="1" customWidth="1"/>
    <col min="6263" max="6400" width="11.42578125" style="192"/>
    <col min="6401" max="6401" width="29" style="192" customWidth="1"/>
    <col min="6402" max="6402" width="23.28515625" style="192" customWidth="1"/>
    <col min="6403" max="6403" width="11.28515625" style="192" customWidth="1"/>
    <col min="6404" max="6404" width="9.85546875" style="192" customWidth="1"/>
    <col min="6405" max="6406" width="10.140625" style="192" customWidth="1"/>
    <col min="6407" max="6407" width="10.42578125" style="192" customWidth="1"/>
    <col min="6408" max="6408" width="9.42578125" style="192" customWidth="1"/>
    <col min="6409" max="6409" width="10.7109375" style="192" customWidth="1"/>
    <col min="6410" max="6412" width="8.7109375" style="192" customWidth="1"/>
    <col min="6413" max="6413" width="8.85546875" style="192" customWidth="1"/>
    <col min="6414" max="6421" width="8.7109375" style="192" customWidth="1"/>
    <col min="6422" max="6422" width="11.85546875" style="192" customWidth="1"/>
    <col min="6423" max="6423" width="12.5703125" style="192" customWidth="1"/>
    <col min="6424" max="6424" width="12.7109375" style="192" customWidth="1"/>
    <col min="6425" max="6425" width="9.28515625" style="192" customWidth="1"/>
    <col min="6426" max="6426" width="12.28515625" style="192" customWidth="1"/>
    <col min="6427" max="6427" width="9.7109375" style="192" customWidth="1"/>
    <col min="6428" max="6428" width="8.7109375" style="192" customWidth="1"/>
    <col min="6429" max="6429" width="13.140625" style="192" customWidth="1"/>
    <col min="6430" max="6430" width="12.85546875" style="192" customWidth="1"/>
    <col min="6431" max="6431" width="10.85546875" style="192" customWidth="1"/>
    <col min="6432" max="6433" width="11.5703125" style="192" customWidth="1"/>
    <col min="6434" max="6434" width="11.7109375" style="192" customWidth="1"/>
    <col min="6435" max="6435" width="11.85546875" style="192" customWidth="1"/>
    <col min="6436" max="6436" width="10.7109375" style="192" customWidth="1"/>
    <col min="6437" max="6437" width="12.7109375" style="192" customWidth="1"/>
    <col min="6438" max="6439" width="10.7109375" style="192" customWidth="1"/>
    <col min="6440" max="6440" width="10.85546875" style="192" customWidth="1"/>
    <col min="6441" max="6441" width="2" style="192" customWidth="1"/>
    <col min="6442" max="6458" width="10.85546875" style="192" customWidth="1"/>
    <col min="6459" max="6464" width="12.5703125" style="192" customWidth="1"/>
    <col min="6465" max="6518" width="0" style="192" hidden="1" customWidth="1"/>
    <col min="6519" max="6656" width="11.42578125" style="192"/>
    <col min="6657" max="6657" width="29" style="192" customWidth="1"/>
    <col min="6658" max="6658" width="23.28515625" style="192" customWidth="1"/>
    <col min="6659" max="6659" width="11.28515625" style="192" customWidth="1"/>
    <col min="6660" max="6660" width="9.85546875" style="192" customWidth="1"/>
    <col min="6661" max="6662" width="10.140625" style="192" customWidth="1"/>
    <col min="6663" max="6663" width="10.42578125" style="192" customWidth="1"/>
    <col min="6664" max="6664" width="9.42578125" style="192" customWidth="1"/>
    <col min="6665" max="6665" width="10.7109375" style="192" customWidth="1"/>
    <col min="6666" max="6668" width="8.7109375" style="192" customWidth="1"/>
    <col min="6669" max="6669" width="8.85546875" style="192" customWidth="1"/>
    <col min="6670" max="6677" width="8.7109375" style="192" customWidth="1"/>
    <col min="6678" max="6678" width="11.85546875" style="192" customWidth="1"/>
    <col min="6679" max="6679" width="12.5703125" style="192" customWidth="1"/>
    <col min="6680" max="6680" width="12.7109375" style="192" customWidth="1"/>
    <col min="6681" max="6681" width="9.28515625" style="192" customWidth="1"/>
    <col min="6682" max="6682" width="12.28515625" style="192" customWidth="1"/>
    <col min="6683" max="6683" width="9.7109375" style="192" customWidth="1"/>
    <col min="6684" max="6684" width="8.7109375" style="192" customWidth="1"/>
    <col min="6685" max="6685" width="13.140625" style="192" customWidth="1"/>
    <col min="6686" max="6686" width="12.85546875" style="192" customWidth="1"/>
    <col min="6687" max="6687" width="10.85546875" style="192" customWidth="1"/>
    <col min="6688" max="6689" width="11.5703125" style="192" customWidth="1"/>
    <col min="6690" max="6690" width="11.7109375" style="192" customWidth="1"/>
    <col min="6691" max="6691" width="11.85546875" style="192" customWidth="1"/>
    <col min="6692" max="6692" width="10.7109375" style="192" customWidth="1"/>
    <col min="6693" max="6693" width="12.7109375" style="192" customWidth="1"/>
    <col min="6694" max="6695" width="10.7109375" style="192" customWidth="1"/>
    <col min="6696" max="6696" width="10.85546875" style="192" customWidth="1"/>
    <col min="6697" max="6697" width="2" style="192" customWidth="1"/>
    <col min="6698" max="6714" width="10.85546875" style="192" customWidth="1"/>
    <col min="6715" max="6720" width="12.5703125" style="192" customWidth="1"/>
    <col min="6721" max="6774" width="0" style="192" hidden="1" customWidth="1"/>
    <col min="6775" max="6912" width="11.42578125" style="192"/>
    <col min="6913" max="6913" width="29" style="192" customWidth="1"/>
    <col min="6914" max="6914" width="23.28515625" style="192" customWidth="1"/>
    <col min="6915" max="6915" width="11.28515625" style="192" customWidth="1"/>
    <col min="6916" max="6916" width="9.85546875" style="192" customWidth="1"/>
    <col min="6917" max="6918" width="10.140625" style="192" customWidth="1"/>
    <col min="6919" max="6919" width="10.42578125" style="192" customWidth="1"/>
    <col min="6920" max="6920" width="9.42578125" style="192" customWidth="1"/>
    <col min="6921" max="6921" width="10.7109375" style="192" customWidth="1"/>
    <col min="6922" max="6924" width="8.7109375" style="192" customWidth="1"/>
    <col min="6925" max="6925" width="8.85546875" style="192" customWidth="1"/>
    <col min="6926" max="6933" width="8.7109375" style="192" customWidth="1"/>
    <col min="6934" max="6934" width="11.85546875" style="192" customWidth="1"/>
    <col min="6935" max="6935" width="12.5703125" style="192" customWidth="1"/>
    <col min="6936" max="6936" width="12.7109375" style="192" customWidth="1"/>
    <col min="6937" max="6937" width="9.28515625" style="192" customWidth="1"/>
    <col min="6938" max="6938" width="12.28515625" style="192" customWidth="1"/>
    <col min="6939" max="6939" width="9.7109375" style="192" customWidth="1"/>
    <col min="6940" max="6940" width="8.7109375" style="192" customWidth="1"/>
    <col min="6941" max="6941" width="13.140625" style="192" customWidth="1"/>
    <col min="6942" max="6942" width="12.85546875" style="192" customWidth="1"/>
    <col min="6943" max="6943" width="10.85546875" style="192" customWidth="1"/>
    <col min="6944" max="6945" width="11.5703125" style="192" customWidth="1"/>
    <col min="6946" max="6946" width="11.7109375" style="192" customWidth="1"/>
    <col min="6947" max="6947" width="11.85546875" style="192" customWidth="1"/>
    <col min="6948" max="6948" width="10.7109375" style="192" customWidth="1"/>
    <col min="6949" max="6949" width="12.7109375" style="192" customWidth="1"/>
    <col min="6950" max="6951" width="10.7109375" style="192" customWidth="1"/>
    <col min="6952" max="6952" width="10.85546875" style="192" customWidth="1"/>
    <col min="6953" max="6953" width="2" style="192" customWidth="1"/>
    <col min="6954" max="6970" width="10.85546875" style="192" customWidth="1"/>
    <col min="6971" max="6976" width="12.5703125" style="192" customWidth="1"/>
    <col min="6977" max="7030" width="0" style="192" hidden="1" customWidth="1"/>
    <col min="7031" max="7168" width="11.42578125" style="192"/>
    <col min="7169" max="7169" width="29" style="192" customWidth="1"/>
    <col min="7170" max="7170" width="23.28515625" style="192" customWidth="1"/>
    <col min="7171" max="7171" width="11.28515625" style="192" customWidth="1"/>
    <col min="7172" max="7172" width="9.85546875" style="192" customWidth="1"/>
    <col min="7173" max="7174" width="10.140625" style="192" customWidth="1"/>
    <col min="7175" max="7175" width="10.42578125" style="192" customWidth="1"/>
    <col min="7176" max="7176" width="9.42578125" style="192" customWidth="1"/>
    <col min="7177" max="7177" width="10.7109375" style="192" customWidth="1"/>
    <col min="7178" max="7180" width="8.7109375" style="192" customWidth="1"/>
    <col min="7181" max="7181" width="8.85546875" style="192" customWidth="1"/>
    <col min="7182" max="7189" width="8.7109375" style="192" customWidth="1"/>
    <col min="7190" max="7190" width="11.85546875" style="192" customWidth="1"/>
    <col min="7191" max="7191" width="12.5703125" style="192" customWidth="1"/>
    <col min="7192" max="7192" width="12.7109375" style="192" customWidth="1"/>
    <col min="7193" max="7193" width="9.28515625" style="192" customWidth="1"/>
    <col min="7194" max="7194" width="12.28515625" style="192" customWidth="1"/>
    <col min="7195" max="7195" width="9.7109375" style="192" customWidth="1"/>
    <col min="7196" max="7196" width="8.7109375" style="192" customWidth="1"/>
    <col min="7197" max="7197" width="13.140625" style="192" customWidth="1"/>
    <col min="7198" max="7198" width="12.85546875" style="192" customWidth="1"/>
    <col min="7199" max="7199" width="10.85546875" style="192" customWidth="1"/>
    <col min="7200" max="7201" width="11.5703125" style="192" customWidth="1"/>
    <col min="7202" max="7202" width="11.7109375" style="192" customWidth="1"/>
    <col min="7203" max="7203" width="11.85546875" style="192" customWidth="1"/>
    <col min="7204" max="7204" width="10.7109375" style="192" customWidth="1"/>
    <col min="7205" max="7205" width="12.7109375" style="192" customWidth="1"/>
    <col min="7206" max="7207" width="10.7109375" style="192" customWidth="1"/>
    <col min="7208" max="7208" width="10.85546875" style="192" customWidth="1"/>
    <col min="7209" max="7209" width="2" style="192" customWidth="1"/>
    <col min="7210" max="7226" width="10.85546875" style="192" customWidth="1"/>
    <col min="7227" max="7232" width="12.5703125" style="192" customWidth="1"/>
    <col min="7233" max="7286" width="0" style="192" hidden="1" customWidth="1"/>
    <col min="7287" max="7424" width="11.42578125" style="192"/>
    <col min="7425" max="7425" width="29" style="192" customWidth="1"/>
    <col min="7426" max="7426" width="23.28515625" style="192" customWidth="1"/>
    <col min="7427" max="7427" width="11.28515625" style="192" customWidth="1"/>
    <col min="7428" max="7428" width="9.85546875" style="192" customWidth="1"/>
    <col min="7429" max="7430" width="10.140625" style="192" customWidth="1"/>
    <col min="7431" max="7431" width="10.42578125" style="192" customWidth="1"/>
    <col min="7432" max="7432" width="9.42578125" style="192" customWidth="1"/>
    <col min="7433" max="7433" width="10.7109375" style="192" customWidth="1"/>
    <col min="7434" max="7436" width="8.7109375" style="192" customWidth="1"/>
    <col min="7437" max="7437" width="8.85546875" style="192" customWidth="1"/>
    <col min="7438" max="7445" width="8.7109375" style="192" customWidth="1"/>
    <col min="7446" max="7446" width="11.85546875" style="192" customWidth="1"/>
    <col min="7447" max="7447" width="12.5703125" style="192" customWidth="1"/>
    <col min="7448" max="7448" width="12.7109375" style="192" customWidth="1"/>
    <col min="7449" max="7449" width="9.28515625" style="192" customWidth="1"/>
    <col min="7450" max="7450" width="12.28515625" style="192" customWidth="1"/>
    <col min="7451" max="7451" width="9.7109375" style="192" customWidth="1"/>
    <col min="7452" max="7452" width="8.7109375" style="192" customWidth="1"/>
    <col min="7453" max="7453" width="13.140625" style="192" customWidth="1"/>
    <col min="7454" max="7454" width="12.85546875" style="192" customWidth="1"/>
    <col min="7455" max="7455" width="10.85546875" style="192" customWidth="1"/>
    <col min="7456" max="7457" width="11.5703125" style="192" customWidth="1"/>
    <col min="7458" max="7458" width="11.7109375" style="192" customWidth="1"/>
    <col min="7459" max="7459" width="11.85546875" style="192" customWidth="1"/>
    <col min="7460" max="7460" width="10.7109375" style="192" customWidth="1"/>
    <col min="7461" max="7461" width="12.7109375" style="192" customWidth="1"/>
    <col min="7462" max="7463" width="10.7109375" style="192" customWidth="1"/>
    <col min="7464" max="7464" width="10.85546875" style="192" customWidth="1"/>
    <col min="7465" max="7465" width="2" style="192" customWidth="1"/>
    <col min="7466" max="7482" width="10.85546875" style="192" customWidth="1"/>
    <col min="7483" max="7488" width="12.5703125" style="192" customWidth="1"/>
    <col min="7489" max="7542" width="0" style="192" hidden="1" customWidth="1"/>
    <col min="7543" max="7680" width="11.42578125" style="192"/>
    <col min="7681" max="7681" width="29" style="192" customWidth="1"/>
    <col min="7682" max="7682" width="23.28515625" style="192" customWidth="1"/>
    <col min="7683" max="7683" width="11.28515625" style="192" customWidth="1"/>
    <col min="7684" max="7684" width="9.85546875" style="192" customWidth="1"/>
    <col min="7685" max="7686" width="10.140625" style="192" customWidth="1"/>
    <col min="7687" max="7687" width="10.42578125" style="192" customWidth="1"/>
    <col min="7688" max="7688" width="9.42578125" style="192" customWidth="1"/>
    <col min="7689" max="7689" width="10.7109375" style="192" customWidth="1"/>
    <col min="7690" max="7692" width="8.7109375" style="192" customWidth="1"/>
    <col min="7693" max="7693" width="8.85546875" style="192" customWidth="1"/>
    <col min="7694" max="7701" width="8.7109375" style="192" customWidth="1"/>
    <col min="7702" max="7702" width="11.85546875" style="192" customWidth="1"/>
    <col min="7703" max="7703" width="12.5703125" style="192" customWidth="1"/>
    <col min="7704" max="7704" width="12.7109375" style="192" customWidth="1"/>
    <col min="7705" max="7705" width="9.28515625" style="192" customWidth="1"/>
    <col min="7706" max="7706" width="12.28515625" style="192" customWidth="1"/>
    <col min="7707" max="7707" width="9.7109375" style="192" customWidth="1"/>
    <col min="7708" max="7708" width="8.7109375" style="192" customWidth="1"/>
    <col min="7709" max="7709" width="13.140625" style="192" customWidth="1"/>
    <col min="7710" max="7710" width="12.85546875" style="192" customWidth="1"/>
    <col min="7711" max="7711" width="10.85546875" style="192" customWidth="1"/>
    <col min="7712" max="7713" width="11.5703125" style="192" customWidth="1"/>
    <col min="7714" max="7714" width="11.7109375" style="192" customWidth="1"/>
    <col min="7715" max="7715" width="11.85546875" style="192" customWidth="1"/>
    <col min="7716" max="7716" width="10.7109375" style="192" customWidth="1"/>
    <col min="7717" max="7717" width="12.7109375" style="192" customWidth="1"/>
    <col min="7718" max="7719" width="10.7109375" style="192" customWidth="1"/>
    <col min="7720" max="7720" width="10.85546875" style="192" customWidth="1"/>
    <col min="7721" max="7721" width="2" style="192" customWidth="1"/>
    <col min="7722" max="7738" width="10.85546875" style="192" customWidth="1"/>
    <col min="7739" max="7744" width="12.5703125" style="192" customWidth="1"/>
    <col min="7745" max="7798" width="0" style="192" hidden="1" customWidth="1"/>
    <col min="7799" max="7936" width="11.42578125" style="192"/>
    <col min="7937" max="7937" width="29" style="192" customWidth="1"/>
    <col min="7938" max="7938" width="23.28515625" style="192" customWidth="1"/>
    <col min="7939" max="7939" width="11.28515625" style="192" customWidth="1"/>
    <col min="7940" max="7940" width="9.85546875" style="192" customWidth="1"/>
    <col min="7941" max="7942" width="10.140625" style="192" customWidth="1"/>
    <col min="7943" max="7943" width="10.42578125" style="192" customWidth="1"/>
    <col min="7944" max="7944" width="9.42578125" style="192" customWidth="1"/>
    <col min="7945" max="7945" width="10.7109375" style="192" customWidth="1"/>
    <col min="7946" max="7948" width="8.7109375" style="192" customWidth="1"/>
    <col min="7949" max="7949" width="8.85546875" style="192" customWidth="1"/>
    <col min="7950" max="7957" width="8.7109375" style="192" customWidth="1"/>
    <col min="7958" max="7958" width="11.85546875" style="192" customWidth="1"/>
    <col min="7959" max="7959" width="12.5703125" style="192" customWidth="1"/>
    <col min="7960" max="7960" width="12.7109375" style="192" customWidth="1"/>
    <col min="7961" max="7961" width="9.28515625" style="192" customWidth="1"/>
    <col min="7962" max="7962" width="12.28515625" style="192" customWidth="1"/>
    <col min="7963" max="7963" width="9.7109375" style="192" customWidth="1"/>
    <col min="7964" max="7964" width="8.7109375" style="192" customWidth="1"/>
    <col min="7965" max="7965" width="13.140625" style="192" customWidth="1"/>
    <col min="7966" max="7966" width="12.85546875" style="192" customWidth="1"/>
    <col min="7967" max="7967" width="10.85546875" style="192" customWidth="1"/>
    <col min="7968" max="7969" width="11.5703125" style="192" customWidth="1"/>
    <col min="7970" max="7970" width="11.7109375" style="192" customWidth="1"/>
    <col min="7971" max="7971" width="11.85546875" style="192" customWidth="1"/>
    <col min="7972" max="7972" width="10.7109375" style="192" customWidth="1"/>
    <col min="7973" max="7973" width="12.7109375" style="192" customWidth="1"/>
    <col min="7974" max="7975" width="10.7109375" style="192" customWidth="1"/>
    <col min="7976" max="7976" width="10.85546875" style="192" customWidth="1"/>
    <col min="7977" max="7977" width="2" style="192" customWidth="1"/>
    <col min="7978" max="7994" width="10.85546875" style="192" customWidth="1"/>
    <col min="7995" max="8000" width="12.5703125" style="192" customWidth="1"/>
    <col min="8001" max="8054" width="0" style="192" hidden="1" customWidth="1"/>
    <col min="8055" max="8192" width="11.42578125" style="192"/>
    <col min="8193" max="8193" width="29" style="192" customWidth="1"/>
    <col min="8194" max="8194" width="23.28515625" style="192" customWidth="1"/>
    <col min="8195" max="8195" width="11.28515625" style="192" customWidth="1"/>
    <col min="8196" max="8196" width="9.85546875" style="192" customWidth="1"/>
    <col min="8197" max="8198" width="10.140625" style="192" customWidth="1"/>
    <col min="8199" max="8199" width="10.42578125" style="192" customWidth="1"/>
    <col min="8200" max="8200" width="9.42578125" style="192" customWidth="1"/>
    <col min="8201" max="8201" width="10.7109375" style="192" customWidth="1"/>
    <col min="8202" max="8204" width="8.7109375" style="192" customWidth="1"/>
    <col min="8205" max="8205" width="8.85546875" style="192" customWidth="1"/>
    <col min="8206" max="8213" width="8.7109375" style="192" customWidth="1"/>
    <col min="8214" max="8214" width="11.85546875" style="192" customWidth="1"/>
    <col min="8215" max="8215" width="12.5703125" style="192" customWidth="1"/>
    <col min="8216" max="8216" width="12.7109375" style="192" customWidth="1"/>
    <col min="8217" max="8217" width="9.28515625" style="192" customWidth="1"/>
    <col min="8218" max="8218" width="12.28515625" style="192" customWidth="1"/>
    <col min="8219" max="8219" width="9.7109375" style="192" customWidth="1"/>
    <col min="8220" max="8220" width="8.7109375" style="192" customWidth="1"/>
    <col min="8221" max="8221" width="13.140625" style="192" customWidth="1"/>
    <col min="8222" max="8222" width="12.85546875" style="192" customWidth="1"/>
    <col min="8223" max="8223" width="10.85546875" style="192" customWidth="1"/>
    <col min="8224" max="8225" width="11.5703125" style="192" customWidth="1"/>
    <col min="8226" max="8226" width="11.7109375" style="192" customWidth="1"/>
    <col min="8227" max="8227" width="11.85546875" style="192" customWidth="1"/>
    <col min="8228" max="8228" width="10.7109375" style="192" customWidth="1"/>
    <col min="8229" max="8229" width="12.7109375" style="192" customWidth="1"/>
    <col min="8230" max="8231" width="10.7109375" style="192" customWidth="1"/>
    <col min="8232" max="8232" width="10.85546875" style="192" customWidth="1"/>
    <col min="8233" max="8233" width="2" style="192" customWidth="1"/>
    <col min="8234" max="8250" width="10.85546875" style="192" customWidth="1"/>
    <col min="8251" max="8256" width="12.5703125" style="192" customWidth="1"/>
    <col min="8257" max="8310" width="0" style="192" hidden="1" customWidth="1"/>
    <col min="8311" max="8448" width="11.42578125" style="192"/>
    <col min="8449" max="8449" width="29" style="192" customWidth="1"/>
    <col min="8450" max="8450" width="23.28515625" style="192" customWidth="1"/>
    <col min="8451" max="8451" width="11.28515625" style="192" customWidth="1"/>
    <col min="8452" max="8452" width="9.85546875" style="192" customWidth="1"/>
    <col min="8453" max="8454" width="10.140625" style="192" customWidth="1"/>
    <col min="8455" max="8455" width="10.42578125" style="192" customWidth="1"/>
    <col min="8456" max="8456" width="9.42578125" style="192" customWidth="1"/>
    <col min="8457" max="8457" width="10.7109375" style="192" customWidth="1"/>
    <col min="8458" max="8460" width="8.7109375" style="192" customWidth="1"/>
    <col min="8461" max="8461" width="8.85546875" style="192" customWidth="1"/>
    <col min="8462" max="8469" width="8.7109375" style="192" customWidth="1"/>
    <col min="8470" max="8470" width="11.85546875" style="192" customWidth="1"/>
    <col min="8471" max="8471" width="12.5703125" style="192" customWidth="1"/>
    <col min="8472" max="8472" width="12.7109375" style="192" customWidth="1"/>
    <col min="8473" max="8473" width="9.28515625" style="192" customWidth="1"/>
    <col min="8474" max="8474" width="12.28515625" style="192" customWidth="1"/>
    <col min="8475" max="8475" width="9.7109375" style="192" customWidth="1"/>
    <col min="8476" max="8476" width="8.7109375" style="192" customWidth="1"/>
    <col min="8477" max="8477" width="13.140625" style="192" customWidth="1"/>
    <col min="8478" max="8478" width="12.85546875" style="192" customWidth="1"/>
    <col min="8479" max="8479" width="10.85546875" style="192" customWidth="1"/>
    <col min="8480" max="8481" width="11.5703125" style="192" customWidth="1"/>
    <col min="8482" max="8482" width="11.7109375" style="192" customWidth="1"/>
    <col min="8483" max="8483" width="11.85546875" style="192" customWidth="1"/>
    <col min="8484" max="8484" width="10.7109375" style="192" customWidth="1"/>
    <col min="8485" max="8485" width="12.7109375" style="192" customWidth="1"/>
    <col min="8486" max="8487" width="10.7109375" style="192" customWidth="1"/>
    <col min="8488" max="8488" width="10.85546875" style="192" customWidth="1"/>
    <col min="8489" max="8489" width="2" style="192" customWidth="1"/>
    <col min="8490" max="8506" width="10.85546875" style="192" customWidth="1"/>
    <col min="8507" max="8512" width="12.5703125" style="192" customWidth="1"/>
    <col min="8513" max="8566" width="0" style="192" hidden="1" customWidth="1"/>
    <col min="8567" max="8704" width="11.42578125" style="192"/>
    <col min="8705" max="8705" width="29" style="192" customWidth="1"/>
    <col min="8706" max="8706" width="23.28515625" style="192" customWidth="1"/>
    <col min="8707" max="8707" width="11.28515625" style="192" customWidth="1"/>
    <col min="8708" max="8708" width="9.85546875" style="192" customWidth="1"/>
    <col min="8709" max="8710" width="10.140625" style="192" customWidth="1"/>
    <col min="8711" max="8711" width="10.42578125" style="192" customWidth="1"/>
    <col min="8712" max="8712" width="9.42578125" style="192" customWidth="1"/>
    <col min="8713" max="8713" width="10.7109375" style="192" customWidth="1"/>
    <col min="8714" max="8716" width="8.7109375" style="192" customWidth="1"/>
    <col min="8717" max="8717" width="8.85546875" style="192" customWidth="1"/>
    <col min="8718" max="8725" width="8.7109375" style="192" customWidth="1"/>
    <col min="8726" max="8726" width="11.85546875" style="192" customWidth="1"/>
    <col min="8727" max="8727" width="12.5703125" style="192" customWidth="1"/>
    <col min="8728" max="8728" width="12.7109375" style="192" customWidth="1"/>
    <col min="8729" max="8729" width="9.28515625" style="192" customWidth="1"/>
    <col min="8730" max="8730" width="12.28515625" style="192" customWidth="1"/>
    <col min="8731" max="8731" width="9.7109375" style="192" customWidth="1"/>
    <col min="8732" max="8732" width="8.7109375" style="192" customWidth="1"/>
    <col min="8733" max="8733" width="13.140625" style="192" customWidth="1"/>
    <col min="8734" max="8734" width="12.85546875" style="192" customWidth="1"/>
    <col min="8735" max="8735" width="10.85546875" style="192" customWidth="1"/>
    <col min="8736" max="8737" width="11.5703125" style="192" customWidth="1"/>
    <col min="8738" max="8738" width="11.7109375" style="192" customWidth="1"/>
    <col min="8739" max="8739" width="11.85546875" style="192" customWidth="1"/>
    <col min="8740" max="8740" width="10.7109375" style="192" customWidth="1"/>
    <col min="8741" max="8741" width="12.7109375" style="192" customWidth="1"/>
    <col min="8742" max="8743" width="10.7109375" style="192" customWidth="1"/>
    <col min="8744" max="8744" width="10.85546875" style="192" customWidth="1"/>
    <col min="8745" max="8745" width="2" style="192" customWidth="1"/>
    <col min="8746" max="8762" width="10.85546875" style="192" customWidth="1"/>
    <col min="8763" max="8768" width="12.5703125" style="192" customWidth="1"/>
    <col min="8769" max="8822" width="0" style="192" hidden="1" customWidth="1"/>
    <col min="8823" max="8960" width="11.42578125" style="192"/>
    <col min="8961" max="8961" width="29" style="192" customWidth="1"/>
    <col min="8962" max="8962" width="23.28515625" style="192" customWidth="1"/>
    <col min="8963" max="8963" width="11.28515625" style="192" customWidth="1"/>
    <col min="8964" max="8964" width="9.85546875" style="192" customWidth="1"/>
    <col min="8965" max="8966" width="10.140625" style="192" customWidth="1"/>
    <col min="8967" max="8967" width="10.42578125" style="192" customWidth="1"/>
    <col min="8968" max="8968" width="9.42578125" style="192" customWidth="1"/>
    <col min="8969" max="8969" width="10.7109375" style="192" customWidth="1"/>
    <col min="8970" max="8972" width="8.7109375" style="192" customWidth="1"/>
    <col min="8973" max="8973" width="8.85546875" style="192" customWidth="1"/>
    <col min="8974" max="8981" width="8.7109375" style="192" customWidth="1"/>
    <col min="8982" max="8982" width="11.85546875" style="192" customWidth="1"/>
    <col min="8983" max="8983" width="12.5703125" style="192" customWidth="1"/>
    <col min="8984" max="8984" width="12.7109375" style="192" customWidth="1"/>
    <col min="8985" max="8985" width="9.28515625" style="192" customWidth="1"/>
    <col min="8986" max="8986" width="12.28515625" style="192" customWidth="1"/>
    <col min="8987" max="8987" width="9.7109375" style="192" customWidth="1"/>
    <col min="8988" max="8988" width="8.7109375" style="192" customWidth="1"/>
    <col min="8989" max="8989" width="13.140625" style="192" customWidth="1"/>
    <col min="8990" max="8990" width="12.85546875" style="192" customWidth="1"/>
    <col min="8991" max="8991" width="10.85546875" style="192" customWidth="1"/>
    <col min="8992" max="8993" width="11.5703125" style="192" customWidth="1"/>
    <col min="8994" max="8994" width="11.7109375" style="192" customWidth="1"/>
    <col min="8995" max="8995" width="11.85546875" style="192" customWidth="1"/>
    <col min="8996" max="8996" width="10.7109375" style="192" customWidth="1"/>
    <col min="8997" max="8997" width="12.7109375" style="192" customWidth="1"/>
    <col min="8998" max="8999" width="10.7109375" style="192" customWidth="1"/>
    <col min="9000" max="9000" width="10.85546875" style="192" customWidth="1"/>
    <col min="9001" max="9001" width="2" style="192" customWidth="1"/>
    <col min="9002" max="9018" width="10.85546875" style="192" customWidth="1"/>
    <col min="9019" max="9024" width="12.5703125" style="192" customWidth="1"/>
    <col min="9025" max="9078" width="0" style="192" hidden="1" customWidth="1"/>
    <col min="9079" max="9216" width="11.42578125" style="192"/>
    <col min="9217" max="9217" width="29" style="192" customWidth="1"/>
    <col min="9218" max="9218" width="23.28515625" style="192" customWidth="1"/>
    <col min="9219" max="9219" width="11.28515625" style="192" customWidth="1"/>
    <col min="9220" max="9220" width="9.85546875" style="192" customWidth="1"/>
    <col min="9221" max="9222" width="10.140625" style="192" customWidth="1"/>
    <col min="9223" max="9223" width="10.42578125" style="192" customWidth="1"/>
    <col min="9224" max="9224" width="9.42578125" style="192" customWidth="1"/>
    <col min="9225" max="9225" width="10.7109375" style="192" customWidth="1"/>
    <col min="9226" max="9228" width="8.7109375" style="192" customWidth="1"/>
    <col min="9229" max="9229" width="8.85546875" style="192" customWidth="1"/>
    <col min="9230" max="9237" width="8.7109375" style="192" customWidth="1"/>
    <col min="9238" max="9238" width="11.85546875" style="192" customWidth="1"/>
    <col min="9239" max="9239" width="12.5703125" style="192" customWidth="1"/>
    <col min="9240" max="9240" width="12.7109375" style="192" customWidth="1"/>
    <col min="9241" max="9241" width="9.28515625" style="192" customWidth="1"/>
    <col min="9242" max="9242" width="12.28515625" style="192" customWidth="1"/>
    <col min="9243" max="9243" width="9.7109375" style="192" customWidth="1"/>
    <col min="9244" max="9244" width="8.7109375" style="192" customWidth="1"/>
    <col min="9245" max="9245" width="13.140625" style="192" customWidth="1"/>
    <col min="9246" max="9246" width="12.85546875" style="192" customWidth="1"/>
    <col min="9247" max="9247" width="10.85546875" style="192" customWidth="1"/>
    <col min="9248" max="9249" width="11.5703125" style="192" customWidth="1"/>
    <col min="9250" max="9250" width="11.7109375" style="192" customWidth="1"/>
    <col min="9251" max="9251" width="11.85546875" style="192" customWidth="1"/>
    <col min="9252" max="9252" width="10.7109375" style="192" customWidth="1"/>
    <col min="9253" max="9253" width="12.7109375" style="192" customWidth="1"/>
    <col min="9254" max="9255" width="10.7109375" style="192" customWidth="1"/>
    <col min="9256" max="9256" width="10.85546875" style="192" customWidth="1"/>
    <col min="9257" max="9257" width="2" style="192" customWidth="1"/>
    <col min="9258" max="9274" width="10.85546875" style="192" customWidth="1"/>
    <col min="9275" max="9280" width="12.5703125" style="192" customWidth="1"/>
    <col min="9281" max="9334" width="0" style="192" hidden="1" customWidth="1"/>
    <col min="9335" max="9472" width="11.42578125" style="192"/>
    <col min="9473" max="9473" width="29" style="192" customWidth="1"/>
    <col min="9474" max="9474" width="23.28515625" style="192" customWidth="1"/>
    <col min="9475" max="9475" width="11.28515625" style="192" customWidth="1"/>
    <col min="9476" max="9476" width="9.85546875" style="192" customWidth="1"/>
    <col min="9477" max="9478" width="10.140625" style="192" customWidth="1"/>
    <col min="9479" max="9479" width="10.42578125" style="192" customWidth="1"/>
    <col min="9480" max="9480" width="9.42578125" style="192" customWidth="1"/>
    <col min="9481" max="9481" width="10.7109375" style="192" customWidth="1"/>
    <col min="9482" max="9484" width="8.7109375" style="192" customWidth="1"/>
    <col min="9485" max="9485" width="8.85546875" style="192" customWidth="1"/>
    <col min="9486" max="9493" width="8.7109375" style="192" customWidth="1"/>
    <col min="9494" max="9494" width="11.85546875" style="192" customWidth="1"/>
    <col min="9495" max="9495" width="12.5703125" style="192" customWidth="1"/>
    <col min="9496" max="9496" width="12.7109375" style="192" customWidth="1"/>
    <col min="9497" max="9497" width="9.28515625" style="192" customWidth="1"/>
    <col min="9498" max="9498" width="12.28515625" style="192" customWidth="1"/>
    <col min="9499" max="9499" width="9.7109375" style="192" customWidth="1"/>
    <col min="9500" max="9500" width="8.7109375" style="192" customWidth="1"/>
    <col min="9501" max="9501" width="13.140625" style="192" customWidth="1"/>
    <col min="9502" max="9502" width="12.85546875" style="192" customWidth="1"/>
    <col min="9503" max="9503" width="10.85546875" style="192" customWidth="1"/>
    <col min="9504" max="9505" width="11.5703125" style="192" customWidth="1"/>
    <col min="9506" max="9506" width="11.7109375" style="192" customWidth="1"/>
    <col min="9507" max="9507" width="11.85546875" style="192" customWidth="1"/>
    <col min="9508" max="9508" width="10.7109375" style="192" customWidth="1"/>
    <col min="9509" max="9509" width="12.7109375" style="192" customWidth="1"/>
    <col min="9510" max="9511" width="10.7109375" style="192" customWidth="1"/>
    <col min="9512" max="9512" width="10.85546875" style="192" customWidth="1"/>
    <col min="9513" max="9513" width="2" style="192" customWidth="1"/>
    <col min="9514" max="9530" width="10.85546875" style="192" customWidth="1"/>
    <col min="9531" max="9536" width="12.5703125" style="192" customWidth="1"/>
    <col min="9537" max="9590" width="0" style="192" hidden="1" customWidth="1"/>
    <col min="9591" max="9728" width="11.42578125" style="192"/>
    <col min="9729" max="9729" width="29" style="192" customWidth="1"/>
    <col min="9730" max="9730" width="23.28515625" style="192" customWidth="1"/>
    <col min="9731" max="9731" width="11.28515625" style="192" customWidth="1"/>
    <col min="9732" max="9732" width="9.85546875" style="192" customWidth="1"/>
    <col min="9733" max="9734" width="10.140625" style="192" customWidth="1"/>
    <col min="9735" max="9735" width="10.42578125" style="192" customWidth="1"/>
    <col min="9736" max="9736" width="9.42578125" style="192" customWidth="1"/>
    <col min="9737" max="9737" width="10.7109375" style="192" customWidth="1"/>
    <col min="9738" max="9740" width="8.7109375" style="192" customWidth="1"/>
    <col min="9741" max="9741" width="8.85546875" style="192" customWidth="1"/>
    <col min="9742" max="9749" width="8.7109375" style="192" customWidth="1"/>
    <col min="9750" max="9750" width="11.85546875" style="192" customWidth="1"/>
    <col min="9751" max="9751" width="12.5703125" style="192" customWidth="1"/>
    <col min="9752" max="9752" width="12.7109375" style="192" customWidth="1"/>
    <col min="9753" max="9753" width="9.28515625" style="192" customWidth="1"/>
    <col min="9754" max="9754" width="12.28515625" style="192" customWidth="1"/>
    <col min="9755" max="9755" width="9.7109375" style="192" customWidth="1"/>
    <col min="9756" max="9756" width="8.7109375" style="192" customWidth="1"/>
    <col min="9757" max="9757" width="13.140625" style="192" customWidth="1"/>
    <col min="9758" max="9758" width="12.85546875" style="192" customWidth="1"/>
    <col min="9759" max="9759" width="10.85546875" style="192" customWidth="1"/>
    <col min="9760" max="9761" width="11.5703125" style="192" customWidth="1"/>
    <col min="9762" max="9762" width="11.7109375" style="192" customWidth="1"/>
    <col min="9763" max="9763" width="11.85546875" style="192" customWidth="1"/>
    <col min="9764" max="9764" width="10.7109375" style="192" customWidth="1"/>
    <col min="9765" max="9765" width="12.7109375" style="192" customWidth="1"/>
    <col min="9766" max="9767" width="10.7109375" style="192" customWidth="1"/>
    <col min="9768" max="9768" width="10.85546875" style="192" customWidth="1"/>
    <col min="9769" max="9769" width="2" style="192" customWidth="1"/>
    <col min="9770" max="9786" width="10.85546875" style="192" customWidth="1"/>
    <col min="9787" max="9792" width="12.5703125" style="192" customWidth="1"/>
    <col min="9793" max="9846" width="0" style="192" hidden="1" customWidth="1"/>
    <col min="9847" max="9984" width="11.42578125" style="192"/>
    <col min="9985" max="9985" width="29" style="192" customWidth="1"/>
    <col min="9986" max="9986" width="23.28515625" style="192" customWidth="1"/>
    <col min="9987" max="9987" width="11.28515625" style="192" customWidth="1"/>
    <col min="9988" max="9988" width="9.85546875" style="192" customWidth="1"/>
    <col min="9989" max="9990" width="10.140625" style="192" customWidth="1"/>
    <col min="9991" max="9991" width="10.42578125" style="192" customWidth="1"/>
    <col min="9992" max="9992" width="9.42578125" style="192" customWidth="1"/>
    <col min="9993" max="9993" width="10.7109375" style="192" customWidth="1"/>
    <col min="9994" max="9996" width="8.7109375" style="192" customWidth="1"/>
    <col min="9997" max="9997" width="8.85546875" style="192" customWidth="1"/>
    <col min="9998" max="10005" width="8.7109375" style="192" customWidth="1"/>
    <col min="10006" max="10006" width="11.85546875" style="192" customWidth="1"/>
    <col min="10007" max="10007" width="12.5703125" style="192" customWidth="1"/>
    <col min="10008" max="10008" width="12.7109375" style="192" customWidth="1"/>
    <col min="10009" max="10009" width="9.28515625" style="192" customWidth="1"/>
    <col min="10010" max="10010" width="12.28515625" style="192" customWidth="1"/>
    <col min="10011" max="10011" width="9.7109375" style="192" customWidth="1"/>
    <col min="10012" max="10012" width="8.7109375" style="192" customWidth="1"/>
    <col min="10013" max="10013" width="13.140625" style="192" customWidth="1"/>
    <col min="10014" max="10014" width="12.85546875" style="192" customWidth="1"/>
    <col min="10015" max="10015" width="10.85546875" style="192" customWidth="1"/>
    <col min="10016" max="10017" width="11.5703125" style="192" customWidth="1"/>
    <col min="10018" max="10018" width="11.7109375" style="192" customWidth="1"/>
    <col min="10019" max="10019" width="11.85546875" style="192" customWidth="1"/>
    <col min="10020" max="10020" width="10.7109375" style="192" customWidth="1"/>
    <col min="10021" max="10021" width="12.7109375" style="192" customWidth="1"/>
    <col min="10022" max="10023" width="10.7109375" style="192" customWidth="1"/>
    <col min="10024" max="10024" width="10.85546875" style="192" customWidth="1"/>
    <col min="10025" max="10025" width="2" style="192" customWidth="1"/>
    <col min="10026" max="10042" width="10.85546875" style="192" customWidth="1"/>
    <col min="10043" max="10048" width="12.5703125" style="192" customWidth="1"/>
    <col min="10049" max="10102" width="0" style="192" hidden="1" customWidth="1"/>
    <col min="10103" max="10240" width="11.42578125" style="192"/>
    <col min="10241" max="10241" width="29" style="192" customWidth="1"/>
    <col min="10242" max="10242" width="23.28515625" style="192" customWidth="1"/>
    <col min="10243" max="10243" width="11.28515625" style="192" customWidth="1"/>
    <col min="10244" max="10244" width="9.85546875" style="192" customWidth="1"/>
    <col min="10245" max="10246" width="10.140625" style="192" customWidth="1"/>
    <col min="10247" max="10247" width="10.42578125" style="192" customWidth="1"/>
    <col min="10248" max="10248" width="9.42578125" style="192" customWidth="1"/>
    <col min="10249" max="10249" width="10.7109375" style="192" customWidth="1"/>
    <col min="10250" max="10252" width="8.7109375" style="192" customWidth="1"/>
    <col min="10253" max="10253" width="8.85546875" style="192" customWidth="1"/>
    <col min="10254" max="10261" width="8.7109375" style="192" customWidth="1"/>
    <col min="10262" max="10262" width="11.85546875" style="192" customWidth="1"/>
    <col min="10263" max="10263" width="12.5703125" style="192" customWidth="1"/>
    <col min="10264" max="10264" width="12.7109375" style="192" customWidth="1"/>
    <col min="10265" max="10265" width="9.28515625" style="192" customWidth="1"/>
    <col min="10266" max="10266" width="12.28515625" style="192" customWidth="1"/>
    <col min="10267" max="10267" width="9.7109375" style="192" customWidth="1"/>
    <col min="10268" max="10268" width="8.7109375" style="192" customWidth="1"/>
    <col min="10269" max="10269" width="13.140625" style="192" customWidth="1"/>
    <col min="10270" max="10270" width="12.85546875" style="192" customWidth="1"/>
    <col min="10271" max="10271" width="10.85546875" style="192" customWidth="1"/>
    <col min="10272" max="10273" width="11.5703125" style="192" customWidth="1"/>
    <col min="10274" max="10274" width="11.7109375" style="192" customWidth="1"/>
    <col min="10275" max="10275" width="11.85546875" style="192" customWidth="1"/>
    <col min="10276" max="10276" width="10.7109375" style="192" customWidth="1"/>
    <col min="10277" max="10277" width="12.7109375" style="192" customWidth="1"/>
    <col min="10278" max="10279" width="10.7109375" style="192" customWidth="1"/>
    <col min="10280" max="10280" width="10.85546875" style="192" customWidth="1"/>
    <col min="10281" max="10281" width="2" style="192" customWidth="1"/>
    <col min="10282" max="10298" width="10.85546875" style="192" customWidth="1"/>
    <col min="10299" max="10304" width="12.5703125" style="192" customWidth="1"/>
    <col min="10305" max="10358" width="0" style="192" hidden="1" customWidth="1"/>
    <col min="10359" max="10496" width="11.42578125" style="192"/>
    <col min="10497" max="10497" width="29" style="192" customWidth="1"/>
    <col min="10498" max="10498" width="23.28515625" style="192" customWidth="1"/>
    <col min="10499" max="10499" width="11.28515625" style="192" customWidth="1"/>
    <col min="10500" max="10500" width="9.85546875" style="192" customWidth="1"/>
    <col min="10501" max="10502" width="10.140625" style="192" customWidth="1"/>
    <col min="10503" max="10503" width="10.42578125" style="192" customWidth="1"/>
    <col min="10504" max="10504" width="9.42578125" style="192" customWidth="1"/>
    <col min="10505" max="10505" width="10.7109375" style="192" customWidth="1"/>
    <col min="10506" max="10508" width="8.7109375" style="192" customWidth="1"/>
    <col min="10509" max="10509" width="8.85546875" style="192" customWidth="1"/>
    <col min="10510" max="10517" width="8.7109375" style="192" customWidth="1"/>
    <col min="10518" max="10518" width="11.85546875" style="192" customWidth="1"/>
    <col min="10519" max="10519" width="12.5703125" style="192" customWidth="1"/>
    <col min="10520" max="10520" width="12.7109375" style="192" customWidth="1"/>
    <col min="10521" max="10521" width="9.28515625" style="192" customWidth="1"/>
    <col min="10522" max="10522" width="12.28515625" style="192" customWidth="1"/>
    <col min="10523" max="10523" width="9.7109375" style="192" customWidth="1"/>
    <col min="10524" max="10524" width="8.7109375" style="192" customWidth="1"/>
    <col min="10525" max="10525" width="13.140625" style="192" customWidth="1"/>
    <col min="10526" max="10526" width="12.85546875" style="192" customWidth="1"/>
    <col min="10527" max="10527" width="10.85546875" style="192" customWidth="1"/>
    <col min="10528" max="10529" width="11.5703125" style="192" customWidth="1"/>
    <col min="10530" max="10530" width="11.7109375" style="192" customWidth="1"/>
    <col min="10531" max="10531" width="11.85546875" style="192" customWidth="1"/>
    <col min="10532" max="10532" width="10.7109375" style="192" customWidth="1"/>
    <col min="10533" max="10533" width="12.7109375" style="192" customWidth="1"/>
    <col min="10534" max="10535" width="10.7109375" style="192" customWidth="1"/>
    <col min="10536" max="10536" width="10.85546875" style="192" customWidth="1"/>
    <col min="10537" max="10537" width="2" style="192" customWidth="1"/>
    <col min="10538" max="10554" width="10.85546875" style="192" customWidth="1"/>
    <col min="10555" max="10560" width="12.5703125" style="192" customWidth="1"/>
    <col min="10561" max="10614" width="0" style="192" hidden="1" customWidth="1"/>
    <col min="10615" max="10752" width="11.42578125" style="192"/>
    <col min="10753" max="10753" width="29" style="192" customWidth="1"/>
    <col min="10754" max="10754" width="23.28515625" style="192" customWidth="1"/>
    <col min="10755" max="10755" width="11.28515625" style="192" customWidth="1"/>
    <col min="10756" max="10756" width="9.85546875" style="192" customWidth="1"/>
    <col min="10757" max="10758" width="10.140625" style="192" customWidth="1"/>
    <col min="10759" max="10759" width="10.42578125" style="192" customWidth="1"/>
    <col min="10760" max="10760" width="9.42578125" style="192" customWidth="1"/>
    <col min="10761" max="10761" width="10.7109375" style="192" customWidth="1"/>
    <col min="10762" max="10764" width="8.7109375" style="192" customWidth="1"/>
    <col min="10765" max="10765" width="8.85546875" style="192" customWidth="1"/>
    <col min="10766" max="10773" width="8.7109375" style="192" customWidth="1"/>
    <col min="10774" max="10774" width="11.85546875" style="192" customWidth="1"/>
    <col min="10775" max="10775" width="12.5703125" style="192" customWidth="1"/>
    <col min="10776" max="10776" width="12.7109375" style="192" customWidth="1"/>
    <col min="10777" max="10777" width="9.28515625" style="192" customWidth="1"/>
    <col min="10778" max="10778" width="12.28515625" style="192" customWidth="1"/>
    <col min="10779" max="10779" width="9.7109375" style="192" customWidth="1"/>
    <col min="10780" max="10780" width="8.7109375" style="192" customWidth="1"/>
    <col min="10781" max="10781" width="13.140625" style="192" customWidth="1"/>
    <col min="10782" max="10782" width="12.85546875" style="192" customWidth="1"/>
    <col min="10783" max="10783" width="10.85546875" style="192" customWidth="1"/>
    <col min="10784" max="10785" width="11.5703125" style="192" customWidth="1"/>
    <col min="10786" max="10786" width="11.7109375" style="192" customWidth="1"/>
    <col min="10787" max="10787" width="11.85546875" style="192" customWidth="1"/>
    <col min="10788" max="10788" width="10.7109375" style="192" customWidth="1"/>
    <col min="10789" max="10789" width="12.7109375" style="192" customWidth="1"/>
    <col min="10790" max="10791" width="10.7109375" style="192" customWidth="1"/>
    <col min="10792" max="10792" width="10.85546875" style="192" customWidth="1"/>
    <col min="10793" max="10793" width="2" style="192" customWidth="1"/>
    <col min="10794" max="10810" width="10.85546875" style="192" customWidth="1"/>
    <col min="10811" max="10816" width="12.5703125" style="192" customWidth="1"/>
    <col min="10817" max="10870" width="0" style="192" hidden="1" customWidth="1"/>
    <col min="10871" max="11008" width="11.42578125" style="192"/>
    <col min="11009" max="11009" width="29" style="192" customWidth="1"/>
    <col min="11010" max="11010" width="23.28515625" style="192" customWidth="1"/>
    <col min="11011" max="11011" width="11.28515625" style="192" customWidth="1"/>
    <col min="11012" max="11012" width="9.85546875" style="192" customWidth="1"/>
    <col min="11013" max="11014" width="10.140625" style="192" customWidth="1"/>
    <col min="11015" max="11015" width="10.42578125" style="192" customWidth="1"/>
    <col min="11016" max="11016" width="9.42578125" style="192" customWidth="1"/>
    <col min="11017" max="11017" width="10.7109375" style="192" customWidth="1"/>
    <col min="11018" max="11020" width="8.7109375" style="192" customWidth="1"/>
    <col min="11021" max="11021" width="8.85546875" style="192" customWidth="1"/>
    <col min="11022" max="11029" width="8.7109375" style="192" customWidth="1"/>
    <col min="11030" max="11030" width="11.85546875" style="192" customWidth="1"/>
    <col min="11031" max="11031" width="12.5703125" style="192" customWidth="1"/>
    <col min="11032" max="11032" width="12.7109375" style="192" customWidth="1"/>
    <col min="11033" max="11033" width="9.28515625" style="192" customWidth="1"/>
    <col min="11034" max="11034" width="12.28515625" style="192" customWidth="1"/>
    <col min="11035" max="11035" width="9.7109375" style="192" customWidth="1"/>
    <col min="11036" max="11036" width="8.7109375" style="192" customWidth="1"/>
    <col min="11037" max="11037" width="13.140625" style="192" customWidth="1"/>
    <col min="11038" max="11038" width="12.85546875" style="192" customWidth="1"/>
    <col min="11039" max="11039" width="10.85546875" style="192" customWidth="1"/>
    <col min="11040" max="11041" width="11.5703125" style="192" customWidth="1"/>
    <col min="11042" max="11042" width="11.7109375" style="192" customWidth="1"/>
    <col min="11043" max="11043" width="11.85546875" style="192" customWidth="1"/>
    <col min="11044" max="11044" width="10.7109375" style="192" customWidth="1"/>
    <col min="11045" max="11045" width="12.7109375" style="192" customWidth="1"/>
    <col min="11046" max="11047" width="10.7109375" style="192" customWidth="1"/>
    <col min="11048" max="11048" width="10.85546875" style="192" customWidth="1"/>
    <col min="11049" max="11049" width="2" style="192" customWidth="1"/>
    <col min="11050" max="11066" width="10.85546875" style="192" customWidth="1"/>
    <col min="11067" max="11072" width="12.5703125" style="192" customWidth="1"/>
    <col min="11073" max="11126" width="0" style="192" hidden="1" customWidth="1"/>
    <col min="11127" max="11264" width="11.42578125" style="192"/>
    <col min="11265" max="11265" width="29" style="192" customWidth="1"/>
    <col min="11266" max="11266" width="23.28515625" style="192" customWidth="1"/>
    <col min="11267" max="11267" width="11.28515625" style="192" customWidth="1"/>
    <col min="11268" max="11268" width="9.85546875" style="192" customWidth="1"/>
    <col min="11269" max="11270" width="10.140625" style="192" customWidth="1"/>
    <col min="11271" max="11271" width="10.42578125" style="192" customWidth="1"/>
    <col min="11272" max="11272" width="9.42578125" style="192" customWidth="1"/>
    <col min="11273" max="11273" width="10.7109375" style="192" customWidth="1"/>
    <col min="11274" max="11276" width="8.7109375" style="192" customWidth="1"/>
    <col min="11277" max="11277" width="8.85546875" style="192" customWidth="1"/>
    <col min="11278" max="11285" width="8.7109375" style="192" customWidth="1"/>
    <col min="11286" max="11286" width="11.85546875" style="192" customWidth="1"/>
    <col min="11287" max="11287" width="12.5703125" style="192" customWidth="1"/>
    <col min="11288" max="11288" width="12.7109375" style="192" customWidth="1"/>
    <col min="11289" max="11289" width="9.28515625" style="192" customWidth="1"/>
    <col min="11290" max="11290" width="12.28515625" style="192" customWidth="1"/>
    <col min="11291" max="11291" width="9.7109375" style="192" customWidth="1"/>
    <col min="11292" max="11292" width="8.7109375" style="192" customWidth="1"/>
    <col min="11293" max="11293" width="13.140625" style="192" customWidth="1"/>
    <col min="11294" max="11294" width="12.85546875" style="192" customWidth="1"/>
    <col min="11295" max="11295" width="10.85546875" style="192" customWidth="1"/>
    <col min="11296" max="11297" width="11.5703125" style="192" customWidth="1"/>
    <col min="11298" max="11298" width="11.7109375" style="192" customWidth="1"/>
    <col min="11299" max="11299" width="11.85546875" style="192" customWidth="1"/>
    <col min="11300" max="11300" width="10.7109375" style="192" customWidth="1"/>
    <col min="11301" max="11301" width="12.7109375" style="192" customWidth="1"/>
    <col min="11302" max="11303" width="10.7109375" style="192" customWidth="1"/>
    <col min="11304" max="11304" width="10.85546875" style="192" customWidth="1"/>
    <col min="11305" max="11305" width="2" style="192" customWidth="1"/>
    <col min="11306" max="11322" width="10.85546875" style="192" customWidth="1"/>
    <col min="11323" max="11328" width="12.5703125" style="192" customWidth="1"/>
    <col min="11329" max="11382" width="0" style="192" hidden="1" customWidth="1"/>
    <col min="11383" max="11520" width="11.42578125" style="192"/>
    <col min="11521" max="11521" width="29" style="192" customWidth="1"/>
    <col min="11522" max="11522" width="23.28515625" style="192" customWidth="1"/>
    <col min="11523" max="11523" width="11.28515625" style="192" customWidth="1"/>
    <col min="11524" max="11524" width="9.85546875" style="192" customWidth="1"/>
    <col min="11525" max="11526" width="10.140625" style="192" customWidth="1"/>
    <col min="11527" max="11527" width="10.42578125" style="192" customWidth="1"/>
    <col min="11528" max="11528" width="9.42578125" style="192" customWidth="1"/>
    <col min="11529" max="11529" width="10.7109375" style="192" customWidth="1"/>
    <col min="11530" max="11532" width="8.7109375" style="192" customWidth="1"/>
    <col min="11533" max="11533" width="8.85546875" style="192" customWidth="1"/>
    <col min="11534" max="11541" width="8.7109375" style="192" customWidth="1"/>
    <col min="11542" max="11542" width="11.85546875" style="192" customWidth="1"/>
    <col min="11543" max="11543" width="12.5703125" style="192" customWidth="1"/>
    <col min="11544" max="11544" width="12.7109375" style="192" customWidth="1"/>
    <col min="11545" max="11545" width="9.28515625" style="192" customWidth="1"/>
    <col min="11546" max="11546" width="12.28515625" style="192" customWidth="1"/>
    <col min="11547" max="11547" width="9.7109375" style="192" customWidth="1"/>
    <col min="11548" max="11548" width="8.7109375" style="192" customWidth="1"/>
    <col min="11549" max="11549" width="13.140625" style="192" customWidth="1"/>
    <col min="11550" max="11550" width="12.85546875" style="192" customWidth="1"/>
    <col min="11551" max="11551" width="10.85546875" style="192" customWidth="1"/>
    <col min="11552" max="11553" width="11.5703125" style="192" customWidth="1"/>
    <col min="11554" max="11554" width="11.7109375" style="192" customWidth="1"/>
    <col min="11555" max="11555" width="11.85546875" style="192" customWidth="1"/>
    <col min="11556" max="11556" width="10.7109375" style="192" customWidth="1"/>
    <col min="11557" max="11557" width="12.7109375" style="192" customWidth="1"/>
    <col min="11558" max="11559" width="10.7109375" style="192" customWidth="1"/>
    <col min="11560" max="11560" width="10.85546875" style="192" customWidth="1"/>
    <col min="11561" max="11561" width="2" style="192" customWidth="1"/>
    <col min="11562" max="11578" width="10.85546875" style="192" customWidth="1"/>
    <col min="11579" max="11584" width="12.5703125" style="192" customWidth="1"/>
    <col min="11585" max="11638" width="0" style="192" hidden="1" customWidth="1"/>
    <col min="11639" max="11776" width="11.42578125" style="192"/>
    <col min="11777" max="11777" width="29" style="192" customWidth="1"/>
    <col min="11778" max="11778" width="23.28515625" style="192" customWidth="1"/>
    <col min="11779" max="11779" width="11.28515625" style="192" customWidth="1"/>
    <col min="11780" max="11780" width="9.85546875" style="192" customWidth="1"/>
    <col min="11781" max="11782" width="10.140625" style="192" customWidth="1"/>
    <col min="11783" max="11783" width="10.42578125" style="192" customWidth="1"/>
    <col min="11784" max="11784" width="9.42578125" style="192" customWidth="1"/>
    <col min="11785" max="11785" width="10.7109375" style="192" customWidth="1"/>
    <col min="11786" max="11788" width="8.7109375" style="192" customWidth="1"/>
    <col min="11789" max="11789" width="8.85546875" style="192" customWidth="1"/>
    <col min="11790" max="11797" width="8.7109375" style="192" customWidth="1"/>
    <col min="11798" max="11798" width="11.85546875" style="192" customWidth="1"/>
    <col min="11799" max="11799" width="12.5703125" style="192" customWidth="1"/>
    <col min="11800" max="11800" width="12.7109375" style="192" customWidth="1"/>
    <col min="11801" max="11801" width="9.28515625" style="192" customWidth="1"/>
    <col min="11802" max="11802" width="12.28515625" style="192" customWidth="1"/>
    <col min="11803" max="11803" width="9.7109375" style="192" customWidth="1"/>
    <col min="11804" max="11804" width="8.7109375" style="192" customWidth="1"/>
    <col min="11805" max="11805" width="13.140625" style="192" customWidth="1"/>
    <col min="11806" max="11806" width="12.85546875" style="192" customWidth="1"/>
    <col min="11807" max="11807" width="10.85546875" style="192" customWidth="1"/>
    <col min="11808" max="11809" width="11.5703125" style="192" customWidth="1"/>
    <col min="11810" max="11810" width="11.7109375" style="192" customWidth="1"/>
    <col min="11811" max="11811" width="11.85546875" style="192" customWidth="1"/>
    <col min="11812" max="11812" width="10.7109375" style="192" customWidth="1"/>
    <col min="11813" max="11813" width="12.7109375" style="192" customWidth="1"/>
    <col min="11814" max="11815" width="10.7109375" style="192" customWidth="1"/>
    <col min="11816" max="11816" width="10.85546875" style="192" customWidth="1"/>
    <col min="11817" max="11817" width="2" style="192" customWidth="1"/>
    <col min="11818" max="11834" width="10.85546875" style="192" customWidth="1"/>
    <col min="11835" max="11840" width="12.5703125" style="192" customWidth="1"/>
    <col min="11841" max="11894" width="0" style="192" hidden="1" customWidth="1"/>
    <col min="11895" max="12032" width="11.42578125" style="192"/>
    <col min="12033" max="12033" width="29" style="192" customWidth="1"/>
    <col min="12034" max="12034" width="23.28515625" style="192" customWidth="1"/>
    <col min="12035" max="12035" width="11.28515625" style="192" customWidth="1"/>
    <col min="12036" max="12036" width="9.85546875" style="192" customWidth="1"/>
    <col min="12037" max="12038" width="10.140625" style="192" customWidth="1"/>
    <col min="12039" max="12039" width="10.42578125" style="192" customWidth="1"/>
    <col min="12040" max="12040" width="9.42578125" style="192" customWidth="1"/>
    <col min="12041" max="12041" width="10.7109375" style="192" customWidth="1"/>
    <col min="12042" max="12044" width="8.7109375" style="192" customWidth="1"/>
    <col min="12045" max="12045" width="8.85546875" style="192" customWidth="1"/>
    <col min="12046" max="12053" width="8.7109375" style="192" customWidth="1"/>
    <col min="12054" max="12054" width="11.85546875" style="192" customWidth="1"/>
    <col min="12055" max="12055" width="12.5703125" style="192" customWidth="1"/>
    <col min="12056" max="12056" width="12.7109375" style="192" customWidth="1"/>
    <col min="12057" max="12057" width="9.28515625" style="192" customWidth="1"/>
    <col min="12058" max="12058" width="12.28515625" style="192" customWidth="1"/>
    <col min="12059" max="12059" width="9.7109375" style="192" customWidth="1"/>
    <col min="12060" max="12060" width="8.7109375" style="192" customWidth="1"/>
    <col min="12061" max="12061" width="13.140625" style="192" customWidth="1"/>
    <col min="12062" max="12062" width="12.85546875" style="192" customWidth="1"/>
    <col min="12063" max="12063" width="10.85546875" style="192" customWidth="1"/>
    <col min="12064" max="12065" width="11.5703125" style="192" customWidth="1"/>
    <col min="12066" max="12066" width="11.7109375" style="192" customWidth="1"/>
    <col min="12067" max="12067" width="11.85546875" style="192" customWidth="1"/>
    <col min="12068" max="12068" width="10.7109375" style="192" customWidth="1"/>
    <col min="12069" max="12069" width="12.7109375" style="192" customWidth="1"/>
    <col min="12070" max="12071" width="10.7109375" style="192" customWidth="1"/>
    <col min="12072" max="12072" width="10.85546875" style="192" customWidth="1"/>
    <col min="12073" max="12073" width="2" style="192" customWidth="1"/>
    <col min="12074" max="12090" width="10.85546875" style="192" customWidth="1"/>
    <col min="12091" max="12096" width="12.5703125" style="192" customWidth="1"/>
    <col min="12097" max="12150" width="0" style="192" hidden="1" customWidth="1"/>
    <col min="12151" max="12288" width="11.42578125" style="192"/>
    <col min="12289" max="12289" width="29" style="192" customWidth="1"/>
    <col min="12290" max="12290" width="23.28515625" style="192" customWidth="1"/>
    <col min="12291" max="12291" width="11.28515625" style="192" customWidth="1"/>
    <col min="12292" max="12292" width="9.85546875" style="192" customWidth="1"/>
    <col min="12293" max="12294" width="10.140625" style="192" customWidth="1"/>
    <col min="12295" max="12295" width="10.42578125" style="192" customWidth="1"/>
    <col min="12296" max="12296" width="9.42578125" style="192" customWidth="1"/>
    <col min="12297" max="12297" width="10.7109375" style="192" customWidth="1"/>
    <col min="12298" max="12300" width="8.7109375" style="192" customWidth="1"/>
    <col min="12301" max="12301" width="8.85546875" style="192" customWidth="1"/>
    <col min="12302" max="12309" width="8.7109375" style="192" customWidth="1"/>
    <col min="12310" max="12310" width="11.85546875" style="192" customWidth="1"/>
    <col min="12311" max="12311" width="12.5703125" style="192" customWidth="1"/>
    <col min="12312" max="12312" width="12.7109375" style="192" customWidth="1"/>
    <col min="12313" max="12313" width="9.28515625" style="192" customWidth="1"/>
    <col min="12314" max="12314" width="12.28515625" style="192" customWidth="1"/>
    <col min="12315" max="12315" width="9.7109375" style="192" customWidth="1"/>
    <col min="12316" max="12316" width="8.7109375" style="192" customWidth="1"/>
    <col min="12317" max="12317" width="13.140625" style="192" customWidth="1"/>
    <col min="12318" max="12318" width="12.85546875" style="192" customWidth="1"/>
    <col min="12319" max="12319" width="10.85546875" style="192" customWidth="1"/>
    <col min="12320" max="12321" width="11.5703125" style="192" customWidth="1"/>
    <col min="12322" max="12322" width="11.7109375" style="192" customWidth="1"/>
    <col min="12323" max="12323" width="11.85546875" style="192" customWidth="1"/>
    <col min="12324" max="12324" width="10.7109375" style="192" customWidth="1"/>
    <col min="12325" max="12325" width="12.7109375" style="192" customWidth="1"/>
    <col min="12326" max="12327" width="10.7109375" style="192" customWidth="1"/>
    <col min="12328" max="12328" width="10.85546875" style="192" customWidth="1"/>
    <col min="12329" max="12329" width="2" style="192" customWidth="1"/>
    <col min="12330" max="12346" width="10.85546875" style="192" customWidth="1"/>
    <col min="12347" max="12352" width="12.5703125" style="192" customWidth="1"/>
    <col min="12353" max="12406" width="0" style="192" hidden="1" customWidth="1"/>
    <col min="12407" max="12544" width="11.42578125" style="192"/>
    <col min="12545" max="12545" width="29" style="192" customWidth="1"/>
    <col min="12546" max="12546" width="23.28515625" style="192" customWidth="1"/>
    <col min="12547" max="12547" width="11.28515625" style="192" customWidth="1"/>
    <col min="12548" max="12548" width="9.85546875" style="192" customWidth="1"/>
    <col min="12549" max="12550" width="10.140625" style="192" customWidth="1"/>
    <col min="12551" max="12551" width="10.42578125" style="192" customWidth="1"/>
    <col min="12552" max="12552" width="9.42578125" style="192" customWidth="1"/>
    <col min="12553" max="12553" width="10.7109375" style="192" customWidth="1"/>
    <col min="12554" max="12556" width="8.7109375" style="192" customWidth="1"/>
    <col min="12557" max="12557" width="8.85546875" style="192" customWidth="1"/>
    <col min="12558" max="12565" width="8.7109375" style="192" customWidth="1"/>
    <col min="12566" max="12566" width="11.85546875" style="192" customWidth="1"/>
    <col min="12567" max="12567" width="12.5703125" style="192" customWidth="1"/>
    <col min="12568" max="12568" width="12.7109375" style="192" customWidth="1"/>
    <col min="12569" max="12569" width="9.28515625" style="192" customWidth="1"/>
    <col min="12570" max="12570" width="12.28515625" style="192" customWidth="1"/>
    <col min="12571" max="12571" width="9.7109375" style="192" customWidth="1"/>
    <col min="12572" max="12572" width="8.7109375" style="192" customWidth="1"/>
    <col min="12573" max="12573" width="13.140625" style="192" customWidth="1"/>
    <col min="12574" max="12574" width="12.85546875" style="192" customWidth="1"/>
    <col min="12575" max="12575" width="10.85546875" style="192" customWidth="1"/>
    <col min="12576" max="12577" width="11.5703125" style="192" customWidth="1"/>
    <col min="12578" max="12578" width="11.7109375" style="192" customWidth="1"/>
    <col min="12579" max="12579" width="11.85546875" style="192" customWidth="1"/>
    <col min="12580" max="12580" width="10.7109375" style="192" customWidth="1"/>
    <col min="12581" max="12581" width="12.7109375" style="192" customWidth="1"/>
    <col min="12582" max="12583" width="10.7109375" style="192" customWidth="1"/>
    <col min="12584" max="12584" width="10.85546875" style="192" customWidth="1"/>
    <col min="12585" max="12585" width="2" style="192" customWidth="1"/>
    <col min="12586" max="12602" width="10.85546875" style="192" customWidth="1"/>
    <col min="12603" max="12608" width="12.5703125" style="192" customWidth="1"/>
    <col min="12609" max="12662" width="0" style="192" hidden="1" customWidth="1"/>
    <col min="12663" max="12800" width="11.42578125" style="192"/>
    <col min="12801" max="12801" width="29" style="192" customWidth="1"/>
    <col min="12802" max="12802" width="23.28515625" style="192" customWidth="1"/>
    <col min="12803" max="12803" width="11.28515625" style="192" customWidth="1"/>
    <col min="12804" max="12804" width="9.85546875" style="192" customWidth="1"/>
    <col min="12805" max="12806" width="10.140625" style="192" customWidth="1"/>
    <col min="12807" max="12807" width="10.42578125" style="192" customWidth="1"/>
    <col min="12808" max="12808" width="9.42578125" style="192" customWidth="1"/>
    <col min="12809" max="12809" width="10.7109375" style="192" customWidth="1"/>
    <col min="12810" max="12812" width="8.7109375" style="192" customWidth="1"/>
    <col min="12813" max="12813" width="8.85546875" style="192" customWidth="1"/>
    <col min="12814" max="12821" width="8.7109375" style="192" customWidth="1"/>
    <col min="12822" max="12822" width="11.85546875" style="192" customWidth="1"/>
    <col min="12823" max="12823" width="12.5703125" style="192" customWidth="1"/>
    <col min="12824" max="12824" width="12.7109375" style="192" customWidth="1"/>
    <col min="12825" max="12825" width="9.28515625" style="192" customWidth="1"/>
    <col min="12826" max="12826" width="12.28515625" style="192" customWidth="1"/>
    <col min="12827" max="12827" width="9.7109375" style="192" customWidth="1"/>
    <col min="12828" max="12828" width="8.7109375" style="192" customWidth="1"/>
    <col min="12829" max="12829" width="13.140625" style="192" customWidth="1"/>
    <col min="12830" max="12830" width="12.85546875" style="192" customWidth="1"/>
    <col min="12831" max="12831" width="10.85546875" style="192" customWidth="1"/>
    <col min="12832" max="12833" width="11.5703125" style="192" customWidth="1"/>
    <col min="12834" max="12834" width="11.7109375" style="192" customWidth="1"/>
    <col min="12835" max="12835" width="11.85546875" style="192" customWidth="1"/>
    <col min="12836" max="12836" width="10.7109375" style="192" customWidth="1"/>
    <col min="12837" max="12837" width="12.7109375" style="192" customWidth="1"/>
    <col min="12838" max="12839" width="10.7109375" style="192" customWidth="1"/>
    <col min="12840" max="12840" width="10.85546875" style="192" customWidth="1"/>
    <col min="12841" max="12841" width="2" style="192" customWidth="1"/>
    <col min="12842" max="12858" width="10.85546875" style="192" customWidth="1"/>
    <col min="12859" max="12864" width="12.5703125" style="192" customWidth="1"/>
    <col min="12865" max="12918" width="0" style="192" hidden="1" customWidth="1"/>
    <col min="12919" max="13056" width="11.42578125" style="192"/>
    <col min="13057" max="13057" width="29" style="192" customWidth="1"/>
    <col min="13058" max="13058" width="23.28515625" style="192" customWidth="1"/>
    <col min="13059" max="13059" width="11.28515625" style="192" customWidth="1"/>
    <col min="13060" max="13060" width="9.85546875" style="192" customWidth="1"/>
    <col min="13061" max="13062" width="10.140625" style="192" customWidth="1"/>
    <col min="13063" max="13063" width="10.42578125" style="192" customWidth="1"/>
    <col min="13064" max="13064" width="9.42578125" style="192" customWidth="1"/>
    <col min="13065" max="13065" width="10.7109375" style="192" customWidth="1"/>
    <col min="13066" max="13068" width="8.7109375" style="192" customWidth="1"/>
    <col min="13069" max="13069" width="8.85546875" style="192" customWidth="1"/>
    <col min="13070" max="13077" width="8.7109375" style="192" customWidth="1"/>
    <col min="13078" max="13078" width="11.85546875" style="192" customWidth="1"/>
    <col min="13079" max="13079" width="12.5703125" style="192" customWidth="1"/>
    <col min="13080" max="13080" width="12.7109375" style="192" customWidth="1"/>
    <col min="13081" max="13081" width="9.28515625" style="192" customWidth="1"/>
    <col min="13082" max="13082" width="12.28515625" style="192" customWidth="1"/>
    <col min="13083" max="13083" width="9.7109375" style="192" customWidth="1"/>
    <col min="13084" max="13084" width="8.7109375" style="192" customWidth="1"/>
    <col min="13085" max="13085" width="13.140625" style="192" customWidth="1"/>
    <col min="13086" max="13086" width="12.85546875" style="192" customWidth="1"/>
    <col min="13087" max="13087" width="10.85546875" style="192" customWidth="1"/>
    <col min="13088" max="13089" width="11.5703125" style="192" customWidth="1"/>
    <col min="13090" max="13090" width="11.7109375" style="192" customWidth="1"/>
    <col min="13091" max="13091" width="11.85546875" style="192" customWidth="1"/>
    <col min="13092" max="13092" width="10.7109375" style="192" customWidth="1"/>
    <col min="13093" max="13093" width="12.7109375" style="192" customWidth="1"/>
    <col min="13094" max="13095" width="10.7109375" style="192" customWidth="1"/>
    <col min="13096" max="13096" width="10.85546875" style="192" customWidth="1"/>
    <col min="13097" max="13097" width="2" style="192" customWidth="1"/>
    <col min="13098" max="13114" width="10.85546875" style="192" customWidth="1"/>
    <col min="13115" max="13120" width="12.5703125" style="192" customWidth="1"/>
    <col min="13121" max="13174" width="0" style="192" hidden="1" customWidth="1"/>
    <col min="13175" max="13312" width="11.42578125" style="192"/>
    <col min="13313" max="13313" width="29" style="192" customWidth="1"/>
    <col min="13314" max="13314" width="23.28515625" style="192" customWidth="1"/>
    <col min="13315" max="13315" width="11.28515625" style="192" customWidth="1"/>
    <col min="13316" max="13316" width="9.85546875" style="192" customWidth="1"/>
    <col min="13317" max="13318" width="10.140625" style="192" customWidth="1"/>
    <col min="13319" max="13319" width="10.42578125" style="192" customWidth="1"/>
    <col min="13320" max="13320" width="9.42578125" style="192" customWidth="1"/>
    <col min="13321" max="13321" width="10.7109375" style="192" customWidth="1"/>
    <col min="13322" max="13324" width="8.7109375" style="192" customWidth="1"/>
    <col min="13325" max="13325" width="8.85546875" style="192" customWidth="1"/>
    <col min="13326" max="13333" width="8.7109375" style="192" customWidth="1"/>
    <col min="13334" max="13334" width="11.85546875" style="192" customWidth="1"/>
    <col min="13335" max="13335" width="12.5703125" style="192" customWidth="1"/>
    <col min="13336" max="13336" width="12.7109375" style="192" customWidth="1"/>
    <col min="13337" max="13337" width="9.28515625" style="192" customWidth="1"/>
    <col min="13338" max="13338" width="12.28515625" style="192" customWidth="1"/>
    <col min="13339" max="13339" width="9.7109375" style="192" customWidth="1"/>
    <col min="13340" max="13340" width="8.7109375" style="192" customWidth="1"/>
    <col min="13341" max="13341" width="13.140625" style="192" customWidth="1"/>
    <col min="13342" max="13342" width="12.85546875" style="192" customWidth="1"/>
    <col min="13343" max="13343" width="10.85546875" style="192" customWidth="1"/>
    <col min="13344" max="13345" width="11.5703125" style="192" customWidth="1"/>
    <col min="13346" max="13346" width="11.7109375" style="192" customWidth="1"/>
    <col min="13347" max="13347" width="11.85546875" style="192" customWidth="1"/>
    <col min="13348" max="13348" width="10.7109375" style="192" customWidth="1"/>
    <col min="13349" max="13349" width="12.7109375" style="192" customWidth="1"/>
    <col min="13350" max="13351" width="10.7109375" style="192" customWidth="1"/>
    <col min="13352" max="13352" width="10.85546875" style="192" customWidth="1"/>
    <col min="13353" max="13353" width="2" style="192" customWidth="1"/>
    <col min="13354" max="13370" width="10.85546875" style="192" customWidth="1"/>
    <col min="13371" max="13376" width="12.5703125" style="192" customWidth="1"/>
    <col min="13377" max="13430" width="0" style="192" hidden="1" customWidth="1"/>
    <col min="13431" max="13568" width="11.42578125" style="192"/>
    <col min="13569" max="13569" width="29" style="192" customWidth="1"/>
    <col min="13570" max="13570" width="23.28515625" style="192" customWidth="1"/>
    <col min="13571" max="13571" width="11.28515625" style="192" customWidth="1"/>
    <col min="13572" max="13572" width="9.85546875" style="192" customWidth="1"/>
    <col min="13573" max="13574" width="10.140625" style="192" customWidth="1"/>
    <col min="13575" max="13575" width="10.42578125" style="192" customWidth="1"/>
    <col min="13576" max="13576" width="9.42578125" style="192" customWidth="1"/>
    <col min="13577" max="13577" width="10.7109375" style="192" customWidth="1"/>
    <col min="13578" max="13580" width="8.7109375" style="192" customWidth="1"/>
    <col min="13581" max="13581" width="8.85546875" style="192" customWidth="1"/>
    <col min="13582" max="13589" width="8.7109375" style="192" customWidth="1"/>
    <col min="13590" max="13590" width="11.85546875" style="192" customWidth="1"/>
    <col min="13591" max="13591" width="12.5703125" style="192" customWidth="1"/>
    <col min="13592" max="13592" width="12.7109375" style="192" customWidth="1"/>
    <col min="13593" max="13593" width="9.28515625" style="192" customWidth="1"/>
    <col min="13594" max="13594" width="12.28515625" style="192" customWidth="1"/>
    <col min="13595" max="13595" width="9.7109375" style="192" customWidth="1"/>
    <col min="13596" max="13596" width="8.7109375" style="192" customWidth="1"/>
    <col min="13597" max="13597" width="13.140625" style="192" customWidth="1"/>
    <col min="13598" max="13598" width="12.85546875" style="192" customWidth="1"/>
    <col min="13599" max="13599" width="10.85546875" style="192" customWidth="1"/>
    <col min="13600" max="13601" width="11.5703125" style="192" customWidth="1"/>
    <col min="13602" max="13602" width="11.7109375" style="192" customWidth="1"/>
    <col min="13603" max="13603" width="11.85546875" style="192" customWidth="1"/>
    <col min="13604" max="13604" width="10.7109375" style="192" customWidth="1"/>
    <col min="13605" max="13605" width="12.7109375" style="192" customWidth="1"/>
    <col min="13606" max="13607" width="10.7109375" style="192" customWidth="1"/>
    <col min="13608" max="13608" width="10.85546875" style="192" customWidth="1"/>
    <col min="13609" max="13609" width="2" style="192" customWidth="1"/>
    <col min="13610" max="13626" width="10.85546875" style="192" customWidth="1"/>
    <col min="13627" max="13632" width="12.5703125" style="192" customWidth="1"/>
    <col min="13633" max="13686" width="0" style="192" hidden="1" customWidth="1"/>
    <col min="13687" max="13824" width="11.42578125" style="192"/>
    <col min="13825" max="13825" width="29" style="192" customWidth="1"/>
    <col min="13826" max="13826" width="23.28515625" style="192" customWidth="1"/>
    <col min="13827" max="13827" width="11.28515625" style="192" customWidth="1"/>
    <col min="13828" max="13828" width="9.85546875" style="192" customWidth="1"/>
    <col min="13829" max="13830" width="10.140625" style="192" customWidth="1"/>
    <col min="13831" max="13831" width="10.42578125" style="192" customWidth="1"/>
    <col min="13832" max="13832" width="9.42578125" style="192" customWidth="1"/>
    <col min="13833" max="13833" width="10.7109375" style="192" customWidth="1"/>
    <col min="13834" max="13836" width="8.7109375" style="192" customWidth="1"/>
    <col min="13837" max="13837" width="8.85546875" style="192" customWidth="1"/>
    <col min="13838" max="13845" width="8.7109375" style="192" customWidth="1"/>
    <col min="13846" max="13846" width="11.85546875" style="192" customWidth="1"/>
    <col min="13847" max="13847" width="12.5703125" style="192" customWidth="1"/>
    <col min="13848" max="13848" width="12.7109375" style="192" customWidth="1"/>
    <col min="13849" max="13849" width="9.28515625" style="192" customWidth="1"/>
    <col min="13850" max="13850" width="12.28515625" style="192" customWidth="1"/>
    <col min="13851" max="13851" width="9.7109375" style="192" customWidth="1"/>
    <col min="13852" max="13852" width="8.7109375" style="192" customWidth="1"/>
    <col min="13853" max="13853" width="13.140625" style="192" customWidth="1"/>
    <col min="13854" max="13854" width="12.85546875" style="192" customWidth="1"/>
    <col min="13855" max="13855" width="10.85546875" style="192" customWidth="1"/>
    <col min="13856" max="13857" width="11.5703125" style="192" customWidth="1"/>
    <col min="13858" max="13858" width="11.7109375" style="192" customWidth="1"/>
    <col min="13859" max="13859" width="11.85546875" style="192" customWidth="1"/>
    <col min="13860" max="13860" width="10.7109375" style="192" customWidth="1"/>
    <col min="13861" max="13861" width="12.7109375" style="192" customWidth="1"/>
    <col min="13862" max="13863" width="10.7109375" style="192" customWidth="1"/>
    <col min="13864" max="13864" width="10.85546875" style="192" customWidth="1"/>
    <col min="13865" max="13865" width="2" style="192" customWidth="1"/>
    <col min="13866" max="13882" width="10.85546875" style="192" customWidth="1"/>
    <col min="13883" max="13888" width="12.5703125" style="192" customWidth="1"/>
    <col min="13889" max="13942" width="0" style="192" hidden="1" customWidth="1"/>
    <col min="13943" max="14080" width="11.42578125" style="192"/>
    <col min="14081" max="14081" width="29" style="192" customWidth="1"/>
    <col min="14082" max="14082" width="23.28515625" style="192" customWidth="1"/>
    <col min="14083" max="14083" width="11.28515625" style="192" customWidth="1"/>
    <col min="14084" max="14084" width="9.85546875" style="192" customWidth="1"/>
    <col min="14085" max="14086" width="10.140625" style="192" customWidth="1"/>
    <col min="14087" max="14087" width="10.42578125" style="192" customWidth="1"/>
    <col min="14088" max="14088" width="9.42578125" style="192" customWidth="1"/>
    <col min="14089" max="14089" width="10.7109375" style="192" customWidth="1"/>
    <col min="14090" max="14092" width="8.7109375" style="192" customWidth="1"/>
    <col min="14093" max="14093" width="8.85546875" style="192" customWidth="1"/>
    <col min="14094" max="14101" width="8.7109375" style="192" customWidth="1"/>
    <col min="14102" max="14102" width="11.85546875" style="192" customWidth="1"/>
    <col min="14103" max="14103" width="12.5703125" style="192" customWidth="1"/>
    <col min="14104" max="14104" width="12.7109375" style="192" customWidth="1"/>
    <col min="14105" max="14105" width="9.28515625" style="192" customWidth="1"/>
    <col min="14106" max="14106" width="12.28515625" style="192" customWidth="1"/>
    <col min="14107" max="14107" width="9.7109375" style="192" customWidth="1"/>
    <col min="14108" max="14108" width="8.7109375" style="192" customWidth="1"/>
    <col min="14109" max="14109" width="13.140625" style="192" customWidth="1"/>
    <col min="14110" max="14110" width="12.85546875" style="192" customWidth="1"/>
    <col min="14111" max="14111" width="10.85546875" style="192" customWidth="1"/>
    <col min="14112" max="14113" width="11.5703125" style="192" customWidth="1"/>
    <col min="14114" max="14114" width="11.7109375" style="192" customWidth="1"/>
    <col min="14115" max="14115" width="11.85546875" style="192" customWidth="1"/>
    <col min="14116" max="14116" width="10.7109375" style="192" customWidth="1"/>
    <col min="14117" max="14117" width="12.7109375" style="192" customWidth="1"/>
    <col min="14118" max="14119" width="10.7109375" style="192" customWidth="1"/>
    <col min="14120" max="14120" width="10.85546875" style="192" customWidth="1"/>
    <col min="14121" max="14121" width="2" style="192" customWidth="1"/>
    <col min="14122" max="14138" width="10.85546875" style="192" customWidth="1"/>
    <col min="14139" max="14144" width="12.5703125" style="192" customWidth="1"/>
    <col min="14145" max="14198" width="0" style="192" hidden="1" customWidth="1"/>
    <col min="14199" max="14336" width="11.42578125" style="192"/>
    <col min="14337" max="14337" width="29" style="192" customWidth="1"/>
    <col min="14338" max="14338" width="23.28515625" style="192" customWidth="1"/>
    <col min="14339" max="14339" width="11.28515625" style="192" customWidth="1"/>
    <col min="14340" max="14340" width="9.85546875" style="192" customWidth="1"/>
    <col min="14341" max="14342" width="10.140625" style="192" customWidth="1"/>
    <col min="14343" max="14343" width="10.42578125" style="192" customWidth="1"/>
    <col min="14344" max="14344" width="9.42578125" style="192" customWidth="1"/>
    <col min="14345" max="14345" width="10.7109375" style="192" customWidth="1"/>
    <col min="14346" max="14348" width="8.7109375" style="192" customWidth="1"/>
    <col min="14349" max="14349" width="8.85546875" style="192" customWidth="1"/>
    <col min="14350" max="14357" width="8.7109375" style="192" customWidth="1"/>
    <col min="14358" max="14358" width="11.85546875" style="192" customWidth="1"/>
    <col min="14359" max="14359" width="12.5703125" style="192" customWidth="1"/>
    <col min="14360" max="14360" width="12.7109375" style="192" customWidth="1"/>
    <col min="14361" max="14361" width="9.28515625" style="192" customWidth="1"/>
    <col min="14362" max="14362" width="12.28515625" style="192" customWidth="1"/>
    <col min="14363" max="14363" width="9.7109375" style="192" customWidth="1"/>
    <col min="14364" max="14364" width="8.7109375" style="192" customWidth="1"/>
    <col min="14365" max="14365" width="13.140625" style="192" customWidth="1"/>
    <col min="14366" max="14366" width="12.85546875" style="192" customWidth="1"/>
    <col min="14367" max="14367" width="10.85546875" style="192" customWidth="1"/>
    <col min="14368" max="14369" width="11.5703125" style="192" customWidth="1"/>
    <col min="14370" max="14370" width="11.7109375" style="192" customWidth="1"/>
    <col min="14371" max="14371" width="11.85546875" style="192" customWidth="1"/>
    <col min="14372" max="14372" width="10.7109375" style="192" customWidth="1"/>
    <col min="14373" max="14373" width="12.7109375" style="192" customWidth="1"/>
    <col min="14374" max="14375" width="10.7109375" style="192" customWidth="1"/>
    <col min="14376" max="14376" width="10.85546875" style="192" customWidth="1"/>
    <col min="14377" max="14377" width="2" style="192" customWidth="1"/>
    <col min="14378" max="14394" width="10.85546875" style="192" customWidth="1"/>
    <col min="14395" max="14400" width="12.5703125" style="192" customWidth="1"/>
    <col min="14401" max="14454" width="0" style="192" hidden="1" customWidth="1"/>
    <col min="14455" max="14592" width="11.42578125" style="192"/>
    <col min="14593" max="14593" width="29" style="192" customWidth="1"/>
    <col min="14594" max="14594" width="23.28515625" style="192" customWidth="1"/>
    <col min="14595" max="14595" width="11.28515625" style="192" customWidth="1"/>
    <col min="14596" max="14596" width="9.85546875" style="192" customWidth="1"/>
    <col min="14597" max="14598" width="10.140625" style="192" customWidth="1"/>
    <col min="14599" max="14599" width="10.42578125" style="192" customWidth="1"/>
    <col min="14600" max="14600" width="9.42578125" style="192" customWidth="1"/>
    <col min="14601" max="14601" width="10.7109375" style="192" customWidth="1"/>
    <col min="14602" max="14604" width="8.7109375" style="192" customWidth="1"/>
    <col min="14605" max="14605" width="8.85546875" style="192" customWidth="1"/>
    <col min="14606" max="14613" width="8.7109375" style="192" customWidth="1"/>
    <col min="14614" max="14614" width="11.85546875" style="192" customWidth="1"/>
    <col min="14615" max="14615" width="12.5703125" style="192" customWidth="1"/>
    <col min="14616" max="14616" width="12.7109375" style="192" customWidth="1"/>
    <col min="14617" max="14617" width="9.28515625" style="192" customWidth="1"/>
    <col min="14618" max="14618" width="12.28515625" style="192" customWidth="1"/>
    <col min="14619" max="14619" width="9.7109375" style="192" customWidth="1"/>
    <col min="14620" max="14620" width="8.7109375" style="192" customWidth="1"/>
    <col min="14621" max="14621" width="13.140625" style="192" customWidth="1"/>
    <col min="14622" max="14622" width="12.85546875" style="192" customWidth="1"/>
    <col min="14623" max="14623" width="10.85546875" style="192" customWidth="1"/>
    <col min="14624" max="14625" width="11.5703125" style="192" customWidth="1"/>
    <col min="14626" max="14626" width="11.7109375" style="192" customWidth="1"/>
    <col min="14627" max="14627" width="11.85546875" style="192" customWidth="1"/>
    <col min="14628" max="14628" width="10.7109375" style="192" customWidth="1"/>
    <col min="14629" max="14629" width="12.7109375" style="192" customWidth="1"/>
    <col min="14630" max="14631" width="10.7109375" style="192" customWidth="1"/>
    <col min="14632" max="14632" width="10.85546875" style="192" customWidth="1"/>
    <col min="14633" max="14633" width="2" style="192" customWidth="1"/>
    <col min="14634" max="14650" width="10.85546875" style="192" customWidth="1"/>
    <col min="14651" max="14656" width="12.5703125" style="192" customWidth="1"/>
    <col min="14657" max="14710" width="0" style="192" hidden="1" customWidth="1"/>
    <col min="14711" max="14848" width="11.42578125" style="192"/>
    <col min="14849" max="14849" width="29" style="192" customWidth="1"/>
    <col min="14850" max="14850" width="23.28515625" style="192" customWidth="1"/>
    <col min="14851" max="14851" width="11.28515625" style="192" customWidth="1"/>
    <col min="14852" max="14852" width="9.85546875" style="192" customWidth="1"/>
    <col min="14853" max="14854" width="10.140625" style="192" customWidth="1"/>
    <col min="14855" max="14855" width="10.42578125" style="192" customWidth="1"/>
    <col min="14856" max="14856" width="9.42578125" style="192" customWidth="1"/>
    <col min="14857" max="14857" width="10.7109375" style="192" customWidth="1"/>
    <col min="14858" max="14860" width="8.7109375" style="192" customWidth="1"/>
    <col min="14861" max="14861" width="8.85546875" style="192" customWidth="1"/>
    <col min="14862" max="14869" width="8.7109375" style="192" customWidth="1"/>
    <col min="14870" max="14870" width="11.85546875" style="192" customWidth="1"/>
    <col min="14871" max="14871" width="12.5703125" style="192" customWidth="1"/>
    <col min="14872" max="14872" width="12.7109375" style="192" customWidth="1"/>
    <col min="14873" max="14873" width="9.28515625" style="192" customWidth="1"/>
    <col min="14874" max="14874" width="12.28515625" style="192" customWidth="1"/>
    <col min="14875" max="14875" width="9.7109375" style="192" customWidth="1"/>
    <col min="14876" max="14876" width="8.7109375" style="192" customWidth="1"/>
    <col min="14877" max="14877" width="13.140625" style="192" customWidth="1"/>
    <col min="14878" max="14878" width="12.85546875" style="192" customWidth="1"/>
    <col min="14879" max="14879" width="10.85546875" style="192" customWidth="1"/>
    <col min="14880" max="14881" width="11.5703125" style="192" customWidth="1"/>
    <col min="14882" max="14882" width="11.7109375" style="192" customWidth="1"/>
    <col min="14883" max="14883" width="11.85546875" style="192" customWidth="1"/>
    <col min="14884" max="14884" width="10.7109375" style="192" customWidth="1"/>
    <col min="14885" max="14885" width="12.7109375" style="192" customWidth="1"/>
    <col min="14886" max="14887" width="10.7109375" style="192" customWidth="1"/>
    <col min="14888" max="14888" width="10.85546875" style="192" customWidth="1"/>
    <col min="14889" max="14889" width="2" style="192" customWidth="1"/>
    <col min="14890" max="14906" width="10.85546875" style="192" customWidth="1"/>
    <col min="14907" max="14912" width="12.5703125" style="192" customWidth="1"/>
    <col min="14913" max="14966" width="0" style="192" hidden="1" customWidth="1"/>
    <col min="14967" max="15104" width="11.42578125" style="192"/>
    <col min="15105" max="15105" width="29" style="192" customWidth="1"/>
    <col min="15106" max="15106" width="23.28515625" style="192" customWidth="1"/>
    <col min="15107" max="15107" width="11.28515625" style="192" customWidth="1"/>
    <col min="15108" max="15108" width="9.85546875" style="192" customWidth="1"/>
    <col min="15109" max="15110" width="10.140625" style="192" customWidth="1"/>
    <col min="15111" max="15111" width="10.42578125" style="192" customWidth="1"/>
    <col min="15112" max="15112" width="9.42578125" style="192" customWidth="1"/>
    <col min="15113" max="15113" width="10.7109375" style="192" customWidth="1"/>
    <col min="15114" max="15116" width="8.7109375" style="192" customWidth="1"/>
    <col min="15117" max="15117" width="8.85546875" style="192" customWidth="1"/>
    <col min="15118" max="15125" width="8.7109375" style="192" customWidth="1"/>
    <col min="15126" max="15126" width="11.85546875" style="192" customWidth="1"/>
    <col min="15127" max="15127" width="12.5703125" style="192" customWidth="1"/>
    <col min="15128" max="15128" width="12.7109375" style="192" customWidth="1"/>
    <col min="15129" max="15129" width="9.28515625" style="192" customWidth="1"/>
    <col min="15130" max="15130" width="12.28515625" style="192" customWidth="1"/>
    <col min="15131" max="15131" width="9.7109375" style="192" customWidth="1"/>
    <col min="15132" max="15132" width="8.7109375" style="192" customWidth="1"/>
    <col min="15133" max="15133" width="13.140625" style="192" customWidth="1"/>
    <col min="15134" max="15134" width="12.85546875" style="192" customWidth="1"/>
    <col min="15135" max="15135" width="10.85546875" style="192" customWidth="1"/>
    <col min="15136" max="15137" width="11.5703125" style="192" customWidth="1"/>
    <col min="15138" max="15138" width="11.7109375" style="192" customWidth="1"/>
    <col min="15139" max="15139" width="11.85546875" style="192" customWidth="1"/>
    <col min="15140" max="15140" width="10.7109375" style="192" customWidth="1"/>
    <col min="15141" max="15141" width="12.7109375" style="192" customWidth="1"/>
    <col min="15142" max="15143" width="10.7109375" style="192" customWidth="1"/>
    <col min="15144" max="15144" width="10.85546875" style="192" customWidth="1"/>
    <col min="15145" max="15145" width="2" style="192" customWidth="1"/>
    <col min="15146" max="15162" width="10.85546875" style="192" customWidth="1"/>
    <col min="15163" max="15168" width="12.5703125" style="192" customWidth="1"/>
    <col min="15169" max="15222" width="0" style="192" hidden="1" customWidth="1"/>
    <col min="15223" max="15360" width="11.42578125" style="192"/>
    <col min="15361" max="15361" width="29" style="192" customWidth="1"/>
    <col min="15362" max="15362" width="23.28515625" style="192" customWidth="1"/>
    <col min="15363" max="15363" width="11.28515625" style="192" customWidth="1"/>
    <col min="15364" max="15364" width="9.85546875" style="192" customWidth="1"/>
    <col min="15365" max="15366" width="10.140625" style="192" customWidth="1"/>
    <col min="15367" max="15367" width="10.42578125" style="192" customWidth="1"/>
    <col min="15368" max="15368" width="9.42578125" style="192" customWidth="1"/>
    <col min="15369" max="15369" width="10.7109375" style="192" customWidth="1"/>
    <col min="15370" max="15372" width="8.7109375" style="192" customWidth="1"/>
    <col min="15373" max="15373" width="8.85546875" style="192" customWidth="1"/>
    <col min="15374" max="15381" width="8.7109375" style="192" customWidth="1"/>
    <col min="15382" max="15382" width="11.85546875" style="192" customWidth="1"/>
    <col min="15383" max="15383" width="12.5703125" style="192" customWidth="1"/>
    <col min="15384" max="15384" width="12.7109375" style="192" customWidth="1"/>
    <col min="15385" max="15385" width="9.28515625" style="192" customWidth="1"/>
    <col min="15386" max="15386" width="12.28515625" style="192" customWidth="1"/>
    <col min="15387" max="15387" width="9.7109375" style="192" customWidth="1"/>
    <col min="15388" max="15388" width="8.7109375" style="192" customWidth="1"/>
    <col min="15389" max="15389" width="13.140625" style="192" customWidth="1"/>
    <col min="15390" max="15390" width="12.85546875" style="192" customWidth="1"/>
    <col min="15391" max="15391" width="10.85546875" style="192" customWidth="1"/>
    <col min="15392" max="15393" width="11.5703125" style="192" customWidth="1"/>
    <col min="15394" max="15394" width="11.7109375" style="192" customWidth="1"/>
    <col min="15395" max="15395" width="11.85546875" style="192" customWidth="1"/>
    <col min="15396" max="15396" width="10.7109375" style="192" customWidth="1"/>
    <col min="15397" max="15397" width="12.7109375" style="192" customWidth="1"/>
    <col min="15398" max="15399" width="10.7109375" style="192" customWidth="1"/>
    <col min="15400" max="15400" width="10.85546875" style="192" customWidth="1"/>
    <col min="15401" max="15401" width="2" style="192" customWidth="1"/>
    <col min="15402" max="15418" width="10.85546875" style="192" customWidth="1"/>
    <col min="15419" max="15424" width="12.5703125" style="192" customWidth="1"/>
    <col min="15425" max="15478" width="0" style="192" hidden="1" customWidth="1"/>
    <col min="15479" max="15616" width="11.42578125" style="192"/>
    <col min="15617" max="15617" width="29" style="192" customWidth="1"/>
    <col min="15618" max="15618" width="23.28515625" style="192" customWidth="1"/>
    <col min="15619" max="15619" width="11.28515625" style="192" customWidth="1"/>
    <col min="15620" max="15620" width="9.85546875" style="192" customWidth="1"/>
    <col min="15621" max="15622" width="10.140625" style="192" customWidth="1"/>
    <col min="15623" max="15623" width="10.42578125" style="192" customWidth="1"/>
    <col min="15624" max="15624" width="9.42578125" style="192" customWidth="1"/>
    <col min="15625" max="15625" width="10.7109375" style="192" customWidth="1"/>
    <col min="15626" max="15628" width="8.7109375" style="192" customWidth="1"/>
    <col min="15629" max="15629" width="8.85546875" style="192" customWidth="1"/>
    <col min="15630" max="15637" width="8.7109375" style="192" customWidth="1"/>
    <col min="15638" max="15638" width="11.85546875" style="192" customWidth="1"/>
    <col min="15639" max="15639" width="12.5703125" style="192" customWidth="1"/>
    <col min="15640" max="15640" width="12.7109375" style="192" customWidth="1"/>
    <col min="15641" max="15641" width="9.28515625" style="192" customWidth="1"/>
    <col min="15642" max="15642" width="12.28515625" style="192" customWidth="1"/>
    <col min="15643" max="15643" width="9.7109375" style="192" customWidth="1"/>
    <col min="15644" max="15644" width="8.7109375" style="192" customWidth="1"/>
    <col min="15645" max="15645" width="13.140625" style="192" customWidth="1"/>
    <col min="15646" max="15646" width="12.85546875" style="192" customWidth="1"/>
    <col min="15647" max="15647" width="10.85546875" style="192" customWidth="1"/>
    <col min="15648" max="15649" width="11.5703125" style="192" customWidth="1"/>
    <col min="15650" max="15650" width="11.7109375" style="192" customWidth="1"/>
    <col min="15651" max="15651" width="11.85546875" style="192" customWidth="1"/>
    <col min="15652" max="15652" width="10.7109375" style="192" customWidth="1"/>
    <col min="15653" max="15653" width="12.7109375" style="192" customWidth="1"/>
    <col min="15654" max="15655" width="10.7109375" style="192" customWidth="1"/>
    <col min="15656" max="15656" width="10.85546875" style="192" customWidth="1"/>
    <col min="15657" max="15657" width="2" style="192" customWidth="1"/>
    <col min="15658" max="15674" width="10.85546875" style="192" customWidth="1"/>
    <col min="15675" max="15680" width="12.5703125" style="192" customWidth="1"/>
    <col min="15681" max="15734" width="0" style="192" hidden="1" customWidth="1"/>
    <col min="15735" max="15872" width="11.42578125" style="192"/>
    <col min="15873" max="15873" width="29" style="192" customWidth="1"/>
    <col min="15874" max="15874" width="23.28515625" style="192" customWidth="1"/>
    <col min="15875" max="15875" width="11.28515625" style="192" customWidth="1"/>
    <col min="15876" max="15876" width="9.85546875" style="192" customWidth="1"/>
    <col min="15877" max="15878" width="10.140625" style="192" customWidth="1"/>
    <col min="15879" max="15879" width="10.42578125" style="192" customWidth="1"/>
    <col min="15880" max="15880" width="9.42578125" style="192" customWidth="1"/>
    <col min="15881" max="15881" width="10.7109375" style="192" customWidth="1"/>
    <col min="15882" max="15884" width="8.7109375" style="192" customWidth="1"/>
    <col min="15885" max="15885" width="8.85546875" style="192" customWidth="1"/>
    <col min="15886" max="15893" width="8.7109375" style="192" customWidth="1"/>
    <col min="15894" max="15894" width="11.85546875" style="192" customWidth="1"/>
    <col min="15895" max="15895" width="12.5703125" style="192" customWidth="1"/>
    <col min="15896" max="15896" width="12.7109375" style="192" customWidth="1"/>
    <col min="15897" max="15897" width="9.28515625" style="192" customWidth="1"/>
    <col min="15898" max="15898" width="12.28515625" style="192" customWidth="1"/>
    <col min="15899" max="15899" width="9.7109375" style="192" customWidth="1"/>
    <col min="15900" max="15900" width="8.7109375" style="192" customWidth="1"/>
    <col min="15901" max="15901" width="13.140625" style="192" customWidth="1"/>
    <col min="15902" max="15902" width="12.85546875" style="192" customWidth="1"/>
    <col min="15903" max="15903" width="10.85546875" style="192" customWidth="1"/>
    <col min="15904" max="15905" width="11.5703125" style="192" customWidth="1"/>
    <col min="15906" max="15906" width="11.7109375" style="192" customWidth="1"/>
    <col min="15907" max="15907" width="11.85546875" style="192" customWidth="1"/>
    <col min="15908" max="15908" width="10.7109375" style="192" customWidth="1"/>
    <col min="15909" max="15909" width="12.7109375" style="192" customWidth="1"/>
    <col min="15910" max="15911" width="10.7109375" style="192" customWidth="1"/>
    <col min="15912" max="15912" width="10.85546875" style="192" customWidth="1"/>
    <col min="15913" max="15913" width="2" style="192" customWidth="1"/>
    <col min="15914" max="15930" width="10.85546875" style="192" customWidth="1"/>
    <col min="15931" max="15936" width="12.5703125" style="192" customWidth="1"/>
    <col min="15937" max="15990" width="0" style="192" hidden="1" customWidth="1"/>
    <col min="15991" max="16128" width="11.42578125" style="192"/>
    <col min="16129" max="16129" width="29" style="192" customWidth="1"/>
    <col min="16130" max="16130" width="23.28515625" style="192" customWidth="1"/>
    <col min="16131" max="16131" width="11.28515625" style="192" customWidth="1"/>
    <col min="16132" max="16132" width="9.85546875" style="192" customWidth="1"/>
    <col min="16133" max="16134" width="10.140625" style="192" customWidth="1"/>
    <col min="16135" max="16135" width="10.42578125" style="192" customWidth="1"/>
    <col min="16136" max="16136" width="9.42578125" style="192" customWidth="1"/>
    <col min="16137" max="16137" width="10.7109375" style="192" customWidth="1"/>
    <col min="16138" max="16140" width="8.7109375" style="192" customWidth="1"/>
    <col min="16141" max="16141" width="8.85546875" style="192" customWidth="1"/>
    <col min="16142" max="16149" width="8.7109375" style="192" customWidth="1"/>
    <col min="16150" max="16150" width="11.85546875" style="192" customWidth="1"/>
    <col min="16151" max="16151" width="12.5703125" style="192" customWidth="1"/>
    <col min="16152" max="16152" width="12.7109375" style="192" customWidth="1"/>
    <col min="16153" max="16153" width="9.28515625" style="192" customWidth="1"/>
    <col min="16154" max="16154" width="12.28515625" style="192" customWidth="1"/>
    <col min="16155" max="16155" width="9.7109375" style="192" customWidth="1"/>
    <col min="16156" max="16156" width="8.7109375" style="192" customWidth="1"/>
    <col min="16157" max="16157" width="13.140625" style="192" customWidth="1"/>
    <col min="16158" max="16158" width="12.85546875" style="192" customWidth="1"/>
    <col min="16159" max="16159" width="10.85546875" style="192" customWidth="1"/>
    <col min="16160" max="16161" width="11.5703125" style="192" customWidth="1"/>
    <col min="16162" max="16162" width="11.7109375" style="192" customWidth="1"/>
    <col min="16163" max="16163" width="11.85546875" style="192" customWidth="1"/>
    <col min="16164" max="16164" width="10.7109375" style="192" customWidth="1"/>
    <col min="16165" max="16165" width="12.7109375" style="192" customWidth="1"/>
    <col min="16166" max="16167" width="10.7109375" style="192" customWidth="1"/>
    <col min="16168" max="16168" width="10.85546875" style="192" customWidth="1"/>
    <col min="16169" max="16169" width="2" style="192" customWidth="1"/>
    <col min="16170" max="16186" width="10.85546875" style="192" customWidth="1"/>
    <col min="16187" max="16192" width="12.5703125" style="192" customWidth="1"/>
    <col min="16193" max="16246" width="0" style="192" hidden="1" customWidth="1"/>
    <col min="16247" max="16384" width="11.42578125" style="192"/>
  </cols>
  <sheetData>
    <row r="1" spans="1:105" s="3" customFormat="1" ht="12.75" customHeight="1" x14ac:dyDescent="0.15">
      <c r="A1" s="1" t="s">
        <v>0</v>
      </c>
      <c r="B1" s="1"/>
      <c r="C1" s="2"/>
      <c r="D1" s="2"/>
      <c r="E1" s="2"/>
      <c r="F1" s="2"/>
      <c r="G1" s="2"/>
      <c r="H1" s="2"/>
      <c r="I1" s="2"/>
      <c r="J1" s="2"/>
      <c r="K1" s="2"/>
      <c r="L1" s="2"/>
      <c r="AD1" s="2"/>
      <c r="AE1" s="2"/>
      <c r="AH1" s="2"/>
      <c r="AK1" s="2"/>
      <c r="AL1" s="2"/>
      <c r="AM1" s="2"/>
      <c r="AN1" s="2"/>
      <c r="AO1" s="2"/>
      <c r="AP1" s="2"/>
    </row>
    <row r="2" spans="1:105" s="3" customFormat="1" ht="12.75" customHeight="1" x14ac:dyDescent="0.15">
      <c r="A2" s="1" t="str">
        <f>CONCATENATE("COMUNA: ",[8]NOMBRE!B2," - ","( ",[8]NOMBRE!C2,[8]NOMBRE!D2,[8]NOMBRE!E2,[8]NOMBRE!F2,[8]NOMBRE!G2," )")</f>
        <v>COMUNA: Linares - ( 07401 )</v>
      </c>
      <c r="B2" s="1"/>
      <c r="C2" s="2"/>
      <c r="D2" s="2"/>
      <c r="E2" s="2"/>
      <c r="F2" s="2"/>
      <c r="G2" s="2"/>
      <c r="H2" s="2"/>
      <c r="I2" s="2"/>
      <c r="J2" s="2"/>
      <c r="K2" s="2"/>
      <c r="L2" s="2"/>
      <c r="AD2" s="2"/>
      <c r="AE2" s="2"/>
      <c r="AH2" s="2"/>
      <c r="AK2" s="2"/>
      <c r="AL2" s="2"/>
      <c r="AM2" s="2"/>
      <c r="AN2" s="2"/>
      <c r="AO2" s="2"/>
      <c r="AP2" s="2"/>
    </row>
    <row r="3" spans="1:105" s="3" customFormat="1" ht="12.75" customHeight="1" x14ac:dyDescent="0.2">
      <c r="A3" s="1" t="str">
        <f>CONCATENATE("ESTABLECIMIENTO/ESTRATEGIA: ",[8]NOMBRE!B3," - ","( ",[8]NOMBRE!C3,[8]NOMBRE!D3,[8]NOMBRE!E3,[8]NOMBRE!F3,[8]NOMBRE!G3,[8]NOMBRE!H3," )")</f>
        <v>ESTABLECIMIENTO/ESTRATEGIA: Hospital Presidente Carlos Ibáñez del Campo - ( 116108 )</v>
      </c>
      <c r="B3" s="1"/>
      <c r="C3" s="2"/>
      <c r="D3" s="2"/>
      <c r="E3" s="4"/>
      <c r="F3" s="2"/>
      <c r="G3" s="2"/>
      <c r="H3" s="2"/>
      <c r="I3" s="2"/>
      <c r="J3" s="2"/>
      <c r="K3" s="2"/>
      <c r="L3" s="2"/>
      <c r="AD3" s="2"/>
      <c r="AE3" s="2"/>
      <c r="AH3" s="2"/>
      <c r="AK3" s="2"/>
      <c r="AL3" s="2"/>
      <c r="AM3" s="2"/>
      <c r="AN3" s="2"/>
      <c r="AO3" s="2"/>
      <c r="AP3" s="2"/>
    </row>
    <row r="4" spans="1:105" s="3" customFormat="1" ht="12.75" customHeight="1" x14ac:dyDescent="0.15">
      <c r="A4" s="1" t="str">
        <f>CONCATENATE("MES: ",[8]NOMBRE!B6," - ","( ",[8]NOMBRE!C6,[8]NOMBRE!D6," )")</f>
        <v>MES: JULIO - ( 07 )</v>
      </c>
      <c r="B4" s="1"/>
      <c r="C4" s="2"/>
      <c r="D4" s="2"/>
      <c r="E4" s="2"/>
      <c r="F4" s="2"/>
      <c r="G4" s="2"/>
      <c r="H4" s="2"/>
      <c r="I4" s="2"/>
      <c r="J4" s="2"/>
      <c r="K4" s="2"/>
      <c r="L4" s="2"/>
      <c r="AD4" s="2"/>
      <c r="AE4" s="2"/>
      <c r="AH4" s="2"/>
      <c r="AK4" s="2"/>
      <c r="AL4" s="2"/>
      <c r="AM4" s="2"/>
      <c r="AN4" s="2"/>
      <c r="AO4" s="2"/>
      <c r="AP4" s="2"/>
    </row>
    <row r="5" spans="1:105" s="3" customFormat="1" ht="12.75" customHeight="1" x14ac:dyDescent="0.15">
      <c r="A5" s="5" t="str">
        <f>CONCATENATE("AÑO: ",[8]NOMBRE!B7)</f>
        <v>AÑO: 2016</v>
      </c>
      <c r="B5" s="5"/>
      <c r="C5" s="2"/>
      <c r="D5" s="2"/>
      <c r="E5" s="2"/>
      <c r="F5" s="2"/>
      <c r="G5" s="2"/>
      <c r="H5" s="2"/>
      <c r="I5" s="2"/>
      <c r="J5" s="2"/>
      <c r="K5" s="2"/>
      <c r="L5" s="2"/>
      <c r="AD5" s="2"/>
      <c r="AE5" s="2"/>
      <c r="AH5" s="2"/>
      <c r="AK5" s="2"/>
      <c r="AL5" s="2"/>
      <c r="AM5" s="2"/>
      <c r="AN5" s="2"/>
      <c r="AO5" s="2"/>
      <c r="AP5" s="2"/>
    </row>
    <row r="6" spans="1:105" s="6" customFormat="1" ht="39.75" customHeight="1" x14ac:dyDescent="0.15">
      <c r="A6" s="327" t="s">
        <v>1</v>
      </c>
      <c r="B6" s="327"/>
      <c r="C6" s="327"/>
      <c r="D6" s="327"/>
      <c r="E6" s="327"/>
      <c r="F6" s="327"/>
      <c r="G6" s="327"/>
      <c r="H6" s="327"/>
      <c r="I6" s="327"/>
      <c r="J6" s="327"/>
      <c r="K6" s="327"/>
      <c r="L6" s="327"/>
      <c r="M6" s="327"/>
      <c r="N6" s="327"/>
      <c r="O6" s="327"/>
      <c r="P6" s="327"/>
      <c r="Q6" s="327"/>
      <c r="R6" s="327"/>
      <c r="S6" s="327"/>
      <c r="T6" s="327"/>
      <c r="U6" s="327"/>
      <c r="V6" s="327"/>
      <c r="W6" s="327"/>
      <c r="X6" s="327"/>
      <c r="Y6" s="327"/>
      <c r="Z6" s="328"/>
      <c r="AA6" s="328"/>
      <c r="AB6" s="328"/>
      <c r="AC6" s="328"/>
      <c r="AD6" s="328"/>
      <c r="AH6" s="285"/>
      <c r="AK6" s="285"/>
      <c r="AN6" s="284"/>
      <c r="AP6" s="326" t="s">
        <v>2</v>
      </c>
      <c r="AQ6" s="326"/>
      <c r="AR6" s="326" t="s">
        <v>3</v>
      </c>
      <c r="AS6" s="326"/>
      <c r="AU6" s="285"/>
      <c r="AV6" s="329" t="s">
        <v>4</v>
      </c>
      <c r="CZ6" s="3"/>
      <c r="DA6" s="3"/>
    </row>
    <row r="7" spans="1:105" s="6" customFormat="1" ht="67.5" customHeight="1" thickBot="1" x14ac:dyDescent="0.25">
      <c r="A7" s="7" t="s">
        <v>5</v>
      </c>
      <c r="B7" s="7"/>
      <c r="C7" s="8"/>
      <c r="D7" s="8"/>
      <c r="E7" s="8"/>
      <c r="F7" s="8"/>
      <c r="G7" s="8"/>
      <c r="H7" s="8"/>
      <c r="I7" s="8"/>
      <c r="J7" s="8"/>
      <c r="K7" s="8"/>
      <c r="L7" s="8"/>
      <c r="M7" s="8"/>
      <c r="N7" s="8"/>
      <c r="O7" s="8"/>
      <c r="P7" s="8"/>
      <c r="Q7" s="8"/>
      <c r="R7" s="8"/>
      <c r="S7" s="8"/>
      <c r="T7" s="8"/>
      <c r="U7" s="8"/>
      <c r="V7" s="8"/>
      <c r="W7" s="8"/>
      <c r="X7" s="8"/>
      <c r="Y7" s="8"/>
      <c r="Z7" s="8"/>
      <c r="AA7" s="8"/>
      <c r="AB7" s="8"/>
      <c r="AC7" s="8"/>
      <c r="AD7" s="9"/>
      <c r="AE7" s="10"/>
      <c r="AF7" s="10"/>
      <c r="AG7" s="10"/>
      <c r="AH7" s="10"/>
      <c r="AK7" s="285"/>
      <c r="AN7" s="284"/>
      <c r="AO7" s="285"/>
      <c r="AP7" s="326"/>
      <c r="AQ7" s="326"/>
      <c r="AR7" s="326"/>
      <c r="AS7" s="326"/>
      <c r="AT7" s="326" t="s">
        <v>6</v>
      </c>
      <c r="AU7" s="326"/>
      <c r="AV7" s="329"/>
      <c r="AW7" s="326" t="s">
        <v>7</v>
      </c>
      <c r="AX7" s="326"/>
      <c r="CZ7" s="3"/>
      <c r="DA7" s="3"/>
    </row>
    <row r="8" spans="1:105" s="11" customFormat="1" ht="34.5" customHeight="1" thickTop="1" x14ac:dyDescent="0.15">
      <c r="A8" s="330" t="s">
        <v>8</v>
      </c>
      <c r="B8" s="333" t="s">
        <v>9</v>
      </c>
      <c r="C8" s="334"/>
      <c r="D8" s="334"/>
      <c r="E8" s="334"/>
      <c r="F8" s="334"/>
      <c r="G8" s="334"/>
      <c r="H8" s="334"/>
      <c r="I8" s="334"/>
      <c r="J8" s="334"/>
      <c r="K8" s="334"/>
      <c r="L8" s="334"/>
      <c r="M8" s="334"/>
      <c r="N8" s="334"/>
      <c r="O8" s="334"/>
      <c r="P8" s="334"/>
      <c r="Q8" s="334"/>
      <c r="R8" s="334"/>
      <c r="S8" s="334"/>
      <c r="T8" s="334"/>
      <c r="U8" s="334"/>
      <c r="V8" s="334"/>
      <c r="W8" s="334"/>
      <c r="X8" s="334"/>
      <c r="Y8" s="334"/>
      <c r="Z8" s="334"/>
      <c r="AA8" s="334"/>
      <c r="AB8" s="334"/>
      <c r="AC8" s="334"/>
      <c r="AD8" s="334"/>
      <c r="AE8" s="335"/>
      <c r="AF8" s="330" t="s">
        <v>10</v>
      </c>
      <c r="AG8" s="336"/>
      <c r="AH8" s="330" t="s">
        <v>11</v>
      </c>
      <c r="AI8" s="336"/>
      <c r="AJ8" s="339" t="s">
        <v>12</v>
      </c>
      <c r="AK8" s="330" t="s">
        <v>13</v>
      </c>
      <c r="AL8" s="336"/>
      <c r="AM8" s="330" t="s">
        <v>14</v>
      </c>
      <c r="AN8" s="336"/>
      <c r="AO8" s="9"/>
      <c r="AP8" s="360" t="s">
        <v>15</v>
      </c>
      <c r="AQ8" s="363" t="s">
        <v>16</v>
      </c>
      <c r="AR8" s="360" t="s">
        <v>17</v>
      </c>
      <c r="AS8" s="363" t="s">
        <v>18</v>
      </c>
      <c r="AT8" s="360" t="s">
        <v>19</v>
      </c>
      <c r="AU8" s="363" t="s">
        <v>20</v>
      </c>
      <c r="AV8" s="367" t="s">
        <v>21</v>
      </c>
      <c r="AW8" s="370" t="s">
        <v>22</v>
      </c>
      <c r="AX8" s="344" t="s">
        <v>23</v>
      </c>
      <c r="AY8" s="6"/>
      <c r="AZ8" s="6"/>
      <c r="BA8" s="6"/>
      <c r="BB8" s="6"/>
      <c r="BC8" s="6"/>
      <c r="BD8" s="6"/>
      <c r="BE8" s="6"/>
      <c r="BF8" s="6"/>
      <c r="BG8" s="6"/>
      <c r="BH8" s="6"/>
      <c r="BI8" s="6"/>
      <c r="BJ8" s="6"/>
      <c r="BK8" s="6"/>
      <c r="BL8" s="6"/>
      <c r="BM8" s="6"/>
      <c r="BN8" s="6"/>
      <c r="BO8" s="6"/>
      <c r="BP8" s="6"/>
      <c r="BQ8" s="6"/>
      <c r="BR8" s="6"/>
      <c r="CY8" s="12"/>
      <c r="CZ8" s="12"/>
    </row>
    <row r="9" spans="1:105" s="11" customFormat="1" ht="10.5" customHeight="1" x14ac:dyDescent="0.15">
      <c r="A9" s="331"/>
      <c r="B9" s="347" t="s">
        <v>24</v>
      </c>
      <c r="C9" s="330" t="s">
        <v>25</v>
      </c>
      <c r="D9" s="350"/>
      <c r="E9" s="350"/>
      <c r="F9" s="350"/>
      <c r="G9" s="350"/>
      <c r="H9" s="350"/>
      <c r="I9" s="350"/>
      <c r="J9" s="350"/>
      <c r="K9" s="350"/>
      <c r="L9" s="350"/>
      <c r="M9" s="350"/>
      <c r="N9" s="350"/>
      <c r="O9" s="350"/>
      <c r="P9" s="350"/>
      <c r="Q9" s="350"/>
      <c r="R9" s="350"/>
      <c r="S9" s="336"/>
      <c r="T9" s="330" t="s">
        <v>26</v>
      </c>
      <c r="U9" s="336"/>
      <c r="V9" s="352" t="s">
        <v>27</v>
      </c>
      <c r="W9" s="353"/>
      <c r="X9" s="356" t="s">
        <v>28</v>
      </c>
      <c r="Y9" s="357"/>
      <c r="Z9" s="357"/>
      <c r="AA9" s="357"/>
      <c r="AB9" s="358"/>
      <c r="AC9" s="358"/>
      <c r="AD9" s="358"/>
      <c r="AE9" s="358"/>
      <c r="AF9" s="331"/>
      <c r="AG9" s="337"/>
      <c r="AH9" s="331"/>
      <c r="AI9" s="337"/>
      <c r="AJ9" s="340"/>
      <c r="AK9" s="331"/>
      <c r="AL9" s="337"/>
      <c r="AM9" s="331"/>
      <c r="AN9" s="337"/>
      <c r="AO9" s="9"/>
      <c r="AP9" s="361"/>
      <c r="AQ9" s="364"/>
      <c r="AR9" s="361"/>
      <c r="AS9" s="364"/>
      <c r="AT9" s="361"/>
      <c r="AU9" s="364"/>
      <c r="AV9" s="368"/>
      <c r="AW9" s="371"/>
      <c r="AX9" s="345"/>
      <c r="AY9" s="6"/>
      <c r="AZ9" s="6"/>
      <c r="BA9" s="6"/>
      <c r="BB9" s="6"/>
      <c r="BC9" s="6"/>
      <c r="BD9" s="6"/>
      <c r="BE9" s="6"/>
      <c r="BF9" s="6"/>
      <c r="BG9" s="6"/>
      <c r="BH9" s="6"/>
      <c r="BI9" s="6"/>
      <c r="BJ9" s="6"/>
      <c r="BK9" s="6"/>
      <c r="BL9" s="6"/>
      <c r="BM9" s="6"/>
      <c r="BN9" s="6"/>
      <c r="BO9" s="6"/>
      <c r="BP9" s="6"/>
      <c r="BQ9" s="6"/>
      <c r="BR9" s="6"/>
      <c r="CY9" s="12"/>
      <c r="CZ9" s="12"/>
    </row>
    <row r="10" spans="1:105" s="11" customFormat="1" x14ac:dyDescent="0.15">
      <c r="A10" s="331"/>
      <c r="B10" s="348"/>
      <c r="C10" s="332"/>
      <c r="D10" s="351"/>
      <c r="E10" s="351"/>
      <c r="F10" s="351"/>
      <c r="G10" s="351"/>
      <c r="H10" s="351"/>
      <c r="I10" s="351"/>
      <c r="J10" s="351"/>
      <c r="K10" s="351"/>
      <c r="L10" s="351"/>
      <c r="M10" s="351"/>
      <c r="N10" s="351"/>
      <c r="O10" s="351"/>
      <c r="P10" s="351"/>
      <c r="Q10" s="351"/>
      <c r="R10" s="351"/>
      <c r="S10" s="338"/>
      <c r="T10" s="332"/>
      <c r="U10" s="338"/>
      <c r="V10" s="354"/>
      <c r="W10" s="355"/>
      <c r="X10" s="342" t="s">
        <v>29</v>
      </c>
      <c r="Y10" s="343"/>
      <c r="Z10" s="343"/>
      <c r="AA10" s="359"/>
      <c r="AB10" s="342" t="s">
        <v>30</v>
      </c>
      <c r="AC10" s="343"/>
      <c r="AD10" s="343"/>
      <c r="AE10" s="343"/>
      <c r="AF10" s="332"/>
      <c r="AG10" s="338"/>
      <c r="AH10" s="332"/>
      <c r="AI10" s="338"/>
      <c r="AJ10" s="340"/>
      <c r="AK10" s="332"/>
      <c r="AL10" s="338"/>
      <c r="AM10" s="332"/>
      <c r="AN10" s="338"/>
      <c r="AO10" s="9"/>
      <c r="AP10" s="361"/>
      <c r="AQ10" s="364"/>
      <c r="AR10" s="361"/>
      <c r="AS10" s="364"/>
      <c r="AT10" s="361"/>
      <c r="AU10" s="364"/>
      <c r="AV10" s="368"/>
      <c r="AW10" s="371"/>
      <c r="AX10" s="345"/>
      <c r="AY10" s="6"/>
      <c r="AZ10" s="6"/>
      <c r="BA10" s="6"/>
      <c r="BB10" s="6"/>
      <c r="BC10" s="6"/>
      <c r="BD10" s="6"/>
      <c r="BE10" s="6"/>
      <c r="BF10" s="6"/>
      <c r="BG10" s="6"/>
      <c r="BH10" s="6"/>
      <c r="BI10" s="6"/>
      <c r="BJ10" s="6"/>
      <c r="BK10" s="6"/>
      <c r="BL10" s="6"/>
      <c r="BM10" s="6"/>
      <c r="BN10" s="6"/>
      <c r="BO10" s="6"/>
      <c r="BP10" s="6"/>
      <c r="BQ10" s="6"/>
      <c r="BR10" s="6"/>
      <c r="CY10" s="12"/>
      <c r="CZ10" s="12"/>
    </row>
    <row r="11" spans="1:105" s="11" customFormat="1" ht="34.5" customHeight="1" thickBot="1" x14ac:dyDescent="0.2">
      <c r="A11" s="332"/>
      <c r="B11" s="349"/>
      <c r="C11" s="13" t="s">
        <v>31</v>
      </c>
      <c r="D11" s="14" t="s">
        <v>32</v>
      </c>
      <c r="E11" s="15" t="s">
        <v>33</v>
      </c>
      <c r="F11" s="15" t="s">
        <v>34</v>
      </c>
      <c r="G11" s="15" t="s">
        <v>35</v>
      </c>
      <c r="H11" s="16" t="s">
        <v>36</v>
      </c>
      <c r="I11" s="16" t="s">
        <v>37</v>
      </c>
      <c r="J11" s="16" t="s">
        <v>38</v>
      </c>
      <c r="K11" s="16" t="s">
        <v>39</v>
      </c>
      <c r="L11" s="16" t="s">
        <v>40</v>
      </c>
      <c r="M11" s="16" t="s">
        <v>41</v>
      </c>
      <c r="N11" s="16" t="s">
        <v>42</v>
      </c>
      <c r="O11" s="16" t="s">
        <v>43</v>
      </c>
      <c r="P11" s="16" t="s">
        <v>44</v>
      </c>
      <c r="Q11" s="16" t="s">
        <v>45</v>
      </c>
      <c r="R11" s="16" t="s">
        <v>46</v>
      </c>
      <c r="S11" s="17" t="s">
        <v>47</v>
      </c>
      <c r="T11" s="13" t="s">
        <v>22</v>
      </c>
      <c r="U11" s="18" t="s">
        <v>48</v>
      </c>
      <c r="V11" s="277" t="s">
        <v>49</v>
      </c>
      <c r="W11" s="18" t="s">
        <v>50</v>
      </c>
      <c r="X11" s="281" t="s">
        <v>51</v>
      </c>
      <c r="Y11" s="19" t="s">
        <v>52</v>
      </c>
      <c r="Z11" s="15" t="s">
        <v>53</v>
      </c>
      <c r="AA11" s="18" t="s">
        <v>54</v>
      </c>
      <c r="AB11" s="19" t="s">
        <v>51</v>
      </c>
      <c r="AC11" s="19" t="s">
        <v>52</v>
      </c>
      <c r="AD11" s="15" t="s">
        <v>53</v>
      </c>
      <c r="AE11" s="18" t="s">
        <v>54</v>
      </c>
      <c r="AF11" s="13" t="s">
        <v>55</v>
      </c>
      <c r="AG11" s="278" t="s">
        <v>56</v>
      </c>
      <c r="AH11" s="13" t="s">
        <v>22</v>
      </c>
      <c r="AI11" s="18" t="s">
        <v>48</v>
      </c>
      <c r="AJ11" s="341"/>
      <c r="AK11" s="13" t="s">
        <v>22</v>
      </c>
      <c r="AL11" s="18" t="s">
        <v>48</v>
      </c>
      <c r="AM11" s="13" t="s">
        <v>22</v>
      </c>
      <c r="AN11" s="18" t="s">
        <v>48</v>
      </c>
      <c r="AO11" s="20"/>
      <c r="AP11" s="362"/>
      <c r="AQ11" s="365"/>
      <c r="AR11" s="362"/>
      <c r="AS11" s="365"/>
      <c r="AT11" s="362"/>
      <c r="AU11" s="365"/>
      <c r="AV11" s="369"/>
      <c r="AW11" s="372"/>
      <c r="AX11" s="346"/>
      <c r="AY11" s="6"/>
      <c r="AZ11" s="6"/>
      <c r="BA11" s="6"/>
      <c r="BB11" s="6"/>
      <c r="BC11" s="6"/>
      <c r="BD11" s="6"/>
      <c r="BE11" s="6"/>
      <c r="BF11" s="6"/>
      <c r="BG11" s="6"/>
      <c r="BH11" s="6"/>
      <c r="BI11" s="6"/>
      <c r="BJ11" s="6"/>
      <c r="BK11" s="6"/>
      <c r="BL11" s="6"/>
      <c r="BM11" s="6"/>
      <c r="BN11" s="6"/>
      <c r="BO11" s="6"/>
      <c r="BP11" s="6"/>
      <c r="BQ11" s="6"/>
      <c r="BR11" s="6"/>
      <c r="CY11" s="12"/>
      <c r="CZ11" s="12"/>
    </row>
    <row r="12" spans="1:105" s="11" customFormat="1" ht="12" customHeight="1" thickTop="1" x14ac:dyDescent="0.15">
      <c r="A12" s="21" t="s">
        <v>57</v>
      </c>
      <c r="B12" s="22">
        <f>SUM(C12:F12)</f>
        <v>331</v>
      </c>
      <c r="C12" s="23">
        <v>149</v>
      </c>
      <c r="D12" s="24">
        <v>111</v>
      </c>
      <c r="E12" s="25">
        <v>66</v>
      </c>
      <c r="F12" s="25">
        <v>5</v>
      </c>
      <c r="G12" s="26"/>
      <c r="H12" s="26"/>
      <c r="I12" s="26"/>
      <c r="J12" s="26"/>
      <c r="K12" s="26"/>
      <c r="L12" s="26"/>
      <c r="M12" s="26"/>
      <c r="N12" s="26"/>
      <c r="O12" s="26"/>
      <c r="P12" s="26"/>
      <c r="Q12" s="26"/>
      <c r="R12" s="26"/>
      <c r="S12" s="26"/>
      <c r="T12" s="27">
        <v>326</v>
      </c>
      <c r="U12" s="28">
        <v>5</v>
      </c>
      <c r="V12" s="27">
        <v>153</v>
      </c>
      <c r="W12" s="28">
        <v>178</v>
      </c>
      <c r="X12" s="29">
        <f>SUM(Y12:AA12)</f>
        <v>141</v>
      </c>
      <c r="Y12" s="27">
        <v>141</v>
      </c>
      <c r="Z12" s="30"/>
      <c r="AA12" s="28"/>
      <c r="AB12" s="31">
        <f>SUM(AC12:AE12)</f>
        <v>0</v>
      </c>
      <c r="AC12" s="27"/>
      <c r="AD12" s="30"/>
      <c r="AE12" s="28"/>
      <c r="AF12" s="23">
        <v>116</v>
      </c>
      <c r="AG12" s="32">
        <v>0</v>
      </c>
      <c r="AH12" s="33">
        <v>26</v>
      </c>
      <c r="AI12" s="34"/>
      <c r="AJ12" s="32">
        <v>2</v>
      </c>
      <c r="AK12" s="33"/>
      <c r="AL12" s="34"/>
      <c r="AM12" s="33">
        <v>20</v>
      </c>
      <c r="AN12" s="34"/>
      <c r="AO12" s="35"/>
      <c r="AP12" s="36"/>
      <c r="AQ12" s="37"/>
      <c r="AR12" s="36"/>
      <c r="AS12" s="37"/>
      <c r="AT12" s="36"/>
      <c r="AU12" s="37"/>
      <c r="AV12" s="38"/>
      <c r="AW12" s="39"/>
      <c r="AX12" s="40"/>
      <c r="AY12" s="41" t="str">
        <f>+BP12&amp;BQ12&amp;BR12&amp;BS12&amp;BT12&amp;BU12&amp;BV12</f>
        <v/>
      </c>
      <c r="BF12" s="6"/>
      <c r="BG12" s="6"/>
      <c r="BH12" s="6"/>
      <c r="BI12" s="6"/>
      <c r="BJ12" s="6"/>
      <c r="BK12" s="6"/>
      <c r="BL12" s="6"/>
      <c r="BM12" s="6"/>
      <c r="BN12" s="6"/>
      <c r="BO12" s="6"/>
      <c r="BP12" s="42" t="str">
        <f>IF($B12&lt;&gt;($V12+$W12)," El número de consultas según sexo NO puede ser diferente al Total. ","")</f>
        <v/>
      </c>
      <c r="BQ12" s="43" t="str">
        <f>IF($B12=0,"",IF(($T12+$U12)=0,IF($B12="",""," No olvide escribir la columna Beneficiarios. "),""))</f>
        <v/>
      </c>
      <c r="BR12" s="43" t="str">
        <f>IF($B12&lt;($T12+$U12)," El número de Beneficiarios NO puede ser mayor que el Total. ","")</f>
        <v/>
      </c>
      <c r="BS12" s="43" t="str">
        <f>IF($B12&lt;($AP12+$AQ12)," Seccion A.2 NO puede ser mayor que sección A.1. ","")</f>
        <v/>
      </c>
      <c r="BT12" s="43" t="str">
        <f>IF($B12&lt;($AR12+$AS12)," Seccion A.3 NO puede ser mayor que sección A.1. ","")</f>
        <v/>
      </c>
      <c r="BU12" s="44" t="str">
        <f>IF($B12&gt;=($X12+$AB12),"","El total de Consulta Nuevas NO debe ser MAYOR que el total de las Consultas Médicas. ")</f>
        <v/>
      </c>
      <c r="BV12" s="45" t="str">
        <f>IF(AND($Y12+$AC12&lt;&gt;0,OR($AF12="",$AG12="")),"No  olvide registrar datos en Pertinencia. ","")</f>
        <v/>
      </c>
      <c r="BW12" s="46"/>
      <c r="BX12" s="47">
        <f>IF($B12&lt;&gt;($V12+$W12),1,0)</f>
        <v>0</v>
      </c>
      <c r="BY12" s="47">
        <f>IF($B12&lt;($T12+$U12),1,0)</f>
        <v>0</v>
      </c>
      <c r="BZ12" s="47">
        <f>IF($B12&lt;($AP12+$AQ12),1,0)</f>
        <v>0</v>
      </c>
      <c r="CA12" s="47">
        <f>IF($B12&lt;($AR12+$AS12),1,0)</f>
        <v>0</v>
      </c>
      <c r="CB12" s="47">
        <f>IF($B12&gt;=($X12+$AB12),0,1)</f>
        <v>0</v>
      </c>
      <c r="CC12" s="47">
        <f>IF($B12=0,"",IF(($T12+$U12)=0,IF($B12="","",1),0))</f>
        <v>0</v>
      </c>
      <c r="CD12" s="47">
        <f>IF(AND($Y12+$AC12&lt;&gt;0,OR($AF12="",$AG12="")),1,0)</f>
        <v>0</v>
      </c>
      <c r="CY12" s="12"/>
      <c r="CZ12" s="12"/>
    </row>
    <row r="13" spans="1:105" s="11" customFormat="1" ht="11.25" x14ac:dyDescent="0.15">
      <c r="A13" s="48" t="s">
        <v>58</v>
      </c>
      <c r="B13" s="22">
        <f>SUM(C13:S13)</f>
        <v>690</v>
      </c>
      <c r="C13" s="27"/>
      <c r="D13" s="49"/>
      <c r="E13" s="50"/>
      <c r="F13" s="50">
        <v>10</v>
      </c>
      <c r="G13" s="50">
        <v>27</v>
      </c>
      <c r="H13" s="51">
        <v>36</v>
      </c>
      <c r="I13" s="51">
        <v>37</v>
      </c>
      <c r="J13" s="51">
        <v>25</v>
      </c>
      <c r="K13" s="51">
        <v>34</v>
      </c>
      <c r="L13" s="51">
        <v>36</v>
      </c>
      <c r="M13" s="51">
        <v>64</v>
      </c>
      <c r="N13" s="51">
        <v>64</v>
      </c>
      <c r="O13" s="51">
        <v>53</v>
      </c>
      <c r="P13" s="51">
        <v>81</v>
      </c>
      <c r="Q13" s="51">
        <v>69</v>
      </c>
      <c r="R13" s="51">
        <v>62</v>
      </c>
      <c r="S13" s="52">
        <v>92</v>
      </c>
      <c r="T13" s="27"/>
      <c r="U13" s="28">
        <v>690</v>
      </c>
      <c r="V13" s="27">
        <v>282</v>
      </c>
      <c r="W13" s="28">
        <v>408</v>
      </c>
      <c r="X13" s="29">
        <f t="shared" ref="X13:X57" si="0">SUM(Y13:AA13)</f>
        <v>0</v>
      </c>
      <c r="Y13" s="27"/>
      <c r="Z13" s="30"/>
      <c r="AA13" s="28"/>
      <c r="AB13" s="31">
        <f t="shared" ref="AB13:AB57" si="1">SUM(AC13:AE13)</f>
        <v>280</v>
      </c>
      <c r="AC13" s="27">
        <v>280</v>
      </c>
      <c r="AD13" s="30"/>
      <c r="AE13" s="28"/>
      <c r="AF13" s="27">
        <v>188</v>
      </c>
      <c r="AG13" s="32">
        <v>0</v>
      </c>
      <c r="AH13" s="27">
        <v>0</v>
      </c>
      <c r="AI13" s="28">
        <v>118</v>
      </c>
      <c r="AJ13" s="32">
        <v>659</v>
      </c>
      <c r="AK13" s="33"/>
      <c r="AL13" s="28">
        <v>23</v>
      </c>
      <c r="AM13" s="33"/>
      <c r="AN13" s="28">
        <v>79</v>
      </c>
      <c r="AO13" s="35"/>
      <c r="AP13" s="53"/>
      <c r="AQ13" s="54"/>
      <c r="AR13" s="53"/>
      <c r="AS13" s="54"/>
      <c r="AT13" s="53"/>
      <c r="AU13" s="54"/>
      <c r="AV13" s="55"/>
      <c r="AW13" s="56"/>
      <c r="AX13" s="57"/>
      <c r="AY13" s="41" t="str">
        <f t="shared" ref="AY13:AY58" si="2">+BP13&amp;BQ13&amp;BR13&amp;BS13&amp;BT13&amp;BU13&amp;BV13</f>
        <v/>
      </c>
      <c r="BF13" s="6"/>
      <c r="BG13" s="6"/>
      <c r="BH13" s="6"/>
      <c r="BI13" s="6"/>
      <c r="BJ13" s="6"/>
      <c r="BK13" s="6"/>
      <c r="BL13" s="6"/>
      <c r="BM13" s="6"/>
      <c r="BN13" s="6"/>
      <c r="BO13" s="6"/>
      <c r="BP13" s="42" t="str">
        <f t="shared" ref="BP13:BP58" si="3">IF($B13&lt;&gt;($V13+$W13)," El número de consultas según sexo NO puede ser diferente al Total. ","")</f>
        <v/>
      </c>
      <c r="BQ13" s="43" t="str">
        <f t="shared" ref="BQ13:BQ58" si="4">IF($B13=0,"",IF(($T13+$U13)=0,IF($B13="",""," No olvide escribir la columna Beneficiarios. "),""))</f>
        <v/>
      </c>
      <c r="BR13" s="43" t="str">
        <f t="shared" ref="BR13:BR58" si="5">IF($B13&lt;($T13+$U13)," El número de Beneficiarios NO puede ser mayor que el Total. ","")</f>
        <v/>
      </c>
      <c r="BS13" s="43" t="str">
        <f t="shared" ref="BS13:BS58" si="6">IF($B13&lt;($AP13+$AQ13)," Seccion A.2 NO puede ser mayor que sección A.1. ","")</f>
        <v/>
      </c>
      <c r="BT13" s="43" t="str">
        <f t="shared" ref="BT13:BT58" si="7">IF($B13&lt;($AR13+$AS13)," Seccion A.3 NO puede ser mayor que sección A.1. ","")</f>
        <v/>
      </c>
      <c r="BU13" s="43" t="str">
        <f t="shared" ref="BU13:BU58" si="8">IF($B13&gt;=($X13+$AB13),"","El total de Consulta Nuevas NO debe ser MAYOR que el total de las Consultas Médicas. ")</f>
        <v/>
      </c>
      <c r="BV13" s="45" t="str">
        <f>IF(AND($Y13+$AC13&lt;&gt;0,OR($AF13="",$AG13="")),"No  olvide registrar datos en Pertinencia. ","")</f>
        <v/>
      </c>
      <c r="BW13" s="46"/>
      <c r="BX13" s="47">
        <f t="shared" ref="BX13:BX58" si="9">IF($B13&lt;&gt;($V13+$W13),1,0)</f>
        <v>0</v>
      </c>
      <c r="BY13" s="47">
        <f t="shared" ref="BY13:BY58" si="10">IF($B13&lt;($T13+$U13),1,0)</f>
        <v>0</v>
      </c>
      <c r="BZ13" s="47">
        <f t="shared" ref="BZ13:BZ58" si="11">IF($B13&lt;($AP13+$AQ13),1,0)</f>
        <v>0</v>
      </c>
      <c r="CA13" s="47">
        <f t="shared" ref="CA13:CA58" si="12">IF($B13&lt;($AR13+$AS13),1,0)</f>
        <v>0</v>
      </c>
      <c r="CB13" s="47">
        <f t="shared" ref="CB13:CB58" si="13">IF($B13&gt;=($X13+$AB13),0,1)</f>
        <v>0</v>
      </c>
      <c r="CC13" s="47">
        <f t="shared" ref="CC13:CC58" si="14">IF($B13=0,"",IF(($T13+$U13)=0,IF($B13="","",1),0))</f>
        <v>0</v>
      </c>
      <c r="CD13" s="47">
        <f>IF(AND($Y13+$AC13&lt;&gt;0,OR($AF13="",$AG13="")),1,0)</f>
        <v>0</v>
      </c>
      <c r="CY13" s="12"/>
      <c r="CZ13" s="12"/>
    </row>
    <row r="14" spans="1:105" s="11" customFormat="1" ht="11.25" x14ac:dyDescent="0.15">
      <c r="A14" s="48" t="s">
        <v>59</v>
      </c>
      <c r="B14" s="22">
        <f>SUM(C14)</f>
        <v>86</v>
      </c>
      <c r="C14" s="27">
        <v>86</v>
      </c>
      <c r="D14" s="58"/>
      <c r="E14" s="59"/>
      <c r="F14" s="59"/>
      <c r="G14" s="59"/>
      <c r="H14" s="60"/>
      <c r="I14" s="60"/>
      <c r="J14" s="60"/>
      <c r="K14" s="60"/>
      <c r="L14" s="60"/>
      <c r="M14" s="60"/>
      <c r="N14" s="60"/>
      <c r="O14" s="60"/>
      <c r="P14" s="60"/>
      <c r="Q14" s="60"/>
      <c r="R14" s="60"/>
      <c r="S14" s="60"/>
      <c r="T14" s="27">
        <v>86</v>
      </c>
      <c r="U14" s="61"/>
      <c r="V14" s="27">
        <v>47</v>
      </c>
      <c r="W14" s="28">
        <v>39</v>
      </c>
      <c r="X14" s="29">
        <f t="shared" si="0"/>
        <v>17</v>
      </c>
      <c r="Y14" s="27">
        <v>17</v>
      </c>
      <c r="Z14" s="30"/>
      <c r="AA14" s="28"/>
      <c r="AC14" s="62"/>
      <c r="AD14" s="58"/>
      <c r="AE14" s="59"/>
      <c r="AF14" s="59"/>
      <c r="AG14" s="58"/>
      <c r="AH14" s="27">
        <v>9</v>
      </c>
      <c r="AI14" s="61"/>
      <c r="AJ14" s="32"/>
      <c r="AK14" s="33"/>
      <c r="AL14" s="61"/>
      <c r="AM14" s="33">
        <v>9</v>
      </c>
      <c r="AN14" s="61"/>
      <c r="AO14" s="35"/>
      <c r="AP14" s="53"/>
      <c r="AQ14" s="54"/>
      <c r="AR14" s="53"/>
      <c r="AS14" s="54"/>
      <c r="AT14" s="53"/>
      <c r="AU14" s="54"/>
      <c r="AV14" s="55"/>
      <c r="AW14" s="56"/>
      <c r="AX14" s="63"/>
      <c r="AY14" s="41" t="str">
        <f t="shared" si="2"/>
        <v/>
      </c>
      <c r="BF14" s="6"/>
      <c r="BG14" s="6"/>
      <c r="BH14" s="6"/>
      <c r="BI14" s="6"/>
      <c r="BJ14" s="6"/>
      <c r="BK14" s="6"/>
      <c r="BL14" s="6"/>
      <c r="BM14" s="6"/>
      <c r="BN14" s="6"/>
      <c r="BO14" s="6"/>
      <c r="BP14" s="42" t="str">
        <f t="shared" si="3"/>
        <v/>
      </c>
      <c r="BQ14" s="43" t="str">
        <f t="shared" si="4"/>
        <v/>
      </c>
      <c r="BR14" s="43" t="str">
        <f t="shared" si="5"/>
        <v/>
      </c>
      <c r="BS14" s="43" t="str">
        <f t="shared" si="6"/>
        <v/>
      </c>
      <c r="BT14" s="43" t="str">
        <f t="shared" si="7"/>
        <v/>
      </c>
      <c r="BU14" s="43" t="str">
        <f t="shared" si="8"/>
        <v/>
      </c>
      <c r="BV14" s="46"/>
      <c r="BW14" s="46"/>
      <c r="BX14" s="47">
        <f t="shared" si="9"/>
        <v>0</v>
      </c>
      <c r="BY14" s="47">
        <f t="shared" si="10"/>
        <v>0</v>
      </c>
      <c r="BZ14" s="47">
        <f t="shared" si="11"/>
        <v>0</v>
      </c>
      <c r="CA14" s="47">
        <f t="shared" si="12"/>
        <v>0</v>
      </c>
      <c r="CB14" s="47">
        <f t="shared" si="13"/>
        <v>0</v>
      </c>
      <c r="CC14" s="47">
        <f t="shared" si="14"/>
        <v>0</v>
      </c>
      <c r="CD14" s="64"/>
      <c r="CY14" s="12"/>
      <c r="CZ14" s="12"/>
    </row>
    <row r="15" spans="1:105" s="11" customFormat="1" ht="11.25" x14ac:dyDescent="0.15">
      <c r="A15" s="48" t="s">
        <v>60</v>
      </c>
      <c r="B15" s="22">
        <f t="shared" ref="B15:B57" si="15">SUM(C15:S15)</f>
        <v>316</v>
      </c>
      <c r="C15" s="27">
        <v>20</v>
      </c>
      <c r="D15" s="49">
        <v>16</v>
      </c>
      <c r="E15" s="30">
        <v>5</v>
      </c>
      <c r="F15" s="30">
        <v>7</v>
      </c>
      <c r="G15" s="30">
        <v>2</v>
      </c>
      <c r="H15" s="52">
        <v>6</v>
      </c>
      <c r="I15" s="52">
        <v>6</v>
      </c>
      <c r="J15" s="52">
        <v>8</v>
      </c>
      <c r="K15" s="52">
        <v>13</v>
      </c>
      <c r="L15" s="52">
        <v>20</v>
      </c>
      <c r="M15" s="52">
        <v>19</v>
      </c>
      <c r="N15" s="52">
        <v>21</v>
      </c>
      <c r="O15" s="52">
        <v>30</v>
      </c>
      <c r="P15" s="52">
        <v>41</v>
      </c>
      <c r="Q15" s="52">
        <v>35</v>
      </c>
      <c r="R15" s="52">
        <v>29</v>
      </c>
      <c r="S15" s="52">
        <v>38</v>
      </c>
      <c r="T15" s="27">
        <v>41</v>
      </c>
      <c r="U15" s="28">
        <v>275</v>
      </c>
      <c r="V15" s="27">
        <v>122</v>
      </c>
      <c r="W15" s="28">
        <v>194</v>
      </c>
      <c r="X15" s="29">
        <f t="shared" si="0"/>
        <v>20</v>
      </c>
      <c r="Y15" s="27">
        <v>20</v>
      </c>
      <c r="Z15" s="30"/>
      <c r="AA15" s="28"/>
      <c r="AB15" s="31">
        <f t="shared" si="1"/>
        <v>169</v>
      </c>
      <c r="AC15" s="27">
        <v>169</v>
      </c>
      <c r="AD15" s="30"/>
      <c r="AE15" s="28"/>
      <c r="AF15" s="27">
        <v>162</v>
      </c>
      <c r="AG15" s="32">
        <v>0</v>
      </c>
      <c r="AH15" s="27">
        <v>8</v>
      </c>
      <c r="AI15" s="28">
        <v>54</v>
      </c>
      <c r="AJ15" s="32">
        <v>72</v>
      </c>
      <c r="AK15" s="33"/>
      <c r="AL15" s="28">
        <v>7</v>
      </c>
      <c r="AM15" s="33"/>
      <c r="AN15" s="28">
        <v>38</v>
      </c>
      <c r="AO15" s="35"/>
      <c r="AP15" s="53"/>
      <c r="AQ15" s="54"/>
      <c r="AR15" s="53"/>
      <c r="AS15" s="54"/>
      <c r="AT15" s="53"/>
      <c r="AU15" s="54"/>
      <c r="AV15" s="55"/>
      <c r="AW15" s="56"/>
      <c r="AX15" s="57"/>
      <c r="AY15" s="41" t="str">
        <f t="shared" si="2"/>
        <v/>
      </c>
      <c r="BF15" s="6"/>
      <c r="BG15" s="6"/>
      <c r="BH15" s="6"/>
      <c r="BI15" s="6"/>
      <c r="BJ15" s="6"/>
      <c r="BK15" s="6"/>
      <c r="BL15" s="6"/>
      <c r="BM15" s="6"/>
      <c r="BN15" s="6"/>
      <c r="BO15" s="6"/>
      <c r="BP15" s="42" t="str">
        <f t="shared" si="3"/>
        <v/>
      </c>
      <c r="BQ15" s="43" t="str">
        <f t="shared" si="4"/>
        <v/>
      </c>
      <c r="BR15" s="43" t="str">
        <f t="shared" si="5"/>
        <v/>
      </c>
      <c r="BS15" s="43" t="str">
        <f t="shared" si="6"/>
        <v/>
      </c>
      <c r="BT15" s="43" t="str">
        <f t="shared" si="7"/>
        <v/>
      </c>
      <c r="BU15" s="43" t="str">
        <f t="shared" si="8"/>
        <v/>
      </c>
      <c r="BV15" s="65" t="str">
        <f>IF(AND($Y15+$AC15&lt;&gt;0,OR($AF15="",$AG15="")),"No  olvide registrar datos en Pertinencia. ","")</f>
        <v/>
      </c>
      <c r="BW15" s="46"/>
      <c r="BX15" s="47">
        <f t="shared" si="9"/>
        <v>0</v>
      </c>
      <c r="BY15" s="47">
        <f t="shared" si="10"/>
        <v>0</v>
      </c>
      <c r="BZ15" s="47">
        <f t="shared" si="11"/>
        <v>0</v>
      </c>
      <c r="CA15" s="47">
        <f t="shared" si="12"/>
        <v>0</v>
      </c>
      <c r="CB15" s="47">
        <f t="shared" si="13"/>
        <v>0</v>
      </c>
      <c r="CC15" s="47">
        <f t="shared" si="14"/>
        <v>0</v>
      </c>
      <c r="CD15" s="47">
        <f>IF(AND($Y15+$AC15&lt;&gt;0,OR($AF15="",$AG15="")),1,0)</f>
        <v>0</v>
      </c>
      <c r="CY15" s="12"/>
      <c r="CZ15" s="12"/>
    </row>
    <row r="16" spans="1:105" s="11" customFormat="1" ht="11.25" x14ac:dyDescent="0.15">
      <c r="A16" s="48" t="s">
        <v>61</v>
      </c>
      <c r="B16" s="22">
        <f t="shared" si="15"/>
        <v>216</v>
      </c>
      <c r="C16" s="27">
        <v>22</v>
      </c>
      <c r="D16" s="49">
        <v>3</v>
      </c>
      <c r="E16" s="30">
        <v>8</v>
      </c>
      <c r="F16" s="30">
        <v>5</v>
      </c>
      <c r="G16" s="30">
        <v>1</v>
      </c>
      <c r="H16" s="52">
        <v>2</v>
      </c>
      <c r="I16" s="52">
        <v>2</v>
      </c>
      <c r="J16" s="52">
        <v>1</v>
      </c>
      <c r="K16" s="52">
        <v>3</v>
      </c>
      <c r="L16" s="52">
        <v>10</v>
      </c>
      <c r="M16" s="52">
        <v>16</v>
      </c>
      <c r="N16" s="52">
        <v>19</v>
      </c>
      <c r="O16" s="52">
        <v>21</v>
      </c>
      <c r="P16" s="52">
        <v>28</v>
      </c>
      <c r="Q16" s="52">
        <v>27</v>
      </c>
      <c r="R16" s="52">
        <v>28</v>
      </c>
      <c r="S16" s="52">
        <v>20</v>
      </c>
      <c r="T16" s="27">
        <v>33</v>
      </c>
      <c r="U16" s="28">
        <v>183</v>
      </c>
      <c r="V16" s="27">
        <v>133</v>
      </c>
      <c r="W16" s="28">
        <v>83</v>
      </c>
      <c r="X16" s="29">
        <f t="shared" si="0"/>
        <v>15</v>
      </c>
      <c r="Y16" s="27">
        <v>15</v>
      </c>
      <c r="Z16" s="30"/>
      <c r="AA16" s="28"/>
      <c r="AB16" s="31">
        <f t="shared" si="1"/>
        <v>95</v>
      </c>
      <c r="AC16" s="27">
        <v>95</v>
      </c>
      <c r="AD16" s="30"/>
      <c r="AE16" s="28"/>
      <c r="AF16" s="27">
        <v>65</v>
      </c>
      <c r="AG16" s="32">
        <v>18</v>
      </c>
      <c r="AH16" s="27">
        <v>9</v>
      </c>
      <c r="AI16" s="28">
        <v>30</v>
      </c>
      <c r="AJ16" s="32"/>
      <c r="AK16" s="33"/>
      <c r="AL16" s="28">
        <v>40</v>
      </c>
      <c r="AM16" s="33">
        <v>2</v>
      </c>
      <c r="AN16" s="28">
        <v>27</v>
      </c>
      <c r="AO16" s="35"/>
      <c r="AP16" s="53">
        <v>14</v>
      </c>
      <c r="AQ16" s="54"/>
      <c r="AR16" s="53"/>
      <c r="AS16" s="54"/>
      <c r="AT16" s="53"/>
      <c r="AU16" s="54"/>
      <c r="AV16" s="55"/>
      <c r="AW16" s="56"/>
      <c r="AX16" s="57"/>
      <c r="AY16" s="41" t="str">
        <f t="shared" si="2"/>
        <v/>
      </c>
      <c r="BF16" s="6"/>
      <c r="BG16" s="6"/>
      <c r="BH16" s="6"/>
      <c r="BI16" s="6"/>
      <c r="BJ16" s="6"/>
      <c r="BK16" s="6"/>
      <c r="BL16" s="6"/>
      <c r="BM16" s="6"/>
      <c r="BN16" s="6"/>
      <c r="BO16" s="6"/>
      <c r="BP16" s="42" t="str">
        <f t="shared" si="3"/>
        <v/>
      </c>
      <c r="BQ16" s="43" t="str">
        <f t="shared" si="4"/>
        <v/>
      </c>
      <c r="BR16" s="43" t="str">
        <f t="shared" si="5"/>
        <v/>
      </c>
      <c r="BS16" s="43" t="str">
        <f t="shared" si="6"/>
        <v/>
      </c>
      <c r="BT16" s="43" t="str">
        <f t="shared" si="7"/>
        <v/>
      </c>
      <c r="BU16" s="43" t="str">
        <f t="shared" si="8"/>
        <v/>
      </c>
      <c r="BV16" s="65" t="str">
        <f t="shared" ref="BV16:BV58" si="16">IF(AND($Y16+$AC16&lt;&gt;0,OR($AF16="",$AG16="")),"No  olvide registrar datos en Pertinencia. ","")</f>
        <v/>
      </c>
      <c r="BW16" s="46"/>
      <c r="BX16" s="47">
        <f t="shared" si="9"/>
        <v>0</v>
      </c>
      <c r="BY16" s="47">
        <f t="shared" si="10"/>
        <v>0</v>
      </c>
      <c r="BZ16" s="47">
        <f t="shared" si="11"/>
        <v>0</v>
      </c>
      <c r="CA16" s="47">
        <f t="shared" si="12"/>
        <v>0</v>
      </c>
      <c r="CB16" s="47">
        <f t="shared" si="13"/>
        <v>0</v>
      </c>
      <c r="CC16" s="47">
        <f t="shared" si="14"/>
        <v>0</v>
      </c>
      <c r="CD16" s="47">
        <f t="shared" ref="CD16:CD58" si="17">IF(AND($Y16+$AC16&lt;&gt;0,OR($AF16="",$AG16="")),1,0)</f>
        <v>0</v>
      </c>
      <c r="CY16" s="12"/>
      <c r="CZ16" s="12"/>
    </row>
    <row r="17" spans="1:104" s="11" customFormat="1" ht="11.25" x14ac:dyDescent="0.15">
      <c r="A17" s="48" t="s">
        <v>62</v>
      </c>
      <c r="B17" s="22">
        <f t="shared" si="15"/>
        <v>0</v>
      </c>
      <c r="C17" s="27"/>
      <c r="D17" s="49"/>
      <c r="E17" s="30"/>
      <c r="F17" s="30"/>
      <c r="G17" s="30"/>
      <c r="H17" s="52"/>
      <c r="I17" s="52"/>
      <c r="J17" s="52"/>
      <c r="K17" s="52"/>
      <c r="L17" s="52"/>
      <c r="M17" s="52"/>
      <c r="N17" s="52"/>
      <c r="O17" s="52"/>
      <c r="P17" s="52"/>
      <c r="Q17" s="52"/>
      <c r="R17" s="52"/>
      <c r="S17" s="52"/>
      <c r="T17" s="27"/>
      <c r="U17" s="28"/>
      <c r="V17" s="27"/>
      <c r="W17" s="28"/>
      <c r="X17" s="29">
        <f t="shared" si="0"/>
        <v>0</v>
      </c>
      <c r="Y17" s="27"/>
      <c r="Z17" s="30"/>
      <c r="AA17" s="28"/>
      <c r="AB17" s="31">
        <f t="shared" si="1"/>
        <v>0</v>
      </c>
      <c r="AC17" s="27"/>
      <c r="AD17" s="30"/>
      <c r="AE17" s="28"/>
      <c r="AF17" s="27"/>
      <c r="AG17" s="32"/>
      <c r="AH17" s="27"/>
      <c r="AI17" s="28"/>
      <c r="AJ17" s="32"/>
      <c r="AK17" s="33"/>
      <c r="AL17" s="28"/>
      <c r="AM17" s="33"/>
      <c r="AN17" s="28"/>
      <c r="AO17" s="35"/>
      <c r="AP17" s="53"/>
      <c r="AQ17" s="54"/>
      <c r="AR17" s="53"/>
      <c r="AS17" s="54"/>
      <c r="AT17" s="53"/>
      <c r="AU17" s="54"/>
      <c r="AV17" s="55"/>
      <c r="AW17" s="56"/>
      <c r="AX17" s="57"/>
      <c r="AY17" s="41" t="str">
        <f t="shared" si="2"/>
        <v/>
      </c>
      <c r="BF17" s="6"/>
      <c r="BG17" s="6"/>
      <c r="BH17" s="6"/>
      <c r="BI17" s="6"/>
      <c r="BJ17" s="6"/>
      <c r="BK17" s="6"/>
      <c r="BL17" s="6"/>
      <c r="BM17" s="6"/>
      <c r="BN17" s="6"/>
      <c r="BO17" s="6"/>
      <c r="BP17" s="42" t="str">
        <f t="shared" si="3"/>
        <v/>
      </c>
      <c r="BQ17" s="43" t="str">
        <f t="shared" si="4"/>
        <v/>
      </c>
      <c r="BR17" s="43" t="str">
        <f t="shared" si="5"/>
        <v/>
      </c>
      <c r="BS17" s="43" t="str">
        <f t="shared" si="6"/>
        <v/>
      </c>
      <c r="BT17" s="43" t="str">
        <f t="shared" si="7"/>
        <v/>
      </c>
      <c r="BU17" s="43" t="str">
        <f t="shared" si="8"/>
        <v/>
      </c>
      <c r="BV17" s="65" t="str">
        <f t="shared" si="16"/>
        <v/>
      </c>
      <c r="BW17" s="46"/>
      <c r="BX17" s="47">
        <f t="shared" si="9"/>
        <v>0</v>
      </c>
      <c r="BY17" s="47">
        <f t="shared" si="10"/>
        <v>0</v>
      </c>
      <c r="BZ17" s="47">
        <f t="shared" si="11"/>
        <v>0</v>
      </c>
      <c r="CA17" s="47">
        <f t="shared" si="12"/>
        <v>0</v>
      </c>
      <c r="CB17" s="47">
        <f t="shared" si="13"/>
        <v>0</v>
      </c>
      <c r="CC17" s="47" t="str">
        <f t="shared" si="14"/>
        <v/>
      </c>
      <c r="CD17" s="47">
        <f t="shared" si="17"/>
        <v>0</v>
      </c>
      <c r="CY17" s="12"/>
      <c r="CZ17" s="12"/>
    </row>
    <row r="18" spans="1:104" s="11" customFormat="1" ht="11.25" x14ac:dyDescent="0.15">
      <c r="A18" s="48" t="s">
        <v>63</v>
      </c>
      <c r="B18" s="22">
        <f t="shared" si="15"/>
        <v>155</v>
      </c>
      <c r="C18" s="27"/>
      <c r="D18" s="49"/>
      <c r="E18" s="30"/>
      <c r="F18" s="30">
        <v>2</v>
      </c>
      <c r="G18" s="30">
        <v>4</v>
      </c>
      <c r="H18" s="52">
        <v>7</v>
      </c>
      <c r="I18" s="52">
        <v>6</v>
      </c>
      <c r="J18" s="52">
        <v>6</v>
      </c>
      <c r="K18" s="52">
        <v>10</v>
      </c>
      <c r="L18" s="52">
        <v>13</v>
      </c>
      <c r="M18" s="52">
        <v>18</v>
      </c>
      <c r="N18" s="52">
        <v>22</v>
      </c>
      <c r="O18" s="52">
        <v>25</v>
      </c>
      <c r="P18" s="52">
        <v>17</v>
      </c>
      <c r="Q18" s="52">
        <v>9</v>
      </c>
      <c r="R18" s="52">
        <v>8</v>
      </c>
      <c r="S18" s="52">
        <v>8</v>
      </c>
      <c r="T18" s="27"/>
      <c r="U18" s="28">
        <v>155</v>
      </c>
      <c r="V18" s="27">
        <v>54</v>
      </c>
      <c r="W18" s="28">
        <v>101</v>
      </c>
      <c r="X18" s="29">
        <f t="shared" si="0"/>
        <v>0</v>
      </c>
      <c r="Y18" s="27"/>
      <c r="Z18" s="30"/>
      <c r="AA18" s="28"/>
      <c r="AB18" s="31">
        <f t="shared" si="1"/>
        <v>78</v>
      </c>
      <c r="AC18" s="27">
        <v>78</v>
      </c>
      <c r="AD18" s="30"/>
      <c r="AE18" s="28"/>
      <c r="AF18" s="27">
        <v>60</v>
      </c>
      <c r="AG18" s="32">
        <v>0</v>
      </c>
      <c r="AH18" s="27"/>
      <c r="AI18" s="28">
        <v>37</v>
      </c>
      <c r="AJ18" s="32"/>
      <c r="AK18" s="33"/>
      <c r="AL18" s="28">
        <v>36</v>
      </c>
      <c r="AM18" s="33"/>
      <c r="AN18" s="28">
        <v>36</v>
      </c>
      <c r="AO18" s="35"/>
      <c r="AP18" s="53"/>
      <c r="AQ18" s="54"/>
      <c r="AR18" s="53"/>
      <c r="AS18" s="54"/>
      <c r="AT18" s="53"/>
      <c r="AU18" s="54"/>
      <c r="AV18" s="55"/>
      <c r="AW18" s="56"/>
      <c r="AX18" s="57"/>
      <c r="AY18" s="41" t="str">
        <f t="shared" si="2"/>
        <v/>
      </c>
      <c r="BF18" s="6"/>
      <c r="BG18" s="6"/>
      <c r="BH18" s="6"/>
      <c r="BI18" s="6"/>
      <c r="BJ18" s="6"/>
      <c r="BK18" s="6"/>
      <c r="BL18" s="6"/>
      <c r="BM18" s="6"/>
      <c r="BN18" s="6"/>
      <c r="BO18" s="6"/>
      <c r="BP18" s="42" t="str">
        <f t="shared" si="3"/>
        <v/>
      </c>
      <c r="BQ18" s="43" t="str">
        <f t="shared" si="4"/>
        <v/>
      </c>
      <c r="BR18" s="43" t="str">
        <f t="shared" si="5"/>
        <v/>
      </c>
      <c r="BS18" s="43" t="str">
        <f t="shared" si="6"/>
        <v/>
      </c>
      <c r="BT18" s="43" t="str">
        <f t="shared" si="7"/>
        <v/>
      </c>
      <c r="BU18" s="43" t="str">
        <f t="shared" si="8"/>
        <v/>
      </c>
      <c r="BV18" s="65" t="str">
        <f t="shared" si="16"/>
        <v/>
      </c>
      <c r="BW18" s="46" t="str">
        <f>IF(AND($AT18&lt;&gt;0,($B92="")),"No olvide registrar si algunas de estas compras de servicio corresponden al Programa de Resolutividad. ","")</f>
        <v/>
      </c>
      <c r="BX18" s="47">
        <f t="shared" si="9"/>
        <v>0</v>
      </c>
      <c r="BY18" s="47">
        <f t="shared" si="10"/>
        <v>0</v>
      </c>
      <c r="BZ18" s="47">
        <f t="shared" si="11"/>
        <v>0</v>
      </c>
      <c r="CA18" s="47">
        <f t="shared" si="12"/>
        <v>0</v>
      </c>
      <c r="CB18" s="47">
        <f t="shared" si="13"/>
        <v>0</v>
      </c>
      <c r="CC18" s="47">
        <f t="shared" si="14"/>
        <v>0</v>
      </c>
      <c r="CD18" s="47">
        <f t="shared" si="17"/>
        <v>0</v>
      </c>
      <c r="CE18" s="47">
        <f>IF(AND($AT18&lt;&gt;0,($B92="")),1,0)</f>
        <v>0</v>
      </c>
      <c r="CY18" s="12"/>
      <c r="CZ18" s="12"/>
    </row>
    <row r="19" spans="1:104" s="11" customFormat="1" ht="11.25" x14ac:dyDescent="0.15">
      <c r="A19" s="48" t="s">
        <v>64</v>
      </c>
      <c r="B19" s="22">
        <f t="shared" si="15"/>
        <v>0</v>
      </c>
      <c r="C19" s="27"/>
      <c r="D19" s="49"/>
      <c r="E19" s="30"/>
      <c r="F19" s="30"/>
      <c r="G19" s="30"/>
      <c r="H19" s="52"/>
      <c r="I19" s="52"/>
      <c r="J19" s="52"/>
      <c r="K19" s="52"/>
      <c r="L19" s="52"/>
      <c r="M19" s="52"/>
      <c r="N19" s="52"/>
      <c r="O19" s="52"/>
      <c r="P19" s="52"/>
      <c r="Q19" s="52"/>
      <c r="R19" s="52"/>
      <c r="S19" s="52"/>
      <c r="T19" s="27"/>
      <c r="U19" s="28"/>
      <c r="V19" s="27"/>
      <c r="W19" s="28"/>
      <c r="X19" s="29">
        <f t="shared" si="0"/>
        <v>0</v>
      </c>
      <c r="Y19" s="27"/>
      <c r="Z19" s="30"/>
      <c r="AA19" s="28"/>
      <c r="AB19" s="31">
        <f t="shared" si="1"/>
        <v>0</v>
      </c>
      <c r="AC19" s="27"/>
      <c r="AD19" s="30"/>
      <c r="AE19" s="28"/>
      <c r="AF19" s="62"/>
      <c r="AG19" s="66"/>
      <c r="AH19" s="27"/>
      <c r="AI19" s="28"/>
      <c r="AJ19" s="32"/>
      <c r="AK19" s="33"/>
      <c r="AL19" s="28"/>
      <c r="AM19" s="33"/>
      <c r="AN19" s="28"/>
      <c r="AO19" s="35"/>
      <c r="AP19" s="53"/>
      <c r="AQ19" s="54"/>
      <c r="AR19" s="53"/>
      <c r="AS19" s="54"/>
      <c r="AT19" s="53"/>
      <c r="AU19" s="54"/>
      <c r="AV19" s="55"/>
      <c r="AW19" s="56"/>
      <c r="AX19" s="57"/>
      <c r="AY19" s="41" t="str">
        <f t="shared" si="2"/>
        <v/>
      </c>
      <c r="BF19" s="6"/>
      <c r="BG19" s="6"/>
      <c r="BH19" s="6"/>
      <c r="BI19" s="6"/>
      <c r="BJ19" s="6"/>
      <c r="BK19" s="6"/>
      <c r="BL19" s="6"/>
      <c r="BM19" s="6"/>
      <c r="BN19" s="6"/>
      <c r="BO19" s="6"/>
      <c r="BP19" s="42" t="str">
        <f t="shared" si="3"/>
        <v/>
      </c>
      <c r="BQ19" s="43" t="str">
        <f t="shared" si="4"/>
        <v/>
      </c>
      <c r="BR19" s="43" t="str">
        <f t="shared" si="5"/>
        <v/>
      </c>
      <c r="BS19" s="43" t="str">
        <f t="shared" si="6"/>
        <v/>
      </c>
      <c r="BT19" s="43" t="str">
        <f t="shared" si="7"/>
        <v/>
      </c>
      <c r="BU19" s="43" t="str">
        <f t="shared" si="8"/>
        <v/>
      </c>
      <c r="BV19" s="46"/>
      <c r="BW19" s="46"/>
      <c r="BX19" s="47">
        <f t="shared" si="9"/>
        <v>0</v>
      </c>
      <c r="BY19" s="47">
        <f t="shared" si="10"/>
        <v>0</v>
      </c>
      <c r="BZ19" s="47">
        <f t="shared" si="11"/>
        <v>0</v>
      </c>
      <c r="CA19" s="47">
        <f t="shared" si="12"/>
        <v>0</v>
      </c>
      <c r="CB19" s="47">
        <f t="shared" si="13"/>
        <v>0</v>
      </c>
      <c r="CC19" s="47" t="str">
        <f t="shared" si="14"/>
        <v/>
      </c>
      <c r="CD19" s="64"/>
      <c r="CY19" s="12"/>
      <c r="CZ19" s="12"/>
    </row>
    <row r="20" spans="1:104" s="11" customFormat="1" ht="11.25" x14ac:dyDescent="0.15">
      <c r="A20" s="48" t="s">
        <v>65</v>
      </c>
      <c r="B20" s="22">
        <f t="shared" si="15"/>
        <v>0</v>
      </c>
      <c r="C20" s="27"/>
      <c r="D20" s="49"/>
      <c r="E20" s="30"/>
      <c r="F20" s="30"/>
      <c r="G20" s="30"/>
      <c r="H20" s="52"/>
      <c r="I20" s="52"/>
      <c r="J20" s="52"/>
      <c r="K20" s="52"/>
      <c r="L20" s="52"/>
      <c r="M20" s="52"/>
      <c r="N20" s="52"/>
      <c r="O20" s="52"/>
      <c r="P20" s="52"/>
      <c r="Q20" s="52"/>
      <c r="R20" s="52"/>
      <c r="S20" s="52"/>
      <c r="T20" s="27"/>
      <c r="U20" s="28"/>
      <c r="V20" s="27"/>
      <c r="W20" s="28"/>
      <c r="X20" s="29">
        <f t="shared" si="0"/>
        <v>0</v>
      </c>
      <c r="Y20" s="27"/>
      <c r="Z20" s="30"/>
      <c r="AA20" s="28"/>
      <c r="AB20" s="31">
        <f t="shared" si="1"/>
        <v>0</v>
      </c>
      <c r="AC20" s="27"/>
      <c r="AD20" s="30"/>
      <c r="AE20" s="28"/>
      <c r="AF20" s="27"/>
      <c r="AG20" s="32"/>
      <c r="AH20" s="27"/>
      <c r="AI20" s="28"/>
      <c r="AJ20" s="32"/>
      <c r="AK20" s="33"/>
      <c r="AL20" s="28"/>
      <c r="AM20" s="33"/>
      <c r="AN20" s="28"/>
      <c r="AO20" s="35"/>
      <c r="AP20" s="53"/>
      <c r="AQ20" s="54"/>
      <c r="AR20" s="53"/>
      <c r="AS20" s="54"/>
      <c r="AT20" s="53"/>
      <c r="AU20" s="54"/>
      <c r="AV20" s="55"/>
      <c r="AW20" s="56"/>
      <c r="AX20" s="57"/>
      <c r="AY20" s="41" t="str">
        <f t="shared" si="2"/>
        <v/>
      </c>
      <c r="BF20" s="6"/>
      <c r="BG20" s="6"/>
      <c r="BH20" s="6"/>
      <c r="BI20" s="6"/>
      <c r="BJ20" s="6"/>
      <c r="BK20" s="6"/>
      <c r="BL20" s="6"/>
      <c r="BM20" s="6"/>
      <c r="BN20" s="6"/>
      <c r="BO20" s="6"/>
      <c r="BP20" s="42" t="str">
        <f t="shared" si="3"/>
        <v/>
      </c>
      <c r="BQ20" s="43" t="str">
        <f t="shared" si="4"/>
        <v/>
      </c>
      <c r="BR20" s="43" t="str">
        <f t="shared" si="5"/>
        <v/>
      </c>
      <c r="BS20" s="43" t="str">
        <f t="shared" si="6"/>
        <v/>
      </c>
      <c r="BT20" s="43" t="str">
        <f t="shared" si="7"/>
        <v/>
      </c>
      <c r="BU20" s="43" t="str">
        <f t="shared" si="8"/>
        <v/>
      </c>
      <c r="BV20" s="65" t="str">
        <f t="shared" si="16"/>
        <v/>
      </c>
      <c r="BW20" s="46"/>
      <c r="BX20" s="47">
        <f t="shared" si="9"/>
        <v>0</v>
      </c>
      <c r="BY20" s="47">
        <f t="shared" si="10"/>
        <v>0</v>
      </c>
      <c r="BZ20" s="47">
        <f t="shared" si="11"/>
        <v>0</v>
      </c>
      <c r="CA20" s="47">
        <f t="shared" si="12"/>
        <v>0</v>
      </c>
      <c r="CB20" s="47">
        <f t="shared" si="13"/>
        <v>0</v>
      </c>
      <c r="CC20" s="47" t="str">
        <f t="shared" si="14"/>
        <v/>
      </c>
      <c r="CD20" s="47">
        <f t="shared" si="17"/>
        <v>0</v>
      </c>
      <c r="CY20" s="12"/>
      <c r="CZ20" s="12"/>
    </row>
    <row r="21" spans="1:104" s="11" customFormat="1" ht="11.25" x14ac:dyDescent="0.15">
      <c r="A21" s="48" t="s">
        <v>66</v>
      </c>
      <c r="B21" s="22">
        <f t="shared" si="15"/>
        <v>0</v>
      </c>
      <c r="C21" s="27"/>
      <c r="D21" s="49"/>
      <c r="E21" s="30"/>
      <c r="F21" s="30"/>
      <c r="G21" s="30"/>
      <c r="H21" s="52"/>
      <c r="I21" s="52"/>
      <c r="J21" s="52"/>
      <c r="K21" s="52"/>
      <c r="L21" s="52"/>
      <c r="M21" s="52"/>
      <c r="N21" s="52"/>
      <c r="O21" s="52"/>
      <c r="P21" s="52"/>
      <c r="Q21" s="52"/>
      <c r="R21" s="52"/>
      <c r="S21" s="52"/>
      <c r="T21" s="27"/>
      <c r="U21" s="28"/>
      <c r="V21" s="27"/>
      <c r="W21" s="28"/>
      <c r="X21" s="29">
        <f t="shared" si="0"/>
        <v>0</v>
      </c>
      <c r="Y21" s="27"/>
      <c r="Z21" s="30"/>
      <c r="AA21" s="28"/>
      <c r="AB21" s="31">
        <f t="shared" si="1"/>
        <v>0</v>
      </c>
      <c r="AC21" s="27"/>
      <c r="AD21" s="30"/>
      <c r="AE21" s="28"/>
      <c r="AF21" s="62"/>
      <c r="AG21" s="66"/>
      <c r="AH21" s="27"/>
      <c r="AI21" s="28"/>
      <c r="AJ21" s="32"/>
      <c r="AK21" s="33"/>
      <c r="AL21" s="28"/>
      <c r="AM21" s="33"/>
      <c r="AN21" s="28"/>
      <c r="AO21" s="35"/>
      <c r="AP21" s="53"/>
      <c r="AQ21" s="54"/>
      <c r="AR21" s="53"/>
      <c r="AS21" s="54"/>
      <c r="AT21" s="53"/>
      <c r="AU21" s="54"/>
      <c r="AV21" s="55"/>
      <c r="AW21" s="56"/>
      <c r="AX21" s="57"/>
      <c r="AY21" s="41" t="str">
        <f t="shared" si="2"/>
        <v/>
      </c>
      <c r="BF21" s="6"/>
      <c r="BG21" s="6"/>
      <c r="BH21" s="6"/>
      <c r="BI21" s="6"/>
      <c r="BJ21" s="6"/>
      <c r="BK21" s="6"/>
      <c r="BL21" s="6"/>
      <c r="BM21" s="6"/>
      <c r="BN21" s="6"/>
      <c r="BO21" s="6"/>
      <c r="BP21" s="42" t="str">
        <f t="shared" si="3"/>
        <v/>
      </c>
      <c r="BQ21" s="43" t="str">
        <f t="shared" si="4"/>
        <v/>
      </c>
      <c r="BR21" s="43" t="str">
        <f t="shared" si="5"/>
        <v/>
      </c>
      <c r="BS21" s="43" t="str">
        <f t="shared" si="6"/>
        <v/>
      </c>
      <c r="BT21" s="43" t="str">
        <f t="shared" si="7"/>
        <v/>
      </c>
      <c r="BU21" s="43" t="str">
        <f t="shared" si="8"/>
        <v/>
      </c>
      <c r="BV21" s="46"/>
      <c r="BW21" s="46"/>
      <c r="BX21" s="47">
        <f t="shared" si="9"/>
        <v>0</v>
      </c>
      <c r="BY21" s="47">
        <f t="shared" si="10"/>
        <v>0</v>
      </c>
      <c r="BZ21" s="47">
        <f t="shared" si="11"/>
        <v>0</v>
      </c>
      <c r="CA21" s="47">
        <f t="shared" si="12"/>
        <v>0</v>
      </c>
      <c r="CB21" s="47">
        <f t="shared" si="13"/>
        <v>0</v>
      </c>
      <c r="CC21" s="47" t="str">
        <f t="shared" si="14"/>
        <v/>
      </c>
      <c r="CD21" s="64"/>
      <c r="CY21" s="12"/>
      <c r="CZ21" s="12"/>
    </row>
    <row r="22" spans="1:104" s="11" customFormat="1" ht="11.25" x14ac:dyDescent="0.15">
      <c r="A22" s="48" t="s">
        <v>67</v>
      </c>
      <c r="B22" s="22">
        <f t="shared" si="15"/>
        <v>26</v>
      </c>
      <c r="C22" s="27"/>
      <c r="D22" s="49"/>
      <c r="E22" s="30"/>
      <c r="F22" s="30"/>
      <c r="G22" s="30"/>
      <c r="H22" s="52">
        <v>1</v>
      </c>
      <c r="I22" s="52"/>
      <c r="J22" s="52"/>
      <c r="K22" s="52">
        <v>1</v>
      </c>
      <c r="L22" s="52">
        <v>2</v>
      </c>
      <c r="M22" s="52">
        <v>1</v>
      </c>
      <c r="N22" s="52"/>
      <c r="O22" s="52">
        <v>1</v>
      </c>
      <c r="P22" s="52">
        <v>5</v>
      </c>
      <c r="Q22" s="52">
        <v>5</v>
      </c>
      <c r="R22" s="52">
        <v>4</v>
      </c>
      <c r="S22" s="52">
        <v>6</v>
      </c>
      <c r="T22" s="27"/>
      <c r="U22" s="28">
        <v>26</v>
      </c>
      <c r="V22" s="27">
        <v>11</v>
      </c>
      <c r="W22" s="28">
        <v>15</v>
      </c>
      <c r="X22" s="29">
        <f t="shared" si="0"/>
        <v>0</v>
      </c>
      <c r="Y22" s="27"/>
      <c r="Z22" s="30"/>
      <c r="AA22" s="28"/>
      <c r="AB22" s="31">
        <f t="shared" si="1"/>
        <v>18</v>
      </c>
      <c r="AC22" s="27">
        <v>18</v>
      </c>
      <c r="AD22" s="30"/>
      <c r="AE22" s="28"/>
      <c r="AF22" s="27">
        <v>5</v>
      </c>
      <c r="AG22" s="32">
        <v>0</v>
      </c>
      <c r="AH22" s="27"/>
      <c r="AI22" s="28">
        <v>4</v>
      </c>
      <c r="AJ22" s="32">
        <v>73</v>
      </c>
      <c r="AK22" s="33"/>
      <c r="AL22" s="28"/>
      <c r="AM22" s="33"/>
      <c r="AN22" s="28">
        <v>11</v>
      </c>
      <c r="AO22" s="35"/>
      <c r="AP22" s="53"/>
      <c r="AQ22" s="54"/>
      <c r="AR22" s="53"/>
      <c r="AS22" s="54"/>
      <c r="AT22" s="53"/>
      <c r="AU22" s="54"/>
      <c r="AV22" s="55"/>
      <c r="AW22" s="56"/>
      <c r="AX22" s="57"/>
      <c r="AY22" s="41" t="str">
        <f t="shared" si="2"/>
        <v/>
      </c>
      <c r="BF22" s="6"/>
      <c r="BG22" s="6"/>
      <c r="BH22" s="6"/>
      <c r="BI22" s="6"/>
      <c r="BJ22" s="6"/>
      <c r="BK22" s="6"/>
      <c r="BL22" s="6"/>
      <c r="BM22" s="6"/>
      <c r="BN22" s="6"/>
      <c r="BO22" s="6"/>
      <c r="BP22" s="42" t="str">
        <f t="shared" si="3"/>
        <v/>
      </c>
      <c r="BQ22" s="43" t="str">
        <f t="shared" si="4"/>
        <v/>
      </c>
      <c r="BR22" s="43" t="str">
        <f t="shared" si="5"/>
        <v/>
      </c>
      <c r="BS22" s="43" t="str">
        <f t="shared" si="6"/>
        <v/>
      </c>
      <c r="BT22" s="43" t="str">
        <f t="shared" si="7"/>
        <v/>
      </c>
      <c r="BU22" s="43" t="str">
        <f t="shared" si="8"/>
        <v/>
      </c>
      <c r="BV22" s="65" t="str">
        <f t="shared" si="16"/>
        <v/>
      </c>
      <c r="BW22" s="46"/>
      <c r="BX22" s="47">
        <f t="shared" si="9"/>
        <v>0</v>
      </c>
      <c r="BY22" s="47">
        <f t="shared" si="10"/>
        <v>0</v>
      </c>
      <c r="BZ22" s="47">
        <f t="shared" si="11"/>
        <v>0</v>
      </c>
      <c r="CA22" s="47">
        <f t="shared" si="12"/>
        <v>0</v>
      </c>
      <c r="CB22" s="47">
        <f t="shared" si="13"/>
        <v>0</v>
      </c>
      <c r="CC22" s="47">
        <f t="shared" si="14"/>
        <v>0</v>
      </c>
      <c r="CD22" s="47">
        <f t="shared" si="17"/>
        <v>0</v>
      </c>
      <c r="CY22" s="12"/>
      <c r="CZ22" s="12"/>
    </row>
    <row r="23" spans="1:104" s="11" customFormat="1" ht="11.25" x14ac:dyDescent="0.15">
      <c r="A23" s="48" t="s">
        <v>68</v>
      </c>
      <c r="B23" s="22">
        <f t="shared" si="15"/>
        <v>0</v>
      </c>
      <c r="C23" s="27"/>
      <c r="D23" s="49"/>
      <c r="E23" s="30"/>
      <c r="F23" s="30"/>
      <c r="G23" s="30"/>
      <c r="H23" s="52"/>
      <c r="I23" s="52"/>
      <c r="J23" s="52"/>
      <c r="K23" s="52"/>
      <c r="L23" s="52"/>
      <c r="M23" s="52"/>
      <c r="N23" s="52"/>
      <c r="O23" s="52"/>
      <c r="P23" s="52"/>
      <c r="Q23" s="52"/>
      <c r="R23" s="52"/>
      <c r="S23" s="52"/>
      <c r="T23" s="27"/>
      <c r="U23" s="28"/>
      <c r="V23" s="27"/>
      <c r="W23" s="28"/>
      <c r="X23" s="29">
        <f t="shared" si="0"/>
        <v>0</v>
      </c>
      <c r="Y23" s="27"/>
      <c r="Z23" s="30"/>
      <c r="AA23" s="28"/>
      <c r="AB23" s="31">
        <f t="shared" si="1"/>
        <v>0</v>
      </c>
      <c r="AC23" s="27"/>
      <c r="AD23" s="30"/>
      <c r="AE23" s="28"/>
      <c r="AF23" s="62"/>
      <c r="AG23" s="66"/>
      <c r="AH23" s="27"/>
      <c r="AI23" s="28"/>
      <c r="AJ23" s="32"/>
      <c r="AK23" s="33"/>
      <c r="AL23" s="28"/>
      <c r="AM23" s="33"/>
      <c r="AN23" s="28"/>
      <c r="AO23" s="35"/>
      <c r="AP23" s="53"/>
      <c r="AQ23" s="54"/>
      <c r="AR23" s="53"/>
      <c r="AS23" s="54"/>
      <c r="AT23" s="53"/>
      <c r="AU23" s="54"/>
      <c r="AV23" s="55"/>
      <c r="AW23" s="56"/>
      <c r="AX23" s="57"/>
      <c r="AY23" s="41" t="str">
        <f t="shared" si="2"/>
        <v/>
      </c>
      <c r="BF23" s="6"/>
      <c r="BG23" s="6"/>
      <c r="BH23" s="6"/>
      <c r="BI23" s="6"/>
      <c r="BJ23" s="6"/>
      <c r="BK23" s="6"/>
      <c r="BL23" s="6"/>
      <c r="BM23" s="6"/>
      <c r="BN23" s="6"/>
      <c r="BO23" s="6"/>
      <c r="BP23" s="42" t="str">
        <f t="shared" si="3"/>
        <v/>
      </c>
      <c r="BQ23" s="43" t="str">
        <f t="shared" si="4"/>
        <v/>
      </c>
      <c r="BR23" s="43" t="str">
        <f t="shared" si="5"/>
        <v/>
      </c>
      <c r="BS23" s="43" t="str">
        <f t="shared" si="6"/>
        <v/>
      </c>
      <c r="BT23" s="43" t="str">
        <f t="shared" si="7"/>
        <v/>
      </c>
      <c r="BU23" s="43" t="str">
        <f t="shared" si="8"/>
        <v/>
      </c>
      <c r="BV23" s="46"/>
      <c r="BW23" s="46"/>
      <c r="BX23" s="47">
        <f t="shared" si="9"/>
        <v>0</v>
      </c>
      <c r="BY23" s="47">
        <f t="shared" si="10"/>
        <v>0</v>
      </c>
      <c r="BZ23" s="47">
        <f t="shared" si="11"/>
        <v>0</v>
      </c>
      <c r="CA23" s="47">
        <f t="shared" si="12"/>
        <v>0</v>
      </c>
      <c r="CB23" s="47">
        <f t="shared" si="13"/>
        <v>0</v>
      </c>
      <c r="CC23" s="47" t="str">
        <f t="shared" si="14"/>
        <v/>
      </c>
      <c r="CD23" s="64"/>
      <c r="CY23" s="12"/>
      <c r="CZ23" s="12"/>
    </row>
    <row r="24" spans="1:104" s="11" customFormat="1" ht="11.25" x14ac:dyDescent="0.15">
      <c r="A24" s="48" t="s">
        <v>69</v>
      </c>
      <c r="B24" s="22">
        <f t="shared" si="15"/>
        <v>0</v>
      </c>
      <c r="C24" s="27"/>
      <c r="D24" s="49"/>
      <c r="E24" s="30"/>
      <c r="F24" s="30"/>
      <c r="G24" s="30"/>
      <c r="H24" s="52"/>
      <c r="I24" s="52"/>
      <c r="J24" s="52"/>
      <c r="K24" s="52"/>
      <c r="L24" s="52"/>
      <c r="M24" s="52"/>
      <c r="N24" s="52"/>
      <c r="O24" s="52"/>
      <c r="P24" s="52"/>
      <c r="Q24" s="52"/>
      <c r="R24" s="52"/>
      <c r="S24" s="52"/>
      <c r="T24" s="27"/>
      <c r="U24" s="28"/>
      <c r="V24" s="27"/>
      <c r="W24" s="28"/>
      <c r="X24" s="29">
        <f t="shared" si="0"/>
        <v>0</v>
      </c>
      <c r="Y24" s="27"/>
      <c r="Z24" s="30"/>
      <c r="AA24" s="28"/>
      <c r="AB24" s="31">
        <f t="shared" si="1"/>
        <v>0</v>
      </c>
      <c r="AC24" s="27"/>
      <c r="AD24" s="30"/>
      <c r="AE24" s="28"/>
      <c r="AF24" s="27"/>
      <c r="AG24" s="32"/>
      <c r="AH24" s="27"/>
      <c r="AI24" s="28"/>
      <c r="AJ24" s="32"/>
      <c r="AK24" s="33"/>
      <c r="AL24" s="28"/>
      <c r="AM24" s="33"/>
      <c r="AN24" s="28"/>
      <c r="AO24" s="35"/>
      <c r="AP24" s="53"/>
      <c r="AQ24" s="54"/>
      <c r="AR24" s="53"/>
      <c r="AS24" s="54"/>
      <c r="AT24" s="53"/>
      <c r="AU24" s="54"/>
      <c r="AV24" s="55"/>
      <c r="AW24" s="56"/>
      <c r="AX24" s="57"/>
      <c r="AY24" s="41" t="str">
        <f t="shared" si="2"/>
        <v/>
      </c>
      <c r="BF24" s="6"/>
      <c r="BG24" s="6"/>
      <c r="BH24" s="6"/>
      <c r="BI24" s="6"/>
      <c r="BJ24" s="6"/>
      <c r="BK24" s="6"/>
      <c r="BL24" s="6"/>
      <c r="BM24" s="6"/>
      <c r="BN24" s="6"/>
      <c r="BO24" s="6"/>
      <c r="BP24" s="42" t="str">
        <f t="shared" si="3"/>
        <v/>
      </c>
      <c r="BQ24" s="43" t="str">
        <f t="shared" si="4"/>
        <v/>
      </c>
      <c r="BR24" s="43" t="str">
        <f t="shared" si="5"/>
        <v/>
      </c>
      <c r="BS24" s="43" t="str">
        <f t="shared" si="6"/>
        <v/>
      </c>
      <c r="BT24" s="43" t="str">
        <f t="shared" si="7"/>
        <v/>
      </c>
      <c r="BU24" s="43" t="str">
        <f t="shared" si="8"/>
        <v/>
      </c>
      <c r="BV24" s="65" t="str">
        <f t="shared" si="16"/>
        <v/>
      </c>
      <c r="BW24" s="46"/>
      <c r="BX24" s="47">
        <f t="shared" si="9"/>
        <v>0</v>
      </c>
      <c r="BY24" s="47">
        <f t="shared" si="10"/>
        <v>0</v>
      </c>
      <c r="BZ24" s="47">
        <f t="shared" si="11"/>
        <v>0</v>
      </c>
      <c r="CA24" s="47">
        <f t="shared" si="12"/>
        <v>0</v>
      </c>
      <c r="CB24" s="47">
        <f t="shared" si="13"/>
        <v>0</v>
      </c>
      <c r="CC24" s="47" t="str">
        <f t="shared" si="14"/>
        <v/>
      </c>
      <c r="CD24" s="47">
        <f t="shared" si="17"/>
        <v>0</v>
      </c>
      <c r="CY24" s="12"/>
      <c r="CZ24" s="12"/>
    </row>
    <row r="25" spans="1:104" s="11" customFormat="1" ht="11.25" x14ac:dyDescent="0.15">
      <c r="A25" s="48" t="s">
        <v>70</v>
      </c>
      <c r="B25" s="22">
        <f t="shared" si="15"/>
        <v>0</v>
      </c>
      <c r="C25" s="27"/>
      <c r="D25" s="49"/>
      <c r="E25" s="30"/>
      <c r="F25" s="30"/>
      <c r="G25" s="30"/>
      <c r="H25" s="52"/>
      <c r="I25" s="52"/>
      <c r="J25" s="52"/>
      <c r="K25" s="52"/>
      <c r="L25" s="52"/>
      <c r="M25" s="52"/>
      <c r="N25" s="52"/>
      <c r="O25" s="52"/>
      <c r="P25" s="52"/>
      <c r="Q25" s="52"/>
      <c r="R25" s="52"/>
      <c r="S25" s="52"/>
      <c r="T25" s="27"/>
      <c r="U25" s="28"/>
      <c r="V25" s="27"/>
      <c r="W25" s="28"/>
      <c r="X25" s="29">
        <f t="shared" si="0"/>
        <v>0</v>
      </c>
      <c r="Y25" s="27"/>
      <c r="Z25" s="30"/>
      <c r="AA25" s="28"/>
      <c r="AB25" s="31">
        <f t="shared" si="1"/>
        <v>0</v>
      </c>
      <c r="AC25" s="27"/>
      <c r="AD25" s="30"/>
      <c r="AE25" s="28"/>
      <c r="AF25" s="27"/>
      <c r="AG25" s="32"/>
      <c r="AH25" s="27"/>
      <c r="AI25" s="28"/>
      <c r="AJ25" s="32"/>
      <c r="AK25" s="33"/>
      <c r="AL25" s="28"/>
      <c r="AM25" s="33"/>
      <c r="AN25" s="28"/>
      <c r="AO25" s="35"/>
      <c r="AP25" s="53"/>
      <c r="AQ25" s="54"/>
      <c r="AR25" s="53"/>
      <c r="AS25" s="54"/>
      <c r="AT25" s="53"/>
      <c r="AU25" s="54"/>
      <c r="AV25" s="55"/>
      <c r="AW25" s="56"/>
      <c r="AX25" s="57"/>
      <c r="AY25" s="41" t="str">
        <f t="shared" si="2"/>
        <v/>
      </c>
      <c r="BF25" s="6"/>
      <c r="BG25" s="6"/>
      <c r="BH25" s="6"/>
      <c r="BI25" s="6"/>
      <c r="BJ25" s="6"/>
      <c r="BK25" s="6"/>
      <c r="BL25" s="6"/>
      <c r="BM25" s="6"/>
      <c r="BN25" s="6"/>
      <c r="BO25" s="6"/>
      <c r="BP25" s="42" t="str">
        <f t="shared" si="3"/>
        <v/>
      </c>
      <c r="BQ25" s="43" t="str">
        <f t="shared" si="4"/>
        <v/>
      </c>
      <c r="BR25" s="43" t="str">
        <f t="shared" si="5"/>
        <v/>
      </c>
      <c r="BS25" s="43" t="str">
        <f t="shared" si="6"/>
        <v/>
      </c>
      <c r="BT25" s="43" t="str">
        <f t="shared" si="7"/>
        <v/>
      </c>
      <c r="BU25" s="43" t="str">
        <f t="shared" si="8"/>
        <v/>
      </c>
      <c r="BV25" s="65" t="str">
        <f t="shared" si="16"/>
        <v/>
      </c>
      <c r="BW25" s="46"/>
      <c r="BX25" s="47">
        <f t="shared" si="9"/>
        <v>0</v>
      </c>
      <c r="BY25" s="47">
        <f t="shared" si="10"/>
        <v>0</v>
      </c>
      <c r="BZ25" s="47">
        <f t="shared" si="11"/>
        <v>0</v>
      </c>
      <c r="CA25" s="47">
        <f t="shared" si="12"/>
        <v>0</v>
      </c>
      <c r="CB25" s="47">
        <f t="shared" si="13"/>
        <v>0</v>
      </c>
      <c r="CC25" s="47" t="str">
        <f t="shared" si="14"/>
        <v/>
      </c>
      <c r="CD25" s="47">
        <f t="shared" si="17"/>
        <v>0</v>
      </c>
      <c r="CY25" s="12"/>
      <c r="CZ25" s="12"/>
    </row>
    <row r="26" spans="1:104" s="11" customFormat="1" ht="21" x14ac:dyDescent="0.15">
      <c r="A26" s="67" t="s">
        <v>71</v>
      </c>
      <c r="B26" s="22">
        <f t="shared" si="15"/>
        <v>53</v>
      </c>
      <c r="C26" s="27"/>
      <c r="D26" s="49"/>
      <c r="E26" s="30"/>
      <c r="F26" s="30">
        <v>8</v>
      </c>
      <c r="G26" s="30">
        <v>9</v>
      </c>
      <c r="H26" s="52">
        <v>10</v>
      </c>
      <c r="I26" s="52">
        <v>3</v>
      </c>
      <c r="J26" s="52">
        <v>3</v>
      </c>
      <c r="K26" s="52">
        <v>5</v>
      </c>
      <c r="L26" s="52">
        <v>3</v>
      </c>
      <c r="M26" s="52">
        <v>3</v>
      </c>
      <c r="N26" s="52">
        <v>2</v>
      </c>
      <c r="O26" s="52">
        <v>3</v>
      </c>
      <c r="P26" s="52"/>
      <c r="Q26" s="52">
        <v>3</v>
      </c>
      <c r="R26" s="52">
        <v>1</v>
      </c>
      <c r="S26" s="52"/>
      <c r="T26" s="27"/>
      <c r="U26" s="28">
        <v>53</v>
      </c>
      <c r="V26" s="27">
        <v>16</v>
      </c>
      <c r="W26" s="28">
        <v>37</v>
      </c>
      <c r="X26" s="29">
        <f t="shared" si="0"/>
        <v>0</v>
      </c>
      <c r="Y26" s="27"/>
      <c r="Z26" s="30"/>
      <c r="AA26" s="28"/>
      <c r="AB26" s="31">
        <f t="shared" si="1"/>
        <v>33</v>
      </c>
      <c r="AC26" s="27">
        <v>25</v>
      </c>
      <c r="AD26" s="30"/>
      <c r="AE26" s="28">
        <v>8</v>
      </c>
      <c r="AF26" s="27">
        <v>13</v>
      </c>
      <c r="AG26" s="32">
        <v>0</v>
      </c>
      <c r="AH26" s="27"/>
      <c r="AI26" s="28">
        <v>20</v>
      </c>
      <c r="AJ26" s="32"/>
      <c r="AK26" s="33"/>
      <c r="AL26" s="28"/>
      <c r="AM26" s="33"/>
      <c r="AN26" s="28">
        <v>13</v>
      </c>
      <c r="AO26" s="35"/>
      <c r="AP26" s="53"/>
      <c r="AQ26" s="54"/>
      <c r="AR26" s="53"/>
      <c r="AS26" s="54"/>
      <c r="AT26" s="53"/>
      <c r="AU26" s="54"/>
      <c r="AV26" s="55"/>
      <c r="AW26" s="56"/>
      <c r="AX26" s="57"/>
      <c r="AY26" s="41" t="str">
        <f t="shared" si="2"/>
        <v/>
      </c>
      <c r="BF26" s="6"/>
      <c r="BG26" s="6"/>
      <c r="BH26" s="6"/>
      <c r="BI26" s="6"/>
      <c r="BJ26" s="6"/>
      <c r="BK26" s="6"/>
      <c r="BL26" s="6"/>
      <c r="BM26" s="6"/>
      <c r="BN26" s="6"/>
      <c r="BO26" s="6"/>
      <c r="BP26" s="42" t="str">
        <f t="shared" si="3"/>
        <v/>
      </c>
      <c r="BQ26" s="43" t="str">
        <f t="shared" si="4"/>
        <v/>
      </c>
      <c r="BR26" s="43" t="str">
        <f t="shared" si="5"/>
        <v/>
      </c>
      <c r="BS26" s="43" t="str">
        <f t="shared" si="6"/>
        <v/>
      </c>
      <c r="BT26" s="43" t="str">
        <f t="shared" si="7"/>
        <v/>
      </c>
      <c r="BU26" s="43" t="str">
        <f t="shared" si="8"/>
        <v/>
      </c>
      <c r="BV26" s="65" t="str">
        <f t="shared" si="16"/>
        <v/>
      </c>
      <c r="BW26" s="46"/>
      <c r="BX26" s="47">
        <f t="shared" si="9"/>
        <v>0</v>
      </c>
      <c r="BY26" s="47">
        <f t="shared" si="10"/>
        <v>0</v>
      </c>
      <c r="BZ26" s="47">
        <f t="shared" si="11"/>
        <v>0</v>
      </c>
      <c r="CA26" s="47">
        <f t="shared" si="12"/>
        <v>0</v>
      </c>
      <c r="CB26" s="47">
        <f t="shared" si="13"/>
        <v>0</v>
      </c>
      <c r="CC26" s="47">
        <f t="shared" si="14"/>
        <v>0</v>
      </c>
      <c r="CD26" s="47">
        <f t="shared" si="17"/>
        <v>0</v>
      </c>
      <c r="CY26" s="12"/>
      <c r="CZ26" s="12"/>
    </row>
    <row r="27" spans="1:104" s="11" customFormat="1" ht="11.25" x14ac:dyDescent="0.15">
      <c r="A27" s="48" t="s">
        <v>72</v>
      </c>
      <c r="B27" s="22">
        <f t="shared" si="15"/>
        <v>12</v>
      </c>
      <c r="C27" s="27"/>
      <c r="D27" s="49"/>
      <c r="E27" s="30"/>
      <c r="F27" s="30"/>
      <c r="G27" s="30"/>
      <c r="H27" s="52"/>
      <c r="I27" s="52">
        <v>2</v>
      </c>
      <c r="J27" s="52">
        <v>4</v>
      </c>
      <c r="K27" s="52">
        <v>1</v>
      </c>
      <c r="L27" s="52">
        <v>2</v>
      </c>
      <c r="M27" s="52">
        <v>3</v>
      </c>
      <c r="N27" s="52"/>
      <c r="O27" s="52"/>
      <c r="P27" s="52"/>
      <c r="Q27" s="52"/>
      <c r="R27" s="52"/>
      <c r="S27" s="52"/>
      <c r="T27" s="27"/>
      <c r="U27" s="28">
        <v>12</v>
      </c>
      <c r="V27" s="27">
        <v>8</v>
      </c>
      <c r="W27" s="28">
        <v>4</v>
      </c>
      <c r="X27" s="29">
        <f t="shared" si="0"/>
        <v>0</v>
      </c>
      <c r="Y27" s="27"/>
      <c r="Z27" s="30"/>
      <c r="AA27" s="28"/>
      <c r="AB27" s="31">
        <f t="shared" si="1"/>
        <v>2</v>
      </c>
      <c r="AC27" s="27">
        <v>2</v>
      </c>
      <c r="AD27" s="30"/>
      <c r="AE27" s="28"/>
      <c r="AF27" s="27">
        <v>2</v>
      </c>
      <c r="AG27" s="32">
        <v>0</v>
      </c>
      <c r="AH27" s="27"/>
      <c r="AI27" s="28"/>
      <c r="AJ27" s="32"/>
      <c r="AK27" s="33"/>
      <c r="AL27" s="28"/>
      <c r="AM27" s="33"/>
      <c r="AN27" s="28"/>
      <c r="AO27" s="35"/>
      <c r="AP27" s="53"/>
      <c r="AQ27" s="54"/>
      <c r="AR27" s="53"/>
      <c r="AS27" s="54"/>
      <c r="AT27" s="53"/>
      <c r="AU27" s="54"/>
      <c r="AV27" s="55"/>
      <c r="AW27" s="56"/>
      <c r="AX27" s="57"/>
      <c r="AY27" s="41" t="str">
        <f t="shared" si="2"/>
        <v/>
      </c>
      <c r="BB27" s="68"/>
      <c r="BF27" s="6"/>
      <c r="BG27" s="6"/>
      <c r="BH27" s="6"/>
      <c r="BI27" s="6"/>
      <c r="BJ27" s="6"/>
      <c r="BK27" s="6"/>
      <c r="BL27" s="6"/>
      <c r="BM27" s="6"/>
      <c r="BN27" s="6"/>
      <c r="BO27" s="6"/>
      <c r="BP27" s="42" t="str">
        <f t="shared" si="3"/>
        <v/>
      </c>
      <c r="BQ27" s="43" t="str">
        <f t="shared" si="4"/>
        <v/>
      </c>
      <c r="BR27" s="43" t="str">
        <f t="shared" si="5"/>
        <v/>
      </c>
      <c r="BS27" s="43" t="str">
        <f t="shared" si="6"/>
        <v/>
      </c>
      <c r="BT27" s="43" t="str">
        <f t="shared" si="7"/>
        <v/>
      </c>
      <c r="BU27" s="43" t="str">
        <f t="shared" si="8"/>
        <v/>
      </c>
      <c r="BV27" s="65" t="str">
        <f t="shared" si="16"/>
        <v/>
      </c>
      <c r="BW27" s="46"/>
      <c r="BX27" s="47">
        <f t="shared" si="9"/>
        <v>0</v>
      </c>
      <c r="BY27" s="47">
        <f t="shared" si="10"/>
        <v>0</v>
      </c>
      <c r="BZ27" s="47">
        <f t="shared" si="11"/>
        <v>0</v>
      </c>
      <c r="CA27" s="47">
        <f t="shared" si="12"/>
        <v>0</v>
      </c>
      <c r="CB27" s="47">
        <f t="shared" si="13"/>
        <v>0</v>
      </c>
      <c r="CC27" s="47">
        <f t="shared" si="14"/>
        <v>0</v>
      </c>
      <c r="CD27" s="47">
        <f t="shared" si="17"/>
        <v>0</v>
      </c>
      <c r="CY27" s="12"/>
      <c r="CZ27" s="12"/>
    </row>
    <row r="28" spans="1:104" s="11" customFormat="1" ht="11.25" x14ac:dyDescent="0.15">
      <c r="A28" s="48" t="s">
        <v>73</v>
      </c>
      <c r="B28" s="22">
        <f>SUM(O28:S28)</f>
        <v>0</v>
      </c>
      <c r="C28" s="62"/>
      <c r="D28" s="58"/>
      <c r="E28" s="59"/>
      <c r="F28" s="59"/>
      <c r="G28" s="59"/>
      <c r="H28" s="60"/>
      <c r="I28" s="60"/>
      <c r="J28" s="60"/>
      <c r="K28" s="60"/>
      <c r="L28" s="60"/>
      <c r="M28" s="60"/>
      <c r="N28" s="60"/>
      <c r="O28" s="52"/>
      <c r="P28" s="52"/>
      <c r="Q28" s="52"/>
      <c r="R28" s="52"/>
      <c r="S28" s="52"/>
      <c r="T28" s="62"/>
      <c r="U28" s="28"/>
      <c r="V28" s="27"/>
      <c r="W28" s="28"/>
      <c r="X28" s="69"/>
      <c r="Y28" s="62"/>
      <c r="Z28" s="59"/>
      <c r="AA28" s="61"/>
      <c r="AB28" s="31">
        <f t="shared" si="1"/>
        <v>0</v>
      </c>
      <c r="AC28" s="27"/>
      <c r="AD28" s="30"/>
      <c r="AE28" s="28"/>
      <c r="AF28" s="27"/>
      <c r="AG28" s="32"/>
      <c r="AH28" s="62"/>
      <c r="AI28" s="28"/>
      <c r="AJ28" s="32"/>
      <c r="AK28" s="69"/>
      <c r="AL28" s="28"/>
      <c r="AM28" s="69"/>
      <c r="AN28" s="28"/>
      <c r="AO28" s="35"/>
      <c r="AP28" s="53"/>
      <c r="AQ28" s="54"/>
      <c r="AR28" s="53"/>
      <c r="AS28" s="54"/>
      <c r="AT28" s="53"/>
      <c r="AU28" s="54"/>
      <c r="AV28" s="55"/>
      <c r="AW28" s="70"/>
      <c r="AX28" s="57"/>
      <c r="AY28" s="41" t="str">
        <f t="shared" si="2"/>
        <v/>
      </c>
      <c r="BF28" s="6"/>
      <c r="BG28" s="6"/>
      <c r="BH28" s="6"/>
      <c r="BI28" s="6"/>
      <c r="BJ28" s="6"/>
      <c r="BK28" s="6"/>
      <c r="BL28" s="6"/>
      <c r="BM28" s="6"/>
      <c r="BN28" s="6"/>
      <c r="BO28" s="6"/>
      <c r="BP28" s="42" t="str">
        <f t="shared" si="3"/>
        <v/>
      </c>
      <c r="BQ28" s="43" t="str">
        <f t="shared" si="4"/>
        <v/>
      </c>
      <c r="BR28" s="43" t="str">
        <f t="shared" si="5"/>
        <v/>
      </c>
      <c r="BS28" s="43" t="str">
        <f t="shared" si="6"/>
        <v/>
      </c>
      <c r="BT28" s="43" t="str">
        <f t="shared" si="7"/>
        <v/>
      </c>
      <c r="BU28" s="43" t="str">
        <f t="shared" si="8"/>
        <v/>
      </c>
      <c r="BV28" s="65" t="str">
        <f t="shared" si="16"/>
        <v/>
      </c>
      <c r="BW28" s="46"/>
      <c r="BX28" s="47">
        <f t="shared" si="9"/>
        <v>0</v>
      </c>
      <c r="BY28" s="47">
        <f t="shared" si="10"/>
        <v>0</v>
      </c>
      <c r="BZ28" s="47">
        <f t="shared" si="11"/>
        <v>0</v>
      </c>
      <c r="CA28" s="47">
        <f t="shared" si="12"/>
        <v>0</v>
      </c>
      <c r="CB28" s="47">
        <f t="shared" si="13"/>
        <v>0</v>
      </c>
      <c r="CC28" s="47" t="str">
        <f t="shared" si="14"/>
        <v/>
      </c>
      <c r="CD28" s="47">
        <f t="shared" si="17"/>
        <v>0</v>
      </c>
      <c r="CY28" s="12"/>
      <c r="CZ28" s="12"/>
    </row>
    <row r="29" spans="1:104" s="11" customFormat="1" ht="11.25" x14ac:dyDescent="0.15">
      <c r="A29" s="48" t="s">
        <v>74</v>
      </c>
      <c r="B29" s="22">
        <f t="shared" si="15"/>
        <v>0</v>
      </c>
      <c r="C29" s="27"/>
      <c r="D29" s="49"/>
      <c r="E29" s="30"/>
      <c r="F29" s="30"/>
      <c r="G29" s="30"/>
      <c r="H29" s="52"/>
      <c r="I29" s="52"/>
      <c r="J29" s="52"/>
      <c r="K29" s="52"/>
      <c r="L29" s="52"/>
      <c r="M29" s="52"/>
      <c r="N29" s="52"/>
      <c r="O29" s="52"/>
      <c r="P29" s="52"/>
      <c r="Q29" s="52"/>
      <c r="R29" s="52"/>
      <c r="S29" s="52"/>
      <c r="T29" s="27"/>
      <c r="U29" s="28"/>
      <c r="V29" s="27"/>
      <c r="W29" s="28"/>
      <c r="X29" s="29">
        <f t="shared" si="0"/>
        <v>0</v>
      </c>
      <c r="Y29" s="27"/>
      <c r="Z29" s="30"/>
      <c r="AA29" s="28"/>
      <c r="AB29" s="31">
        <f t="shared" si="1"/>
        <v>0</v>
      </c>
      <c r="AC29" s="27"/>
      <c r="AD29" s="30"/>
      <c r="AE29" s="28"/>
      <c r="AF29" s="27"/>
      <c r="AG29" s="32"/>
      <c r="AH29" s="27"/>
      <c r="AI29" s="28"/>
      <c r="AJ29" s="32"/>
      <c r="AK29" s="33"/>
      <c r="AL29" s="28"/>
      <c r="AM29" s="33"/>
      <c r="AN29" s="28"/>
      <c r="AO29" s="35"/>
      <c r="AP29" s="53"/>
      <c r="AQ29" s="54"/>
      <c r="AR29" s="53"/>
      <c r="AS29" s="54"/>
      <c r="AT29" s="53"/>
      <c r="AU29" s="54"/>
      <c r="AV29" s="55"/>
      <c r="AW29" s="56"/>
      <c r="AX29" s="57"/>
      <c r="AY29" s="41" t="str">
        <f t="shared" si="2"/>
        <v/>
      </c>
      <c r="BF29" s="6"/>
      <c r="BG29" s="6"/>
      <c r="BH29" s="6"/>
      <c r="BI29" s="6"/>
      <c r="BJ29" s="6"/>
      <c r="BK29" s="6"/>
      <c r="BL29" s="6"/>
      <c r="BM29" s="6"/>
      <c r="BN29" s="6"/>
      <c r="BO29" s="6"/>
      <c r="BP29" s="42" t="str">
        <f t="shared" si="3"/>
        <v/>
      </c>
      <c r="BQ29" s="43" t="str">
        <f t="shared" si="4"/>
        <v/>
      </c>
      <c r="BR29" s="43" t="str">
        <f t="shared" si="5"/>
        <v/>
      </c>
      <c r="BS29" s="43" t="str">
        <f t="shared" si="6"/>
        <v/>
      </c>
      <c r="BT29" s="43" t="str">
        <f t="shared" si="7"/>
        <v/>
      </c>
      <c r="BU29" s="43" t="str">
        <f t="shared" si="8"/>
        <v/>
      </c>
      <c r="BV29" s="65" t="str">
        <f t="shared" si="16"/>
        <v/>
      </c>
      <c r="BW29" s="46"/>
      <c r="BX29" s="47">
        <f t="shared" si="9"/>
        <v>0</v>
      </c>
      <c r="BY29" s="47">
        <f t="shared" si="10"/>
        <v>0</v>
      </c>
      <c r="BZ29" s="47">
        <f t="shared" si="11"/>
        <v>0</v>
      </c>
      <c r="CA29" s="47">
        <f t="shared" si="12"/>
        <v>0</v>
      </c>
      <c r="CB29" s="47">
        <f t="shared" si="13"/>
        <v>0</v>
      </c>
      <c r="CC29" s="47" t="str">
        <f t="shared" si="14"/>
        <v/>
      </c>
      <c r="CD29" s="47">
        <f t="shared" si="17"/>
        <v>0</v>
      </c>
      <c r="CY29" s="12"/>
      <c r="CZ29" s="12"/>
    </row>
    <row r="30" spans="1:104" s="11" customFormat="1" ht="11.25" x14ac:dyDescent="0.15">
      <c r="A30" s="48" t="s">
        <v>75</v>
      </c>
      <c r="B30" s="22">
        <f t="shared" si="15"/>
        <v>392</v>
      </c>
      <c r="C30" s="27">
        <v>55</v>
      </c>
      <c r="D30" s="49">
        <v>78</v>
      </c>
      <c r="E30" s="30">
        <v>80</v>
      </c>
      <c r="F30" s="30">
        <v>20</v>
      </c>
      <c r="G30" s="30">
        <v>11</v>
      </c>
      <c r="H30" s="52">
        <v>16</v>
      </c>
      <c r="I30" s="52">
        <v>4</v>
      </c>
      <c r="J30" s="52">
        <v>3</v>
      </c>
      <c r="K30" s="52">
        <v>9</v>
      </c>
      <c r="L30" s="52">
        <v>6</v>
      </c>
      <c r="M30" s="52">
        <v>15</v>
      </c>
      <c r="N30" s="52">
        <v>12</v>
      </c>
      <c r="O30" s="52">
        <v>10</v>
      </c>
      <c r="P30" s="52">
        <v>11</v>
      </c>
      <c r="Q30" s="52">
        <v>29</v>
      </c>
      <c r="R30" s="52">
        <v>19</v>
      </c>
      <c r="S30" s="52">
        <v>14</v>
      </c>
      <c r="T30" s="27">
        <v>213</v>
      </c>
      <c r="U30" s="28">
        <v>179</v>
      </c>
      <c r="V30" s="27">
        <v>230</v>
      </c>
      <c r="W30" s="28">
        <v>162</v>
      </c>
      <c r="X30" s="29">
        <f t="shared" si="0"/>
        <v>96</v>
      </c>
      <c r="Y30" s="27">
        <v>96</v>
      </c>
      <c r="Z30" s="30"/>
      <c r="AA30" s="28"/>
      <c r="AB30" s="31">
        <f t="shared" si="1"/>
        <v>116</v>
      </c>
      <c r="AC30" s="27">
        <v>116</v>
      </c>
      <c r="AD30" s="30"/>
      <c r="AE30" s="28"/>
      <c r="AF30" s="27">
        <v>97</v>
      </c>
      <c r="AG30" s="32">
        <v>0</v>
      </c>
      <c r="AH30" s="27">
        <v>16</v>
      </c>
      <c r="AI30" s="28">
        <v>52</v>
      </c>
      <c r="AJ30" s="32">
        <v>185</v>
      </c>
      <c r="AK30" s="33"/>
      <c r="AL30" s="28">
        <v>21</v>
      </c>
      <c r="AM30" s="33">
        <v>7</v>
      </c>
      <c r="AN30" s="28">
        <v>13</v>
      </c>
      <c r="AO30" s="35"/>
      <c r="AP30" s="53">
        <v>62</v>
      </c>
      <c r="AQ30" s="54"/>
      <c r="AR30" s="53"/>
      <c r="AS30" s="54"/>
      <c r="AT30" s="53"/>
      <c r="AU30" s="54"/>
      <c r="AV30" s="55"/>
      <c r="AW30" s="56"/>
      <c r="AX30" s="57"/>
      <c r="AY30" s="41" t="str">
        <f t="shared" si="2"/>
        <v/>
      </c>
      <c r="BF30" s="6"/>
      <c r="BG30" s="6"/>
      <c r="BH30" s="6"/>
      <c r="BI30" s="6"/>
      <c r="BJ30" s="6"/>
      <c r="BK30" s="6"/>
      <c r="BL30" s="6"/>
      <c r="BM30" s="6"/>
      <c r="BN30" s="6"/>
      <c r="BO30" s="6"/>
      <c r="BP30" s="42" t="str">
        <f t="shared" si="3"/>
        <v/>
      </c>
      <c r="BQ30" s="43" t="str">
        <f t="shared" si="4"/>
        <v/>
      </c>
      <c r="BR30" s="43" t="str">
        <f t="shared" si="5"/>
        <v/>
      </c>
      <c r="BS30" s="43" t="str">
        <f t="shared" si="6"/>
        <v/>
      </c>
      <c r="BT30" s="43" t="str">
        <f t="shared" si="7"/>
        <v/>
      </c>
      <c r="BU30" s="43" t="str">
        <f t="shared" si="8"/>
        <v/>
      </c>
      <c r="BV30" s="65" t="str">
        <f t="shared" si="16"/>
        <v/>
      </c>
      <c r="BW30" s="46"/>
      <c r="BX30" s="47">
        <f t="shared" si="9"/>
        <v>0</v>
      </c>
      <c r="BY30" s="47">
        <f t="shared" si="10"/>
        <v>0</v>
      </c>
      <c r="BZ30" s="47">
        <f t="shared" si="11"/>
        <v>0</v>
      </c>
      <c r="CA30" s="47">
        <f t="shared" si="12"/>
        <v>0</v>
      </c>
      <c r="CB30" s="47">
        <f t="shared" si="13"/>
        <v>0</v>
      </c>
      <c r="CC30" s="47">
        <f t="shared" si="14"/>
        <v>0</v>
      </c>
      <c r="CD30" s="47">
        <f t="shared" si="17"/>
        <v>0</v>
      </c>
      <c r="CY30" s="12"/>
      <c r="CZ30" s="12"/>
    </row>
    <row r="31" spans="1:104" s="11" customFormat="1" ht="11.25" x14ac:dyDescent="0.15">
      <c r="A31" s="48" t="s">
        <v>76</v>
      </c>
      <c r="B31" s="22">
        <f t="shared" si="15"/>
        <v>0</v>
      </c>
      <c r="C31" s="27"/>
      <c r="D31" s="49"/>
      <c r="E31" s="30"/>
      <c r="F31" s="30"/>
      <c r="G31" s="30"/>
      <c r="H31" s="52"/>
      <c r="I31" s="52"/>
      <c r="J31" s="52"/>
      <c r="K31" s="52"/>
      <c r="L31" s="52"/>
      <c r="M31" s="52"/>
      <c r="N31" s="52"/>
      <c r="O31" s="52"/>
      <c r="P31" s="52"/>
      <c r="Q31" s="52"/>
      <c r="R31" s="52"/>
      <c r="S31" s="52"/>
      <c r="T31" s="27"/>
      <c r="U31" s="28"/>
      <c r="V31" s="27"/>
      <c r="W31" s="28"/>
      <c r="X31" s="29">
        <f t="shared" si="0"/>
        <v>0</v>
      </c>
      <c r="Y31" s="27"/>
      <c r="Z31" s="30"/>
      <c r="AA31" s="28"/>
      <c r="AB31" s="31">
        <f t="shared" si="1"/>
        <v>0</v>
      </c>
      <c r="AC31" s="27"/>
      <c r="AD31" s="30"/>
      <c r="AE31" s="28"/>
      <c r="AF31" s="27"/>
      <c r="AG31" s="32"/>
      <c r="AH31" s="27"/>
      <c r="AI31" s="28"/>
      <c r="AJ31" s="32"/>
      <c r="AK31" s="33"/>
      <c r="AL31" s="28"/>
      <c r="AM31" s="33"/>
      <c r="AN31" s="28"/>
      <c r="AO31" s="35"/>
      <c r="AP31" s="53"/>
      <c r="AQ31" s="54"/>
      <c r="AR31" s="53"/>
      <c r="AS31" s="54"/>
      <c r="AT31" s="53"/>
      <c r="AU31" s="54"/>
      <c r="AV31" s="55"/>
      <c r="AW31" s="56"/>
      <c r="AX31" s="57"/>
      <c r="AY31" s="41" t="str">
        <f t="shared" si="2"/>
        <v/>
      </c>
      <c r="BF31" s="6"/>
      <c r="BG31" s="6"/>
      <c r="BH31" s="6"/>
      <c r="BI31" s="6"/>
      <c r="BJ31" s="6"/>
      <c r="BK31" s="6"/>
      <c r="BL31" s="6"/>
      <c r="BM31" s="6"/>
      <c r="BN31" s="6"/>
      <c r="BO31" s="6"/>
      <c r="BP31" s="42" t="str">
        <f t="shared" si="3"/>
        <v/>
      </c>
      <c r="BQ31" s="43" t="str">
        <f t="shared" si="4"/>
        <v/>
      </c>
      <c r="BR31" s="43" t="str">
        <f t="shared" si="5"/>
        <v/>
      </c>
      <c r="BS31" s="43" t="str">
        <f t="shared" si="6"/>
        <v/>
      </c>
      <c r="BT31" s="43" t="str">
        <f t="shared" si="7"/>
        <v/>
      </c>
      <c r="BU31" s="43" t="str">
        <f t="shared" si="8"/>
        <v/>
      </c>
      <c r="BV31" s="65" t="str">
        <f t="shared" si="16"/>
        <v/>
      </c>
      <c r="BW31" s="46"/>
      <c r="BX31" s="47">
        <f t="shared" si="9"/>
        <v>0</v>
      </c>
      <c r="BY31" s="47">
        <f t="shared" si="10"/>
        <v>0</v>
      </c>
      <c r="BZ31" s="47">
        <f t="shared" si="11"/>
        <v>0</v>
      </c>
      <c r="CA31" s="47">
        <f t="shared" si="12"/>
        <v>0</v>
      </c>
      <c r="CB31" s="47">
        <f t="shared" si="13"/>
        <v>0</v>
      </c>
      <c r="CC31" s="47" t="str">
        <f t="shared" si="14"/>
        <v/>
      </c>
      <c r="CD31" s="47">
        <f t="shared" si="17"/>
        <v>0</v>
      </c>
      <c r="CY31" s="12"/>
      <c r="CZ31" s="12"/>
    </row>
    <row r="32" spans="1:104" s="11" customFormat="1" ht="11.25" x14ac:dyDescent="0.15">
      <c r="A32" s="48" t="s">
        <v>77</v>
      </c>
      <c r="B32" s="22">
        <f t="shared" si="15"/>
        <v>370</v>
      </c>
      <c r="C32" s="27"/>
      <c r="D32" s="49">
        <v>7</v>
      </c>
      <c r="E32" s="30">
        <v>5</v>
      </c>
      <c r="F32" s="30">
        <v>23</v>
      </c>
      <c r="G32" s="30">
        <v>22</v>
      </c>
      <c r="H32" s="52">
        <v>20</v>
      </c>
      <c r="I32" s="52">
        <v>22</v>
      </c>
      <c r="J32" s="52">
        <v>24</v>
      </c>
      <c r="K32" s="52">
        <v>49</v>
      </c>
      <c r="L32" s="52">
        <v>51</v>
      </c>
      <c r="M32" s="52">
        <v>40</v>
      </c>
      <c r="N32" s="52">
        <v>38</v>
      </c>
      <c r="O32" s="52">
        <v>28</v>
      </c>
      <c r="P32" s="52">
        <v>19</v>
      </c>
      <c r="Q32" s="52">
        <v>12</v>
      </c>
      <c r="R32" s="52">
        <v>3</v>
      </c>
      <c r="S32" s="52">
        <v>7</v>
      </c>
      <c r="T32" s="27">
        <v>12</v>
      </c>
      <c r="U32" s="28">
        <v>358</v>
      </c>
      <c r="V32" s="27">
        <v>155</v>
      </c>
      <c r="W32" s="28">
        <v>215</v>
      </c>
      <c r="X32" s="29">
        <f t="shared" si="0"/>
        <v>20</v>
      </c>
      <c r="Y32" s="27">
        <v>20</v>
      </c>
      <c r="Z32" s="30"/>
      <c r="AA32" s="28"/>
      <c r="AB32" s="31">
        <f t="shared" si="1"/>
        <v>40</v>
      </c>
      <c r="AC32" s="27">
        <v>30</v>
      </c>
      <c r="AD32" s="30"/>
      <c r="AE32" s="28">
        <v>10</v>
      </c>
      <c r="AF32" s="27">
        <v>35</v>
      </c>
      <c r="AG32" s="32">
        <v>12</v>
      </c>
      <c r="AH32" s="27">
        <v>16</v>
      </c>
      <c r="AI32" s="28">
        <v>60</v>
      </c>
      <c r="AJ32" s="32">
        <v>531</v>
      </c>
      <c r="AK32" s="33"/>
      <c r="AL32" s="28"/>
      <c r="AM32" s="33"/>
      <c r="AN32" s="28">
        <v>7</v>
      </c>
      <c r="AO32" s="35"/>
      <c r="AP32" s="53">
        <v>49</v>
      </c>
      <c r="AQ32" s="54"/>
      <c r="AR32" s="53"/>
      <c r="AS32" s="54"/>
      <c r="AT32" s="53"/>
      <c r="AU32" s="54"/>
      <c r="AV32" s="55"/>
      <c r="AW32" s="56"/>
      <c r="AX32" s="57"/>
      <c r="AY32" s="41" t="str">
        <f t="shared" si="2"/>
        <v/>
      </c>
      <c r="BF32" s="6"/>
      <c r="BG32" s="6"/>
      <c r="BH32" s="6"/>
      <c r="BI32" s="6"/>
      <c r="BJ32" s="6"/>
      <c r="BK32" s="6"/>
      <c r="BL32" s="6"/>
      <c r="BM32" s="6"/>
      <c r="BN32" s="6"/>
      <c r="BO32" s="6"/>
      <c r="BP32" s="42" t="str">
        <f t="shared" si="3"/>
        <v/>
      </c>
      <c r="BQ32" s="43" t="str">
        <f t="shared" si="4"/>
        <v/>
      </c>
      <c r="BR32" s="43" t="str">
        <f t="shared" si="5"/>
        <v/>
      </c>
      <c r="BS32" s="43" t="str">
        <f t="shared" si="6"/>
        <v/>
      </c>
      <c r="BT32" s="43" t="str">
        <f t="shared" si="7"/>
        <v/>
      </c>
      <c r="BU32" s="43" t="str">
        <f t="shared" si="8"/>
        <v/>
      </c>
      <c r="BV32" s="65" t="str">
        <f t="shared" si="16"/>
        <v/>
      </c>
      <c r="BW32" s="46"/>
      <c r="BX32" s="47">
        <f t="shared" si="9"/>
        <v>0</v>
      </c>
      <c r="BY32" s="47">
        <f t="shared" si="10"/>
        <v>0</v>
      </c>
      <c r="BZ32" s="47">
        <f t="shared" si="11"/>
        <v>0</v>
      </c>
      <c r="CA32" s="47">
        <f t="shared" si="12"/>
        <v>0</v>
      </c>
      <c r="CB32" s="47">
        <f t="shared" si="13"/>
        <v>0</v>
      </c>
      <c r="CC32" s="47">
        <f t="shared" si="14"/>
        <v>0</v>
      </c>
      <c r="CD32" s="47">
        <f t="shared" si="17"/>
        <v>0</v>
      </c>
      <c r="CY32" s="12"/>
      <c r="CZ32" s="12"/>
    </row>
    <row r="33" spans="1:104" s="11" customFormat="1" ht="11.25" x14ac:dyDescent="0.15">
      <c r="A33" s="48" t="s">
        <v>78</v>
      </c>
      <c r="B33" s="22">
        <f t="shared" si="15"/>
        <v>0</v>
      </c>
      <c r="C33" s="27"/>
      <c r="D33" s="49"/>
      <c r="E33" s="30"/>
      <c r="F33" s="30"/>
      <c r="G33" s="30"/>
      <c r="H33" s="52"/>
      <c r="I33" s="52"/>
      <c r="J33" s="52"/>
      <c r="K33" s="52"/>
      <c r="L33" s="52"/>
      <c r="M33" s="52"/>
      <c r="N33" s="52"/>
      <c r="O33" s="52"/>
      <c r="P33" s="52"/>
      <c r="Q33" s="52"/>
      <c r="R33" s="52"/>
      <c r="S33" s="52"/>
      <c r="T33" s="27"/>
      <c r="U33" s="71"/>
      <c r="V33" s="27"/>
      <c r="W33" s="28"/>
      <c r="X33" s="29">
        <f t="shared" si="0"/>
        <v>0</v>
      </c>
      <c r="Y33" s="27"/>
      <c r="Z33" s="30"/>
      <c r="AA33" s="28"/>
      <c r="AB33" s="31">
        <f t="shared" si="1"/>
        <v>0</v>
      </c>
      <c r="AC33" s="27"/>
      <c r="AD33" s="30"/>
      <c r="AE33" s="28"/>
      <c r="AF33" s="27"/>
      <c r="AG33" s="32"/>
      <c r="AH33" s="27"/>
      <c r="AI33" s="28"/>
      <c r="AJ33" s="32"/>
      <c r="AK33" s="33"/>
      <c r="AL33" s="28"/>
      <c r="AM33" s="33"/>
      <c r="AN33" s="28"/>
      <c r="AO33" s="35"/>
      <c r="AP33" s="53"/>
      <c r="AQ33" s="54"/>
      <c r="AR33" s="53"/>
      <c r="AS33" s="54"/>
      <c r="AT33" s="53"/>
      <c r="AU33" s="54"/>
      <c r="AV33" s="55"/>
      <c r="AW33" s="56"/>
      <c r="AX33" s="57"/>
      <c r="AY33" s="41" t="str">
        <f t="shared" si="2"/>
        <v/>
      </c>
      <c r="BF33" s="6"/>
      <c r="BG33" s="6"/>
      <c r="BH33" s="6"/>
      <c r="BI33" s="6"/>
      <c r="BJ33" s="6"/>
      <c r="BK33" s="6"/>
      <c r="BL33" s="6"/>
      <c r="BM33" s="6"/>
      <c r="BN33" s="6"/>
      <c r="BO33" s="6"/>
      <c r="BP33" s="42" t="str">
        <f t="shared" si="3"/>
        <v/>
      </c>
      <c r="BQ33" s="43" t="str">
        <f t="shared" si="4"/>
        <v/>
      </c>
      <c r="BR33" s="43" t="str">
        <f t="shared" si="5"/>
        <v/>
      </c>
      <c r="BS33" s="43" t="str">
        <f t="shared" si="6"/>
        <v/>
      </c>
      <c r="BT33" s="43" t="str">
        <f t="shared" si="7"/>
        <v/>
      </c>
      <c r="BU33" s="43" t="str">
        <f t="shared" si="8"/>
        <v/>
      </c>
      <c r="BV33" s="65" t="str">
        <f t="shared" si="16"/>
        <v/>
      </c>
      <c r="BW33" s="46"/>
      <c r="BX33" s="47">
        <f t="shared" si="9"/>
        <v>0</v>
      </c>
      <c r="BY33" s="47">
        <f t="shared" si="10"/>
        <v>0</v>
      </c>
      <c r="BZ33" s="47">
        <f t="shared" si="11"/>
        <v>0</v>
      </c>
      <c r="CA33" s="47">
        <f t="shared" si="12"/>
        <v>0</v>
      </c>
      <c r="CB33" s="47">
        <f t="shared" si="13"/>
        <v>0</v>
      </c>
      <c r="CC33" s="47" t="str">
        <f t="shared" si="14"/>
        <v/>
      </c>
      <c r="CD33" s="47">
        <f t="shared" si="17"/>
        <v>0</v>
      </c>
      <c r="CY33" s="12"/>
      <c r="CZ33" s="12"/>
    </row>
    <row r="34" spans="1:104" s="11" customFormat="1" ht="11.25" x14ac:dyDescent="0.15">
      <c r="A34" s="48" t="s">
        <v>79</v>
      </c>
      <c r="B34" s="22">
        <f>SUM(C34:E34)</f>
        <v>96</v>
      </c>
      <c r="C34" s="27">
        <v>37</v>
      </c>
      <c r="D34" s="49">
        <v>45</v>
      </c>
      <c r="E34" s="30">
        <v>14</v>
      </c>
      <c r="F34" s="59"/>
      <c r="G34" s="59"/>
      <c r="H34" s="59"/>
      <c r="I34" s="59"/>
      <c r="J34" s="59"/>
      <c r="K34" s="59"/>
      <c r="L34" s="59"/>
      <c r="M34" s="59"/>
      <c r="N34" s="59"/>
      <c r="O34" s="59"/>
      <c r="P34" s="59"/>
      <c r="Q34" s="59"/>
      <c r="R34" s="59"/>
      <c r="S34" s="59"/>
      <c r="T34" s="27">
        <v>96</v>
      </c>
      <c r="U34" s="61"/>
      <c r="V34" s="27">
        <v>86</v>
      </c>
      <c r="W34" s="28">
        <v>10</v>
      </c>
      <c r="X34" s="29">
        <f t="shared" si="0"/>
        <v>63</v>
      </c>
      <c r="Y34" s="27">
        <v>63</v>
      </c>
      <c r="Z34" s="30"/>
      <c r="AA34" s="28"/>
      <c r="AB34" s="31">
        <f t="shared" si="1"/>
        <v>0</v>
      </c>
      <c r="AC34" s="27"/>
      <c r="AD34" s="30"/>
      <c r="AE34" s="28"/>
      <c r="AF34" s="27">
        <v>44</v>
      </c>
      <c r="AG34" s="32">
        <v>0</v>
      </c>
      <c r="AH34" s="27">
        <v>11</v>
      </c>
      <c r="AI34" s="72"/>
      <c r="AJ34" s="32"/>
      <c r="AK34" s="33"/>
      <c r="AL34" s="28"/>
      <c r="AM34" s="33">
        <v>21</v>
      </c>
      <c r="AN34" s="28"/>
      <c r="AO34" s="35"/>
      <c r="AP34" s="53"/>
      <c r="AQ34" s="54"/>
      <c r="AR34" s="53"/>
      <c r="AS34" s="54"/>
      <c r="AT34" s="53"/>
      <c r="AU34" s="54"/>
      <c r="AV34" s="55"/>
      <c r="AW34" s="56"/>
      <c r="AX34" s="57"/>
      <c r="AY34" s="41" t="str">
        <f t="shared" si="2"/>
        <v/>
      </c>
      <c r="BF34" s="6"/>
      <c r="BG34" s="6"/>
      <c r="BH34" s="6"/>
      <c r="BI34" s="6"/>
      <c r="BJ34" s="6"/>
      <c r="BK34" s="6"/>
      <c r="BL34" s="6"/>
      <c r="BM34" s="6"/>
      <c r="BN34" s="6"/>
      <c r="BO34" s="6"/>
      <c r="BP34" s="42" t="str">
        <f t="shared" si="3"/>
        <v/>
      </c>
      <c r="BQ34" s="43" t="str">
        <f t="shared" si="4"/>
        <v/>
      </c>
      <c r="BR34" s="43" t="str">
        <f t="shared" si="5"/>
        <v/>
      </c>
      <c r="BS34" s="43" t="str">
        <f t="shared" si="6"/>
        <v/>
      </c>
      <c r="BT34" s="43" t="str">
        <f t="shared" si="7"/>
        <v/>
      </c>
      <c r="BU34" s="43" t="str">
        <f t="shared" si="8"/>
        <v/>
      </c>
      <c r="BV34" s="65" t="str">
        <f t="shared" si="16"/>
        <v/>
      </c>
      <c r="BW34" s="46"/>
      <c r="BX34" s="47">
        <f t="shared" si="9"/>
        <v>0</v>
      </c>
      <c r="BY34" s="47">
        <f t="shared" si="10"/>
        <v>0</v>
      </c>
      <c r="BZ34" s="47">
        <f t="shared" si="11"/>
        <v>0</v>
      </c>
      <c r="CA34" s="47">
        <f t="shared" si="12"/>
        <v>0</v>
      </c>
      <c r="CB34" s="47">
        <f t="shared" si="13"/>
        <v>0</v>
      </c>
      <c r="CC34" s="47">
        <f t="shared" si="14"/>
        <v>0</v>
      </c>
      <c r="CD34" s="47">
        <f t="shared" si="17"/>
        <v>0</v>
      </c>
      <c r="CY34" s="12"/>
      <c r="CZ34" s="12"/>
    </row>
    <row r="35" spans="1:104" s="11" customFormat="1" ht="11.25" x14ac:dyDescent="0.15">
      <c r="A35" s="48" t="s">
        <v>80</v>
      </c>
      <c r="B35" s="22">
        <f>SUM(F35:S35)</f>
        <v>531</v>
      </c>
      <c r="C35" s="62"/>
      <c r="D35" s="58"/>
      <c r="E35" s="59"/>
      <c r="F35" s="30">
        <v>22</v>
      </c>
      <c r="G35" s="30">
        <v>9</v>
      </c>
      <c r="H35" s="52">
        <v>15</v>
      </c>
      <c r="I35" s="52">
        <v>17</v>
      </c>
      <c r="J35" s="52">
        <v>28</v>
      </c>
      <c r="K35" s="52">
        <v>45</v>
      </c>
      <c r="L35" s="52">
        <v>39</v>
      </c>
      <c r="M35" s="52">
        <v>45</v>
      </c>
      <c r="N35" s="52">
        <v>84</v>
      </c>
      <c r="O35" s="52">
        <v>57</v>
      </c>
      <c r="P35" s="52">
        <v>62</v>
      </c>
      <c r="Q35" s="52">
        <v>38</v>
      </c>
      <c r="R35" s="52">
        <v>35</v>
      </c>
      <c r="S35" s="52">
        <v>35</v>
      </c>
      <c r="T35" s="62"/>
      <c r="U35" s="28">
        <v>531</v>
      </c>
      <c r="V35" s="27">
        <v>201</v>
      </c>
      <c r="W35" s="28">
        <v>330</v>
      </c>
      <c r="X35" s="69"/>
      <c r="Y35" s="62"/>
      <c r="Z35" s="59"/>
      <c r="AA35" s="61"/>
      <c r="AB35" s="31">
        <f t="shared" si="1"/>
        <v>314</v>
      </c>
      <c r="AC35" s="27">
        <v>314</v>
      </c>
      <c r="AD35" s="30"/>
      <c r="AE35" s="28"/>
      <c r="AF35" s="27">
        <v>234</v>
      </c>
      <c r="AG35" s="32">
        <v>95</v>
      </c>
      <c r="AH35" s="62"/>
      <c r="AI35" s="72">
        <v>68</v>
      </c>
      <c r="AJ35" s="72">
        <v>2</v>
      </c>
      <c r="AK35" s="69"/>
      <c r="AL35" s="28">
        <v>34</v>
      </c>
      <c r="AM35" s="69"/>
      <c r="AN35" s="28">
        <v>72</v>
      </c>
      <c r="AO35" s="35"/>
      <c r="AP35" s="53">
        <v>19</v>
      </c>
      <c r="AQ35" s="54"/>
      <c r="AR35" s="53"/>
      <c r="AS35" s="54"/>
      <c r="AT35" s="53"/>
      <c r="AU35" s="54"/>
      <c r="AV35" s="55"/>
      <c r="AW35" s="70"/>
      <c r="AX35" s="57"/>
      <c r="AY35" s="41" t="str">
        <f t="shared" si="2"/>
        <v/>
      </c>
      <c r="BF35" s="6"/>
      <c r="BG35" s="6"/>
      <c r="BH35" s="6"/>
      <c r="BI35" s="6"/>
      <c r="BJ35" s="6"/>
      <c r="BK35" s="6"/>
      <c r="BL35" s="6"/>
      <c r="BM35" s="6"/>
      <c r="BN35" s="6"/>
      <c r="BO35" s="6"/>
      <c r="BP35" s="42" t="str">
        <f t="shared" si="3"/>
        <v/>
      </c>
      <c r="BQ35" s="43" t="str">
        <f t="shared" si="4"/>
        <v/>
      </c>
      <c r="BR35" s="43" t="str">
        <f t="shared" si="5"/>
        <v/>
      </c>
      <c r="BS35" s="43" t="str">
        <f t="shared" si="6"/>
        <v/>
      </c>
      <c r="BT35" s="43" t="str">
        <f t="shared" si="7"/>
        <v/>
      </c>
      <c r="BU35" s="43" t="str">
        <f t="shared" si="8"/>
        <v/>
      </c>
      <c r="BV35" s="65" t="str">
        <f t="shared" si="16"/>
        <v/>
      </c>
      <c r="BW35" s="46"/>
      <c r="BX35" s="47">
        <f t="shared" si="9"/>
        <v>0</v>
      </c>
      <c r="BY35" s="47">
        <f t="shared" si="10"/>
        <v>0</v>
      </c>
      <c r="BZ35" s="47">
        <f t="shared" si="11"/>
        <v>0</v>
      </c>
      <c r="CA35" s="47">
        <f t="shared" si="12"/>
        <v>0</v>
      </c>
      <c r="CB35" s="47">
        <f t="shared" si="13"/>
        <v>0</v>
      </c>
      <c r="CC35" s="47">
        <f t="shared" si="14"/>
        <v>0</v>
      </c>
      <c r="CD35" s="47">
        <f t="shared" si="17"/>
        <v>0</v>
      </c>
      <c r="CY35" s="12"/>
      <c r="CZ35" s="12"/>
    </row>
    <row r="36" spans="1:104" s="11" customFormat="1" ht="11.25" x14ac:dyDescent="0.15">
      <c r="A36" s="48" t="s">
        <v>81</v>
      </c>
      <c r="B36" s="22">
        <f t="shared" si="15"/>
        <v>0</v>
      </c>
      <c r="C36" s="27"/>
      <c r="D36" s="49"/>
      <c r="E36" s="30"/>
      <c r="F36" s="30"/>
      <c r="G36" s="30"/>
      <c r="H36" s="52"/>
      <c r="I36" s="52"/>
      <c r="J36" s="52"/>
      <c r="K36" s="52"/>
      <c r="L36" s="52"/>
      <c r="M36" s="52"/>
      <c r="N36" s="52"/>
      <c r="O36" s="52"/>
      <c r="P36" s="52"/>
      <c r="Q36" s="52"/>
      <c r="R36" s="52"/>
      <c r="S36" s="52"/>
      <c r="T36" s="27"/>
      <c r="U36" s="28"/>
      <c r="V36" s="27"/>
      <c r="W36" s="28"/>
      <c r="X36" s="29">
        <f t="shared" si="0"/>
        <v>0</v>
      </c>
      <c r="Y36" s="27"/>
      <c r="Z36" s="30"/>
      <c r="AA36" s="28"/>
      <c r="AB36" s="31">
        <f t="shared" si="1"/>
        <v>0</v>
      </c>
      <c r="AC36" s="27"/>
      <c r="AD36" s="30"/>
      <c r="AE36" s="28"/>
      <c r="AF36" s="27"/>
      <c r="AG36" s="32"/>
      <c r="AH36" s="27"/>
      <c r="AI36" s="28"/>
      <c r="AJ36" s="32"/>
      <c r="AK36" s="33"/>
      <c r="AL36" s="28"/>
      <c r="AM36" s="33"/>
      <c r="AN36" s="28"/>
      <c r="AO36" s="35"/>
      <c r="AP36" s="53"/>
      <c r="AQ36" s="54"/>
      <c r="AR36" s="53"/>
      <c r="AS36" s="54"/>
      <c r="AT36" s="53"/>
      <c r="AU36" s="54"/>
      <c r="AV36" s="55"/>
      <c r="AW36" s="56"/>
      <c r="AX36" s="57"/>
      <c r="AY36" s="41" t="str">
        <f t="shared" si="2"/>
        <v/>
      </c>
      <c r="BF36" s="6"/>
      <c r="BG36" s="6"/>
      <c r="BH36" s="6"/>
      <c r="BI36" s="6"/>
      <c r="BJ36" s="6"/>
      <c r="BK36" s="6"/>
      <c r="BL36" s="6"/>
      <c r="BM36" s="6"/>
      <c r="BN36" s="6"/>
      <c r="BO36" s="6"/>
      <c r="BP36" s="42" t="str">
        <f t="shared" si="3"/>
        <v/>
      </c>
      <c r="BQ36" s="43" t="str">
        <f t="shared" si="4"/>
        <v/>
      </c>
      <c r="BR36" s="43" t="str">
        <f t="shared" si="5"/>
        <v/>
      </c>
      <c r="BS36" s="43" t="str">
        <f t="shared" si="6"/>
        <v/>
      </c>
      <c r="BT36" s="43" t="str">
        <f t="shared" si="7"/>
        <v/>
      </c>
      <c r="BU36" s="43" t="str">
        <f t="shared" si="8"/>
        <v/>
      </c>
      <c r="BV36" s="65" t="str">
        <f t="shared" si="16"/>
        <v/>
      </c>
      <c r="BW36" s="46"/>
      <c r="BX36" s="47">
        <f t="shared" si="9"/>
        <v>0</v>
      </c>
      <c r="BY36" s="47">
        <f t="shared" si="10"/>
        <v>0</v>
      </c>
      <c r="BZ36" s="47">
        <f t="shared" si="11"/>
        <v>0</v>
      </c>
      <c r="CA36" s="47">
        <f t="shared" si="12"/>
        <v>0</v>
      </c>
      <c r="CB36" s="47">
        <f t="shared" si="13"/>
        <v>0</v>
      </c>
      <c r="CC36" s="47" t="str">
        <f t="shared" si="14"/>
        <v/>
      </c>
      <c r="CD36" s="47">
        <f t="shared" si="17"/>
        <v>0</v>
      </c>
      <c r="CY36" s="12"/>
      <c r="CZ36" s="12"/>
    </row>
    <row r="37" spans="1:104" s="11" customFormat="1" ht="21" x14ac:dyDescent="0.15">
      <c r="A37" s="67" t="s">
        <v>82</v>
      </c>
      <c r="B37" s="22">
        <f>SUM(F37:S37)</f>
        <v>0</v>
      </c>
      <c r="C37" s="62"/>
      <c r="D37" s="58"/>
      <c r="E37" s="59"/>
      <c r="F37" s="30"/>
      <c r="G37" s="30"/>
      <c r="H37" s="52"/>
      <c r="I37" s="52"/>
      <c r="J37" s="52"/>
      <c r="K37" s="52"/>
      <c r="L37" s="52"/>
      <c r="M37" s="52"/>
      <c r="N37" s="52"/>
      <c r="O37" s="52"/>
      <c r="P37" s="52"/>
      <c r="Q37" s="52"/>
      <c r="R37" s="52"/>
      <c r="S37" s="52"/>
      <c r="T37" s="62"/>
      <c r="U37" s="28"/>
      <c r="V37" s="27"/>
      <c r="W37" s="28"/>
      <c r="X37" s="69"/>
      <c r="Y37" s="62"/>
      <c r="Z37" s="59"/>
      <c r="AA37" s="61"/>
      <c r="AB37" s="31">
        <f t="shared" si="1"/>
        <v>0</v>
      </c>
      <c r="AC37" s="27"/>
      <c r="AD37" s="30"/>
      <c r="AE37" s="28"/>
      <c r="AF37" s="27"/>
      <c r="AG37" s="32"/>
      <c r="AH37" s="62"/>
      <c r="AI37" s="28"/>
      <c r="AJ37" s="32"/>
      <c r="AK37" s="69"/>
      <c r="AL37" s="28"/>
      <c r="AM37" s="69"/>
      <c r="AN37" s="28"/>
      <c r="AO37" s="35"/>
      <c r="AP37" s="53"/>
      <c r="AQ37" s="54"/>
      <c r="AR37" s="53"/>
      <c r="AS37" s="54"/>
      <c r="AT37" s="53"/>
      <c r="AU37" s="54"/>
      <c r="AV37" s="55"/>
      <c r="AW37" s="70"/>
      <c r="AX37" s="57"/>
      <c r="AY37" s="41" t="str">
        <f t="shared" si="2"/>
        <v/>
      </c>
      <c r="BF37" s="6"/>
      <c r="BG37" s="6"/>
      <c r="BH37" s="6"/>
      <c r="BI37" s="6"/>
      <c r="BJ37" s="6"/>
      <c r="BK37" s="6"/>
      <c r="BL37" s="6"/>
      <c r="BM37" s="6"/>
      <c r="BN37" s="6"/>
      <c r="BO37" s="6"/>
      <c r="BP37" s="42" t="str">
        <f t="shared" si="3"/>
        <v/>
      </c>
      <c r="BQ37" s="43" t="str">
        <f t="shared" si="4"/>
        <v/>
      </c>
      <c r="BR37" s="43" t="str">
        <f t="shared" si="5"/>
        <v/>
      </c>
      <c r="BS37" s="43" t="str">
        <f t="shared" si="6"/>
        <v/>
      </c>
      <c r="BT37" s="43" t="str">
        <f t="shared" si="7"/>
        <v/>
      </c>
      <c r="BU37" s="43" t="str">
        <f t="shared" si="8"/>
        <v/>
      </c>
      <c r="BV37" s="65" t="str">
        <f t="shared" si="16"/>
        <v/>
      </c>
      <c r="BW37" s="46"/>
      <c r="BX37" s="47">
        <f t="shared" si="9"/>
        <v>0</v>
      </c>
      <c r="BY37" s="47">
        <f t="shared" si="10"/>
        <v>0</v>
      </c>
      <c r="BZ37" s="47">
        <f t="shared" si="11"/>
        <v>0</v>
      </c>
      <c r="CA37" s="47">
        <f t="shared" si="12"/>
        <v>0</v>
      </c>
      <c r="CB37" s="47">
        <f t="shared" si="13"/>
        <v>0</v>
      </c>
      <c r="CC37" s="47" t="str">
        <f t="shared" si="14"/>
        <v/>
      </c>
      <c r="CD37" s="47">
        <f t="shared" si="17"/>
        <v>0</v>
      </c>
      <c r="CY37" s="12"/>
      <c r="CZ37" s="12"/>
    </row>
    <row r="38" spans="1:104" s="11" customFormat="1" ht="21" x14ac:dyDescent="0.15">
      <c r="A38" s="67" t="s">
        <v>83</v>
      </c>
      <c r="B38" s="22">
        <f>SUM(F38:S38)</f>
        <v>227</v>
      </c>
      <c r="C38" s="62"/>
      <c r="D38" s="58"/>
      <c r="E38" s="59"/>
      <c r="F38" s="30">
        <v>1</v>
      </c>
      <c r="G38" s="30">
        <v>3</v>
      </c>
      <c r="H38" s="52">
        <v>6</v>
      </c>
      <c r="I38" s="52">
        <v>2</v>
      </c>
      <c r="J38" s="52">
        <v>8</v>
      </c>
      <c r="K38" s="52">
        <v>22</v>
      </c>
      <c r="L38" s="52">
        <v>29</v>
      </c>
      <c r="M38" s="52">
        <v>38</v>
      </c>
      <c r="N38" s="52">
        <v>28</v>
      </c>
      <c r="O38" s="52">
        <v>25</v>
      </c>
      <c r="P38" s="52">
        <v>34</v>
      </c>
      <c r="Q38" s="52">
        <v>20</v>
      </c>
      <c r="R38" s="52">
        <v>5</v>
      </c>
      <c r="S38" s="52">
        <v>6</v>
      </c>
      <c r="T38" s="62"/>
      <c r="U38" s="28">
        <v>227</v>
      </c>
      <c r="V38" s="27"/>
      <c r="W38" s="28">
        <v>227</v>
      </c>
      <c r="X38" s="69"/>
      <c r="Y38" s="62"/>
      <c r="Z38" s="59"/>
      <c r="AA38" s="61"/>
      <c r="AB38" s="31">
        <f t="shared" si="1"/>
        <v>83</v>
      </c>
      <c r="AC38" s="27">
        <v>83</v>
      </c>
      <c r="AD38" s="30"/>
      <c r="AE38" s="28"/>
      <c r="AF38" s="27">
        <v>0</v>
      </c>
      <c r="AG38" s="32">
        <v>0</v>
      </c>
      <c r="AH38" s="62"/>
      <c r="AI38" s="28">
        <v>12</v>
      </c>
      <c r="AJ38" s="32">
        <v>90</v>
      </c>
      <c r="AK38" s="69"/>
      <c r="AL38" s="28">
        <v>3</v>
      </c>
      <c r="AM38" s="69"/>
      <c r="AN38" s="28">
        <v>4</v>
      </c>
      <c r="AO38" s="35"/>
      <c r="AP38" s="53"/>
      <c r="AQ38" s="54"/>
      <c r="AR38" s="53"/>
      <c r="AS38" s="54"/>
      <c r="AT38" s="53"/>
      <c r="AU38" s="54"/>
      <c r="AV38" s="55"/>
      <c r="AW38" s="70"/>
      <c r="AX38" s="57"/>
      <c r="AY38" s="41" t="str">
        <f t="shared" si="2"/>
        <v/>
      </c>
      <c r="BF38" s="6"/>
      <c r="BG38" s="6"/>
      <c r="BH38" s="6"/>
      <c r="BI38" s="6"/>
      <c r="BJ38" s="6"/>
      <c r="BK38" s="6"/>
      <c r="BL38" s="6"/>
      <c r="BM38" s="6"/>
      <c r="BN38" s="6"/>
      <c r="BO38" s="6"/>
      <c r="BP38" s="42" t="str">
        <f t="shared" si="3"/>
        <v/>
      </c>
      <c r="BQ38" s="43" t="str">
        <f t="shared" si="4"/>
        <v/>
      </c>
      <c r="BR38" s="43" t="str">
        <f t="shared" si="5"/>
        <v/>
      </c>
      <c r="BS38" s="43" t="str">
        <f t="shared" si="6"/>
        <v/>
      </c>
      <c r="BT38" s="43" t="str">
        <f t="shared" si="7"/>
        <v/>
      </c>
      <c r="BU38" s="43" t="str">
        <f t="shared" si="8"/>
        <v/>
      </c>
      <c r="BV38" s="65" t="str">
        <f t="shared" si="16"/>
        <v/>
      </c>
      <c r="BW38" s="46"/>
      <c r="BX38" s="47">
        <f t="shared" si="9"/>
        <v>0</v>
      </c>
      <c r="BY38" s="47">
        <f t="shared" si="10"/>
        <v>0</v>
      </c>
      <c r="BZ38" s="47">
        <f t="shared" si="11"/>
        <v>0</v>
      </c>
      <c r="CA38" s="47">
        <f t="shared" si="12"/>
        <v>0</v>
      </c>
      <c r="CB38" s="47">
        <f t="shared" si="13"/>
        <v>0</v>
      </c>
      <c r="CC38" s="47">
        <f t="shared" si="14"/>
        <v>0</v>
      </c>
      <c r="CD38" s="47">
        <f t="shared" si="17"/>
        <v>0</v>
      </c>
      <c r="CY38" s="12"/>
      <c r="CZ38" s="12"/>
    </row>
    <row r="39" spans="1:104" s="11" customFormat="1" ht="11.25" x14ac:dyDescent="0.15">
      <c r="A39" s="48" t="s">
        <v>84</v>
      </c>
      <c r="B39" s="22">
        <f t="shared" si="15"/>
        <v>0</v>
      </c>
      <c r="C39" s="27"/>
      <c r="D39" s="49"/>
      <c r="E39" s="30"/>
      <c r="F39" s="30"/>
      <c r="G39" s="30"/>
      <c r="H39" s="52"/>
      <c r="I39" s="52"/>
      <c r="J39" s="52"/>
      <c r="K39" s="52"/>
      <c r="L39" s="52"/>
      <c r="M39" s="52"/>
      <c r="N39" s="52"/>
      <c r="O39" s="52"/>
      <c r="P39" s="52"/>
      <c r="Q39" s="52"/>
      <c r="R39" s="52"/>
      <c r="S39" s="52"/>
      <c r="T39" s="27"/>
      <c r="U39" s="28"/>
      <c r="V39" s="27"/>
      <c r="W39" s="28"/>
      <c r="X39" s="29">
        <f t="shared" si="0"/>
        <v>0</v>
      </c>
      <c r="Y39" s="27"/>
      <c r="Z39" s="30"/>
      <c r="AA39" s="28"/>
      <c r="AB39" s="31">
        <f t="shared" si="1"/>
        <v>0</v>
      </c>
      <c r="AC39" s="27"/>
      <c r="AD39" s="30"/>
      <c r="AE39" s="28"/>
      <c r="AF39" s="27"/>
      <c r="AG39" s="32"/>
      <c r="AH39" s="27"/>
      <c r="AI39" s="28"/>
      <c r="AJ39" s="32"/>
      <c r="AK39" s="33"/>
      <c r="AL39" s="28"/>
      <c r="AM39" s="33"/>
      <c r="AN39" s="28"/>
      <c r="AO39" s="35"/>
      <c r="AP39" s="53"/>
      <c r="AQ39" s="54"/>
      <c r="AR39" s="53"/>
      <c r="AS39" s="54"/>
      <c r="AT39" s="53"/>
      <c r="AU39" s="54"/>
      <c r="AV39" s="55"/>
      <c r="AW39" s="56"/>
      <c r="AX39" s="57"/>
      <c r="AY39" s="41" t="str">
        <f t="shared" si="2"/>
        <v/>
      </c>
      <c r="BF39" s="6"/>
      <c r="BG39" s="6"/>
      <c r="BH39" s="6"/>
      <c r="BI39" s="6"/>
      <c r="BJ39" s="6"/>
      <c r="BK39" s="6"/>
      <c r="BL39" s="6"/>
      <c r="BM39" s="6"/>
      <c r="BN39" s="6"/>
      <c r="BO39" s="6"/>
      <c r="BP39" s="42" t="str">
        <f t="shared" si="3"/>
        <v/>
      </c>
      <c r="BQ39" s="43" t="str">
        <f t="shared" si="4"/>
        <v/>
      </c>
      <c r="BR39" s="43" t="str">
        <f t="shared" si="5"/>
        <v/>
      </c>
      <c r="BS39" s="43" t="str">
        <f t="shared" si="6"/>
        <v/>
      </c>
      <c r="BT39" s="43" t="str">
        <f t="shared" si="7"/>
        <v/>
      </c>
      <c r="BU39" s="43" t="str">
        <f t="shared" si="8"/>
        <v/>
      </c>
      <c r="BV39" s="65" t="str">
        <f t="shared" si="16"/>
        <v/>
      </c>
      <c r="BW39" s="46"/>
      <c r="BX39" s="47">
        <f t="shared" si="9"/>
        <v>0</v>
      </c>
      <c r="BY39" s="47">
        <f t="shared" si="10"/>
        <v>0</v>
      </c>
      <c r="BZ39" s="47">
        <f t="shared" si="11"/>
        <v>0</v>
      </c>
      <c r="CA39" s="47">
        <f t="shared" si="12"/>
        <v>0</v>
      </c>
      <c r="CB39" s="47">
        <f t="shared" si="13"/>
        <v>0</v>
      </c>
      <c r="CC39" s="47" t="str">
        <f t="shared" si="14"/>
        <v/>
      </c>
      <c r="CD39" s="47">
        <f t="shared" si="17"/>
        <v>0</v>
      </c>
      <c r="CY39" s="12"/>
      <c r="CZ39" s="12"/>
    </row>
    <row r="40" spans="1:104" s="11" customFormat="1" ht="11.25" x14ac:dyDescent="0.15">
      <c r="A40" s="48" t="s">
        <v>85</v>
      </c>
      <c r="B40" s="22">
        <f t="shared" si="15"/>
        <v>0</v>
      </c>
      <c r="C40" s="27"/>
      <c r="D40" s="49"/>
      <c r="E40" s="30"/>
      <c r="F40" s="30"/>
      <c r="G40" s="30"/>
      <c r="H40" s="52"/>
      <c r="I40" s="52"/>
      <c r="J40" s="52"/>
      <c r="K40" s="52"/>
      <c r="L40" s="52"/>
      <c r="M40" s="52"/>
      <c r="N40" s="52"/>
      <c r="O40" s="52"/>
      <c r="P40" s="52"/>
      <c r="Q40" s="52"/>
      <c r="R40" s="52"/>
      <c r="S40" s="52"/>
      <c r="T40" s="27"/>
      <c r="U40" s="28"/>
      <c r="V40" s="27"/>
      <c r="W40" s="28"/>
      <c r="X40" s="29">
        <f t="shared" si="0"/>
        <v>0</v>
      </c>
      <c r="Y40" s="27"/>
      <c r="Z40" s="30"/>
      <c r="AA40" s="28"/>
      <c r="AB40" s="31">
        <f t="shared" si="1"/>
        <v>0</v>
      </c>
      <c r="AC40" s="27"/>
      <c r="AD40" s="30"/>
      <c r="AE40" s="28"/>
      <c r="AF40" s="27"/>
      <c r="AG40" s="32"/>
      <c r="AH40" s="27"/>
      <c r="AI40" s="28"/>
      <c r="AJ40" s="32"/>
      <c r="AK40" s="33"/>
      <c r="AL40" s="28"/>
      <c r="AM40" s="33"/>
      <c r="AN40" s="28"/>
      <c r="AO40" s="35"/>
      <c r="AP40" s="53"/>
      <c r="AQ40" s="54"/>
      <c r="AR40" s="53"/>
      <c r="AS40" s="54"/>
      <c r="AT40" s="53"/>
      <c r="AU40" s="54"/>
      <c r="AV40" s="55"/>
      <c r="AW40" s="56"/>
      <c r="AX40" s="57"/>
      <c r="AY40" s="41" t="str">
        <f t="shared" si="2"/>
        <v/>
      </c>
      <c r="BF40" s="6"/>
      <c r="BG40" s="6"/>
      <c r="BH40" s="6"/>
      <c r="BI40" s="6"/>
      <c r="BJ40" s="6"/>
      <c r="BK40" s="6"/>
      <c r="BL40" s="6"/>
      <c r="BM40" s="6"/>
      <c r="BN40" s="6"/>
      <c r="BO40" s="6"/>
      <c r="BP40" s="42" t="str">
        <f t="shared" si="3"/>
        <v/>
      </c>
      <c r="BQ40" s="43" t="str">
        <f t="shared" si="4"/>
        <v/>
      </c>
      <c r="BR40" s="43" t="str">
        <f t="shared" si="5"/>
        <v/>
      </c>
      <c r="BS40" s="43" t="str">
        <f t="shared" si="6"/>
        <v/>
      </c>
      <c r="BT40" s="43" t="str">
        <f t="shared" si="7"/>
        <v/>
      </c>
      <c r="BU40" s="43" t="str">
        <f t="shared" si="8"/>
        <v/>
      </c>
      <c r="BV40" s="65" t="str">
        <f t="shared" si="16"/>
        <v/>
      </c>
      <c r="BW40" s="46"/>
      <c r="BX40" s="47">
        <f t="shared" si="9"/>
        <v>0</v>
      </c>
      <c r="BY40" s="47">
        <f t="shared" si="10"/>
        <v>0</v>
      </c>
      <c r="BZ40" s="47">
        <f t="shared" si="11"/>
        <v>0</v>
      </c>
      <c r="CA40" s="47">
        <f t="shared" si="12"/>
        <v>0</v>
      </c>
      <c r="CB40" s="47">
        <f t="shared" si="13"/>
        <v>0</v>
      </c>
      <c r="CC40" s="47" t="str">
        <f t="shared" si="14"/>
        <v/>
      </c>
      <c r="CD40" s="47">
        <f t="shared" si="17"/>
        <v>0</v>
      </c>
      <c r="CY40" s="12"/>
      <c r="CZ40" s="12"/>
    </row>
    <row r="41" spans="1:104" s="11" customFormat="1" ht="11.25" x14ac:dyDescent="0.15">
      <c r="A41" s="48" t="s">
        <v>86</v>
      </c>
      <c r="B41" s="22">
        <f>SUM(F41:S41)</f>
        <v>0</v>
      </c>
      <c r="C41" s="62"/>
      <c r="D41" s="58"/>
      <c r="E41" s="59"/>
      <c r="F41" s="30"/>
      <c r="G41" s="30"/>
      <c r="H41" s="52"/>
      <c r="I41" s="52"/>
      <c r="J41" s="52"/>
      <c r="K41" s="52"/>
      <c r="L41" s="52"/>
      <c r="M41" s="52"/>
      <c r="N41" s="52"/>
      <c r="O41" s="52"/>
      <c r="P41" s="52"/>
      <c r="Q41" s="52"/>
      <c r="R41" s="52"/>
      <c r="S41" s="52"/>
      <c r="T41" s="62"/>
      <c r="U41" s="28"/>
      <c r="V41" s="27"/>
      <c r="W41" s="28"/>
      <c r="X41" s="69"/>
      <c r="Y41" s="62"/>
      <c r="Z41" s="59"/>
      <c r="AA41" s="61"/>
      <c r="AB41" s="31">
        <f t="shared" si="1"/>
        <v>0</v>
      </c>
      <c r="AC41" s="27"/>
      <c r="AD41" s="30"/>
      <c r="AE41" s="28"/>
      <c r="AF41" s="27"/>
      <c r="AG41" s="32"/>
      <c r="AH41" s="62"/>
      <c r="AI41" s="28"/>
      <c r="AJ41" s="32"/>
      <c r="AK41" s="69"/>
      <c r="AL41" s="28"/>
      <c r="AM41" s="69"/>
      <c r="AN41" s="28"/>
      <c r="AO41" s="35"/>
      <c r="AP41" s="53"/>
      <c r="AQ41" s="54"/>
      <c r="AR41" s="53"/>
      <c r="AS41" s="54"/>
      <c r="AT41" s="53"/>
      <c r="AU41" s="54"/>
      <c r="AV41" s="55"/>
      <c r="AW41" s="70"/>
      <c r="AX41" s="57"/>
      <c r="AY41" s="41" t="str">
        <f t="shared" si="2"/>
        <v/>
      </c>
      <c r="BF41" s="6"/>
      <c r="BG41" s="6"/>
      <c r="BH41" s="6"/>
      <c r="BI41" s="6"/>
      <c r="BJ41" s="6"/>
      <c r="BK41" s="6"/>
      <c r="BL41" s="6"/>
      <c r="BM41" s="6"/>
      <c r="BN41" s="6"/>
      <c r="BO41" s="6"/>
      <c r="BP41" s="42" t="str">
        <f t="shared" si="3"/>
        <v/>
      </c>
      <c r="BQ41" s="43" t="str">
        <f t="shared" si="4"/>
        <v/>
      </c>
      <c r="BR41" s="43" t="str">
        <f t="shared" si="5"/>
        <v/>
      </c>
      <c r="BS41" s="43" t="str">
        <f t="shared" si="6"/>
        <v/>
      </c>
      <c r="BT41" s="43" t="str">
        <f t="shared" si="7"/>
        <v/>
      </c>
      <c r="BU41" s="43" t="str">
        <f t="shared" si="8"/>
        <v/>
      </c>
      <c r="BV41" s="65" t="str">
        <f t="shared" si="16"/>
        <v/>
      </c>
      <c r="BW41" s="46"/>
      <c r="BX41" s="47">
        <f t="shared" si="9"/>
        <v>0</v>
      </c>
      <c r="BY41" s="47">
        <f t="shared" si="10"/>
        <v>0</v>
      </c>
      <c r="BZ41" s="47">
        <f t="shared" si="11"/>
        <v>0</v>
      </c>
      <c r="CA41" s="47">
        <f t="shared" si="12"/>
        <v>0</v>
      </c>
      <c r="CB41" s="47">
        <f t="shared" si="13"/>
        <v>0</v>
      </c>
      <c r="CC41" s="47" t="str">
        <f t="shared" si="14"/>
        <v/>
      </c>
      <c r="CD41" s="47">
        <f t="shared" si="17"/>
        <v>0</v>
      </c>
      <c r="CY41" s="12"/>
      <c r="CZ41" s="12"/>
    </row>
    <row r="42" spans="1:104" s="11" customFormat="1" ht="11.25" x14ac:dyDescent="0.15">
      <c r="A42" s="48" t="s">
        <v>87</v>
      </c>
      <c r="B42" s="22">
        <f t="shared" si="15"/>
        <v>0</v>
      </c>
      <c r="C42" s="27"/>
      <c r="D42" s="49"/>
      <c r="E42" s="30"/>
      <c r="F42" s="30"/>
      <c r="G42" s="30"/>
      <c r="H42" s="52"/>
      <c r="I42" s="52"/>
      <c r="J42" s="52"/>
      <c r="K42" s="52"/>
      <c r="L42" s="52"/>
      <c r="M42" s="52"/>
      <c r="N42" s="52"/>
      <c r="O42" s="52"/>
      <c r="P42" s="52"/>
      <c r="Q42" s="52"/>
      <c r="R42" s="52"/>
      <c r="S42" s="52"/>
      <c r="T42" s="27"/>
      <c r="U42" s="28"/>
      <c r="V42" s="27"/>
      <c r="W42" s="28"/>
      <c r="X42" s="29">
        <f t="shared" si="0"/>
        <v>0</v>
      </c>
      <c r="Y42" s="27"/>
      <c r="Z42" s="30"/>
      <c r="AA42" s="28"/>
      <c r="AB42" s="31">
        <f t="shared" si="1"/>
        <v>0</v>
      </c>
      <c r="AC42" s="27"/>
      <c r="AD42" s="30"/>
      <c r="AE42" s="28"/>
      <c r="AF42" s="27"/>
      <c r="AG42" s="32"/>
      <c r="AH42" s="27"/>
      <c r="AI42" s="28"/>
      <c r="AJ42" s="32"/>
      <c r="AK42" s="33"/>
      <c r="AL42" s="28"/>
      <c r="AM42" s="33"/>
      <c r="AN42" s="28"/>
      <c r="AO42" s="35"/>
      <c r="AP42" s="53"/>
      <c r="AQ42" s="54"/>
      <c r="AR42" s="53"/>
      <c r="AS42" s="54"/>
      <c r="AT42" s="53"/>
      <c r="AU42" s="54"/>
      <c r="AV42" s="55"/>
      <c r="AW42" s="56"/>
      <c r="AX42" s="57"/>
      <c r="AY42" s="41" t="str">
        <f t="shared" si="2"/>
        <v/>
      </c>
      <c r="BF42" s="6"/>
      <c r="BG42" s="6"/>
      <c r="BH42" s="6"/>
      <c r="BI42" s="6"/>
      <c r="BJ42" s="6"/>
      <c r="BK42" s="6"/>
      <c r="BL42" s="6"/>
      <c r="BM42" s="6"/>
      <c r="BN42" s="6"/>
      <c r="BO42" s="6"/>
      <c r="BP42" s="42" t="str">
        <f t="shared" si="3"/>
        <v/>
      </c>
      <c r="BQ42" s="43" t="str">
        <f t="shared" si="4"/>
        <v/>
      </c>
      <c r="BR42" s="43" t="str">
        <f t="shared" si="5"/>
        <v/>
      </c>
      <c r="BS42" s="43" t="str">
        <f t="shared" si="6"/>
        <v/>
      </c>
      <c r="BT42" s="43" t="str">
        <f t="shared" si="7"/>
        <v/>
      </c>
      <c r="BU42" s="43" t="str">
        <f t="shared" si="8"/>
        <v/>
      </c>
      <c r="BV42" s="65" t="str">
        <f t="shared" si="16"/>
        <v/>
      </c>
      <c r="BW42" s="46"/>
      <c r="BX42" s="47">
        <f t="shared" si="9"/>
        <v>0</v>
      </c>
      <c r="BY42" s="47">
        <f t="shared" si="10"/>
        <v>0</v>
      </c>
      <c r="BZ42" s="47">
        <f t="shared" si="11"/>
        <v>0</v>
      </c>
      <c r="CA42" s="47">
        <f t="shared" si="12"/>
        <v>0</v>
      </c>
      <c r="CB42" s="47">
        <f t="shared" si="13"/>
        <v>0</v>
      </c>
      <c r="CC42" s="47" t="str">
        <f t="shared" si="14"/>
        <v/>
      </c>
      <c r="CD42" s="47">
        <f t="shared" si="17"/>
        <v>0</v>
      </c>
      <c r="CY42" s="12"/>
      <c r="CZ42" s="12"/>
    </row>
    <row r="43" spans="1:104" s="11" customFormat="1" ht="11.25" x14ac:dyDescent="0.15">
      <c r="A43" s="48" t="s">
        <v>88</v>
      </c>
      <c r="B43" s="22">
        <f>SUM(F43:S43)</f>
        <v>0</v>
      </c>
      <c r="C43" s="62"/>
      <c r="D43" s="58"/>
      <c r="E43" s="59"/>
      <c r="F43" s="30"/>
      <c r="G43" s="30"/>
      <c r="H43" s="52"/>
      <c r="I43" s="52"/>
      <c r="J43" s="52"/>
      <c r="K43" s="52"/>
      <c r="L43" s="52"/>
      <c r="M43" s="52"/>
      <c r="N43" s="52"/>
      <c r="O43" s="52"/>
      <c r="P43" s="52"/>
      <c r="Q43" s="52"/>
      <c r="R43" s="52"/>
      <c r="S43" s="52"/>
      <c r="T43" s="62"/>
      <c r="U43" s="28"/>
      <c r="V43" s="27"/>
      <c r="W43" s="28"/>
      <c r="X43" s="69"/>
      <c r="Y43" s="62"/>
      <c r="Z43" s="59"/>
      <c r="AA43" s="61"/>
      <c r="AB43" s="31">
        <f t="shared" si="1"/>
        <v>0</v>
      </c>
      <c r="AC43" s="27"/>
      <c r="AD43" s="30"/>
      <c r="AE43" s="28"/>
      <c r="AF43" s="27"/>
      <c r="AG43" s="32"/>
      <c r="AH43" s="62"/>
      <c r="AI43" s="28"/>
      <c r="AJ43" s="32"/>
      <c r="AK43" s="69"/>
      <c r="AL43" s="28"/>
      <c r="AM43" s="69"/>
      <c r="AN43" s="28"/>
      <c r="AO43" s="35"/>
      <c r="AP43" s="53"/>
      <c r="AQ43" s="54"/>
      <c r="AR43" s="53"/>
      <c r="AS43" s="54"/>
      <c r="AT43" s="53"/>
      <c r="AU43" s="54"/>
      <c r="AV43" s="55"/>
      <c r="AW43" s="70"/>
      <c r="AX43" s="57"/>
      <c r="AY43" s="41" t="str">
        <f t="shared" si="2"/>
        <v/>
      </c>
      <c r="BF43" s="6"/>
      <c r="BG43" s="6"/>
      <c r="BH43" s="6"/>
      <c r="BI43" s="6"/>
      <c r="BJ43" s="6"/>
      <c r="BK43" s="6"/>
      <c r="BL43" s="6"/>
      <c r="BM43" s="6"/>
      <c r="BN43" s="6"/>
      <c r="BO43" s="6"/>
      <c r="BP43" s="42" t="str">
        <f t="shared" si="3"/>
        <v/>
      </c>
      <c r="BQ43" s="43" t="str">
        <f t="shared" si="4"/>
        <v/>
      </c>
      <c r="BR43" s="43" t="str">
        <f t="shared" si="5"/>
        <v/>
      </c>
      <c r="BS43" s="43" t="str">
        <f t="shared" si="6"/>
        <v/>
      </c>
      <c r="BT43" s="43" t="str">
        <f t="shared" si="7"/>
        <v/>
      </c>
      <c r="BU43" s="43" t="str">
        <f t="shared" si="8"/>
        <v/>
      </c>
      <c r="BV43" s="65" t="str">
        <f t="shared" si="16"/>
        <v/>
      </c>
      <c r="BW43" s="46"/>
      <c r="BX43" s="47">
        <f t="shared" si="9"/>
        <v>0</v>
      </c>
      <c r="BY43" s="47">
        <f t="shared" si="10"/>
        <v>0</v>
      </c>
      <c r="BZ43" s="47">
        <f t="shared" si="11"/>
        <v>0</v>
      </c>
      <c r="CA43" s="47">
        <f t="shared" si="12"/>
        <v>0</v>
      </c>
      <c r="CB43" s="47">
        <f t="shared" si="13"/>
        <v>0</v>
      </c>
      <c r="CC43" s="47" t="str">
        <f t="shared" si="14"/>
        <v/>
      </c>
      <c r="CD43" s="47">
        <f t="shared" si="17"/>
        <v>0</v>
      </c>
      <c r="CY43" s="12"/>
      <c r="CZ43" s="12"/>
    </row>
    <row r="44" spans="1:104" s="11" customFormat="1" ht="11.25" x14ac:dyDescent="0.15">
      <c r="A44" s="48" t="s">
        <v>89</v>
      </c>
      <c r="B44" s="22">
        <f t="shared" si="15"/>
        <v>0</v>
      </c>
      <c r="C44" s="27"/>
      <c r="D44" s="49"/>
      <c r="E44" s="30"/>
      <c r="F44" s="30"/>
      <c r="G44" s="30"/>
      <c r="H44" s="52"/>
      <c r="I44" s="52"/>
      <c r="J44" s="52"/>
      <c r="K44" s="52"/>
      <c r="L44" s="52"/>
      <c r="M44" s="52"/>
      <c r="N44" s="52"/>
      <c r="O44" s="52"/>
      <c r="P44" s="52"/>
      <c r="Q44" s="52"/>
      <c r="R44" s="52"/>
      <c r="S44" s="52"/>
      <c r="T44" s="27"/>
      <c r="U44" s="28"/>
      <c r="V44" s="27"/>
      <c r="W44" s="28"/>
      <c r="X44" s="29">
        <f t="shared" si="0"/>
        <v>0</v>
      </c>
      <c r="Y44" s="27"/>
      <c r="Z44" s="30"/>
      <c r="AA44" s="28"/>
      <c r="AB44" s="31">
        <f t="shared" si="1"/>
        <v>0</v>
      </c>
      <c r="AC44" s="27"/>
      <c r="AD44" s="30"/>
      <c r="AE44" s="28"/>
      <c r="AF44" s="27"/>
      <c r="AG44" s="32"/>
      <c r="AH44" s="27"/>
      <c r="AI44" s="28"/>
      <c r="AJ44" s="32"/>
      <c r="AK44" s="33"/>
      <c r="AL44" s="28"/>
      <c r="AM44" s="33"/>
      <c r="AN44" s="28"/>
      <c r="AO44" s="35"/>
      <c r="AP44" s="53"/>
      <c r="AQ44" s="54"/>
      <c r="AR44" s="53"/>
      <c r="AS44" s="54"/>
      <c r="AT44" s="53"/>
      <c r="AU44" s="54"/>
      <c r="AV44" s="55"/>
      <c r="AW44" s="56"/>
      <c r="AX44" s="57"/>
      <c r="AY44" s="41" t="str">
        <f t="shared" si="2"/>
        <v/>
      </c>
      <c r="BF44" s="6"/>
      <c r="BG44" s="6"/>
      <c r="BH44" s="6"/>
      <c r="BI44" s="6"/>
      <c r="BJ44" s="6"/>
      <c r="BK44" s="6"/>
      <c r="BL44" s="6"/>
      <c r="BM44" s="6"/>
      <c r="BN44" s="6"/>
      <c r="BO44" s="6"/>
      <c r="BP44" s="42" t="str">
        <f t="shared" si="3"/>
        <v/>
      </c>
      <c r="BQ44" s="43" t="str">
        <f t="shared" si="4"/>
        <v/>
      </c>
      <c r="BR44" s="43" t="str">
        <f t="shared" si="5"/>
        <v/>
      </c>
      <c r="BS44" s="43" t="str">
        <f t="shared" si="6"/>
        <v/>
      </c>
      <c r="BT44" s="43" t="str">
        <f t="shared" si="7"/>
        <v/>
      </c>
      <c r="BU44" s="43" t="str">
        <f t="shared" si="8"/>
        <v/>
      </c>
      <c r="BV44" s="65" t="str">
        <f t="shared" si="16"/>
        <v/>
      </c>
      <c r="BW44" s="46"/>
      <c r="BX44" s="47">
        <f t="shared" si="9"/>
        <v>0</v>
      </c>
      <c r="BY44" s="47">
        <f t="shared" si="10"/>
        <v>0</v>
      </c>
      <c r="BZ44" s="47">
        <f t="shared" si="11"/>
        <v>0</v>
      </c>
      <c r="CA44" s="47">
        <f t="shared" si="12"/>
        <v>0</v>
      </c>
      <c r="CB44" s="47">
        <f t="shared" si="13"/>
        <v>0</v>
      </c>
      <c r="CC44" s="47" t="str">
        <f t="shared" si="14"/>
        <v/>
      </c>
      <c r="CD44" s="47">
        <f t="shared" si="17"/>
        <v>0</v>
      </c>
      <c r="CY44" s="12"/>
      <c r="CZ44" s="12"/>
    </row>
    <row r="45" spans="1:104" s="11" customFormat="1" ht="11.25" x14ac:dyDescent="0.15">
      <c r="A45" s="48" t="s">
        <v>90</v>
      </c>
      <c r="B45" s="22">
        <f t="shared" si="15"/>
        <v>0</v>
      </c>
      <c r="C45" s="27"/>
      <c r="D45" s="49"/>
      <c r="E45" s="30"/>
      <c r="F45" s="30"/>
      <c r="G45" s="30"/>
      <c r="H45" s="52"/>
      <c r="I45" s="52"/>
      <c r="J45" s="52"/>
      <c r="K45" s="52"/>
      <c r="L45" s="52"/>
      <c r="M45" s="52"/>
      <c r="N45" s="52"/>
      <c r="O45" s="52"/>
      <c r="P45" s="52"/>
      <c r="Q45" s="52"/>
      <c r="R45" s="52"/>
      <c r="S45" s="52"/>
      <c r="T45" s="27"/>
      <c r="U45" s="28"/>
      <c r="V45" s="27"/>
      <c r="W45" s="28"/>
      <c r="X45" s="29">
        <f t="shared" si="0"/>
        <v>0</v>
      </c>
      <c r="Y45" s="27"/>
      <c r="Z45" s="30"/>
      <c r="AA45" s="28"/>
      <c r="AB45" s="31">
        <f t="shared" si="1"/>
        <v>0</v>
      </c>
      <c r="AC45" s="27"/>
      <c r="AD45" s="30"/>
      <c r="AE45" s="28"/>
      <c r="AF45" s="27"/>
      <c r="AG45" s="32"/>
      <c r="AH45" s="27"/>
      <c r="AI45" s="28"/>
      <c r="AJ45" s="32"/>
      <c r="AK45" s="33"/>
      <c r="AL45" s="28"/>
      <c r="AM45" s="33"/>
      <c r="AN45" s="28"/>
      <c r="AO45" s="35"/>
      <c r="AP45" s="53"/>
      <c r="AQ45" s="54"/>
      <c r="AR45" s="53"/>
      <c r="AS45" s="54"/>
      <c r="AT45" s="53"/>
      <c r="AU45" s="54"/>
      <c r="AV45" s="55"/>
      <c r="AW45" s="56"/>
      <c r="AX45" s="57"/>
      <c r="AY45" s="41" t="str">
        <f t="shared" si="2"/>
        <v/>
      </c>
      <c r="BF45" s="6"/>
      <c r="BG45" s="6"/>
      <c r="BH45" s="6"/>
      <c r="BI45" s="6"/>
      <c r="BJ45" s="6"/>
      <c r="BK45" s="6"/>
      <c r="BL45" s="6"/>
      <c r="BM45" s="6"/>
      <c r="BN45" s="6"/>
      <c r="BO45" s="6"/>
      <c r="BP45" s="42" t="str">
        <f t="shared" si="3"/>
        <v/>
      </c>
      <c r="BQ45" s="43" t="str">
        <f t="shared" si="4"/>
        <v/>
      </c>
      <c r="BR45" s="43" t="str">
        <f t="shared" si="5"/>
        <v/>
      </c>
      <c r="BS45" s="43" t="str">
        <f t="shared" si="6"/>
        <v/>
      </c>
      <c r="BT45" s="43" t="str">
        <f t="shared" si="7"/>
        <v/>
      </c>
      <c r="BU45" s="43" t="str">
        <f t="shared" si="8"/>
        <v/>
      </c>
      <c r="BV45" s="65" t="str">
        <f t="shared" si="16"/>
        <v/>
      </c>
      <c r="BW45" s="46"/>
      <c r="BX45" s="47">
        <f t="shared" si="9"/>
        <v>0</v>
      </c>
      <c r="BY45" s="47">
        <f t="shared" si="10"/>
        <v>0</v>
      </c>
      <c r="BZ45" s="47">
        <f t="shared" si="11"/>
        <v>0</v>
      </c>
      <c r="CA45" s="47">
        <f t="shared" si="12"/>
        <v>0</v>
      </c>
      <c r="CB45" s="47">
        <f t="shared" si="13"/>
        <v>0</v>
      </c>
      <c r="CC45" s="47" t="str">
        <f t="shared" si="14"/>
        <v/>
      </c>
      <c r="CD45" s="47">
        <f t="shared" si="17"/>
        <v>0</v>
      </c>
      <c r="CY45" s="12"/>
      <c r="CZ45" s="12"/>
    </row>
    <row r="46" spans="1:104" s="11" customFormat="1" ht="11.25" x14ac:dyDescent="0.15">
      <c r="A46" s="48" t="s">
        <v>91</v>
      </c>
      <c r="B46" s="22">
        <f t="shared" si="15"/>
        <v>25</v>
      </c>
      <c r="C46" s="27">
        <v>1</v>
      </c>
      <c r="D46" s="49"/>
      <c r="E46" s="30"/>
      <c r="F46" s="30"/>
      <c r="G46" s="30"/>
      <c r="H46" s="52"/>
      <c r="I46" s="52">
        <v>1</v>
      </c>
      <c r="J46" s="52">
        <v>1</v>
      </c>
      <c r="K46" s="52"/>
      <c r="L46" s="52">
        <v>1</v>
      </c>
      <c r="M46" s="52">
        <v>4</v>
      </c>
      <c r="N46" s="52">
        <v>4</v>
      </c>
      <c r="O46" s="52">
        <v>2</v>
      </c>
      <c r="P46" s="52">
        <v>5</v>
      </c>
      <c r="Q46" s="52">
        <v>1</v>
      </c>
      <c r="R46" s="52">
        <v>1</v>
      </c>
      <c r="S46" s="52">
        <v>4</v>
      </c>
      <c r="T46" s="27">
        <v>1</v>
      </c>
      <c r="U46" s="28">
        <v>24</v>
      </c>
      <c r="V46" s="27">
        <v>8</v>
      </c>
      <c r="W46" s="28">
        <v>17</v>
      </c>
      <c r="X46" s="29">
        <f t="shared" si="0"/>
        <v>0</v>
      </c>
      <c r="Y46" s="27"/>
      <c r="Z46" s="30"/>
      <c r="AA46" s="28"/>
      <c r="AB46" s="31">
        <f t="shared" si="1"/>
        <v>24</v>
      </c>
      <c r="AC46" s="27">
        <v>24</v>
      </c>
      <c r="AD46" s="30"/>
      <c r="AE46" s="28"/>
      <c r="AF46" s="62"/>
      <c r="AG46" s="66"/>
      <c r="AH46" s="27"/>
      <c r="AI46" s="28">
        <v>6</v>
      </c>
      <c r="AJ46" s="32"/>
      <c r="AK46" s="33"/>
      <c r="AL46" s="28"/>
      <c r="AM46" s="33"/>
      <c r="AN46" s="28"/>
      <c r="AO46" s="35"/>
      <c r="AP46" s="53"/>
      <c r="AQ46" s="54"/>
      <c r="AR46" s="53"/>
      <c r="AS46" s="54"/>
      <c r="AT46" s="53"/>
      <c r="AU46" s="54"/>
      <c r="AV46" s="55"/>
      <c r="AW46" s="56"/>
      <c r="AX46" s="57"/>
      <c r="AY46" s="41" t="str">
        <f t="shared" si="2"/>
        <v/>
      </c>
      <c r="BF46" s="6"/>
      <c r="BG46" s="6"/>
      <c r="BH46" s="6"/>
      <c r="BI46" s="6"/>
      <c r="BJ46" s="6"/>
      <c r="BK46" s="6"/>
      <c r="BL46" s="6"/>
      <c r="BM46" s="6"/>
      <c r="BN46" s="6"/>
      <c r="BO46" s="6"/>
      <c r="BP46" s="42" t="str">
        <f t="shared" si="3"/>
        <v/>
      </c>
      <c r="BQ46" s="43" t="str">
        <f t="shared" si="4"/>
        <v/>
      </c>
      <c r="BR46" s="43" t="str">
        <f t="shared" si="5"/>
        <v/>
      </c>
      <c r="BS46" s="43" t="str">
        <f t="shared" si="6"/>
        <v/>
      </c>
      <c r="BT46" s="43" t="str">
        <f t="shared" si="7"/>
        <v/>
      </c>
      <c r="BU46" s="43" t="str">
        <f t="shared" si="8"/>
        <v/>
      </c>
      <c r="BV46" s="46"/>
      <c r="BW46" s="46"/>
      <c r="BX46" s="47">
        <f t="shared" si="9"/>
        <v>0</v>
      </c>
      <c r="BY46" s="47">
        <f t="shared" si="10"/>
        <v>0</v>
      </c>
      <c r="BZ46" s="47">
        <f t="shared" si="11"/>
        <v>0</v>
      </c>
      <c r="CA46" s="47">
        <f t="shared" si="12"/>
        <v>0</v>
      </c>
      <c r="CB46" s="47">
        <f t="shared" si="13"/>
        <v>0</v>
      </c>
      <c r="CC46" s="47">
        <f t="shared" si="14"/>
        <v>0</v>
      </c>
      <c r="CD46" s="64"/>
      <c r="CY46" s="12"/>
      <c r="CZ46" s="12"/>
    </row>
    <row r="47" spans="1:104" s="11" customFormat="1" ht="11.25" x14ac:dyDescent="0.15">
      <c r="A47" s="48" t="s">
        <v>92</v>
      </c>
      <c r="B47" s="22">
        <f>SUM(E47:L47)</f>
        <v>252</v>
      </c>
      <c r="C47" s="62"/>
      <c r="D47" s="58"/>
      <c r="E47" s="30">
        <v>3</v>
      </c>
      <c r="F47" s="30">
        <v>25</v>
      </c>
      <c r="G47" s="30">
        <v>37</v>
      </c>
      <c r="H47" s="52">
        <v>55</v>
      </c>
      <c r="I47" s="52">
        <v>57</v>
      </c>
      <c r="J47" s="52">
        <v>43</v>
      </c>
      <c r="K47" s="52">
        <v>32</v>
      </c>
      <c r="L47" s="52"/>
      <c r="M47" s="58"/>
      <c r="N47" s="58"/>
      <c r="O47" s="58"/>
      <c r="P47" s="58"/>
      <c r="Q47" s="58"/>
      <c r="R47" s="58"/>
      <c r="S47" s="58"/>
      <c r="T47" s="27">
        <v>3</v>
      </c>
      <c r="U47" s="28">
        <v>249</v>
      </c>
      <c r="V47" s="62"/>
      <c r="W47" s="28">
        <v>252</v>
      </c>
      <c r="X47" s="29">
        <f t="shared" si="0"/>
        <v>0</v>
      </c>
      <c r="Y47" s="27"/>
      <c r="Z47" s="30"/>
      <c r="AA47" s="28"/>
      <c r="AB47" s="31">
        <f t="shared" si="1"/>
        <v>131</v>
      </c>
      <c r="AC47" s="27">
        <v>131</v>
      </c>
      <c r="AD47" s="30"/>
      <c r="AE47" s="28"/>
      <c r="AF47" s="27">
        <v>32</v>
      </c>
      <c r="AG47" s="32">
        <v>0</v>
      </c>
      <c r="AH47" s="27"/>
      <c r="AI47" s="28">
        <v>35</v>
      </c>
      <c r="AJ47" s="32"/>
      <c r="AK47" s="33"/>
      <c r="AL47" s="28"/>
      <c r="AM47" s="33"/>
      <c r="AN47" s="28">
        <v>3</v>
      </c>
      <c r="AO47" s="35"/>
      <c r="AP47" s="53"/>
      <c r="AQ47" s="54"/>
      <c r="AR47" s="53"/>
      <c r="AS47" s="54"/>
      <c r="AT47" s="53"/>
      <c r="AU47" s="54"/>
      <c r="AV47" s="55"/>
      <c r="AW47" s="56"/>
      <c r="AX47" s="57"/>
      <c r="AY47" s="41" t="str">
        <f t="shared" si="2"/>
        <v/>
      </c>
      <c r="BF47" s="6"/>
      <c r="BG47" s="6"/>
      <c r="BH47" s="6"/>
      <c r="BI47" s="6"/>
      <c r="BJ47" s="6"/>
      <c r="BK47" s="6"/>
      <c r="BL47" s="6"/>
      <c r="BM47" s="6"/>
      <c r="BN47" s="6"/>
      <c r="BO47" s="6"/>
      <c r="BP47" s="42" t="str">
        <f t="shared" si="3"/>
        <v/>
      </c>
      <c r="BQ47" s="43" t="str">
        <f t="shared" si="4"/>
        <v/>
      </c>
      <c r="BR47" s="43" t="str">
        <f t="shared" si="5"/>
        <v/>
      </c>
      <c r="BS47" s="43" t="str">
        <f t="shared" si="6"/>
        <v/>
      </c>
      <c r="BT47" s="43" t="str">
        <f t="shared" si="7"/>
        <v/>
      </c>
      <c r="BU47" s="43" t="str">
        <f t="shared" si="8"/>
        <v/>
      </c>
      <c r="BV47" s="65" t="str">
        <f t="shared" si="16"/>
        <v/>
      </c>
      <c r="BW47" s="46"/>
      <c r="BX47" s="47">
        <f t="shared" si="9"/>
        <v>0</v>
      </c>
      <c r="BY47" s="47">
        <f t="shared" si="10"/>
        <v>0</v>
      </c>
      <c r="BZ47" s="47">
        <f t="shared" si="11"/>
        <v>0</v>
      </c>
      <c r="CA47" s="47">
        <f t="shared" si="12"/>
        <v>0</v>
      </c>
      <c r="CB47" s="47">
        <f t="shared" si="13"/>
        <v>0</v>
      </c>
      <c r="CC47" s="47">
        <f t="shared" si="14"/>
        <v>0</v>
      </c>
      <c r="CD47" s="47">
        <f t="shared" si="17"/>
        <v>0</v>
      </c>
      <c r="CY47" s="12"/>
      <c r="CZ47" s="12"/>
    </row>
    <row r="48" spans="1:104" s="11" customFormat="1" ht="24.75" customHeight="1" x14ac:dyDescent="0.15">
      <c r="A48" s="67" t="s">
        <v>93</v>
      </c>
      <c r="B48" s="22">
        <f t="shared" si="15"/>
        <v>307</v>
      </c>
      <c r="C48" s="27"/>
      <c r="D48" s="49"/>
      <c r="E48" s="30"/>
      <c r="F48" s="30">
        <v>11</v>
      </c>
      <c r="G48" s="30">
        <v>6</v>
      </c>
      <c r="H48" s="52">
        <v>16</v>
      </c>
      <c r="I48" s="52">
        <v>25</v>
      </c>
      <c r="J48" s="52">
        <v>47</v>
      </c>
      <c r="K48" s="52">
        <v>49</v>
      </c>
      <c r="L48" s="52">
        <v>40</v>
      </c>
      <c r="M48" s="52">
        <v>43</v>
      </c>
      <c r="N48" s="52">
        <v>21</v>
      </c>
      <c r="O48" s="52">
        <v>13</v>
      </c>
      <c r="P48" s="52">
        <v>19</v>
      </c>
      <c r="Q48" s="52">
        <v>7</v>
      </c>
      <c r="R48" s="52">
        <v>3</v>
      </c>
      <c r="S48" s="52">
        <v>7</v>
      </c>
      <c r="T48" s="27"/>
      <c r="U48" s="28">
        <v>307</v>
      </c>
      <c r="V48" s="27"/>
      <c r="W48" s="28">
        <v>307</v>
      </c>
      <c r="X48" s="29">
        <f t="shared" si="0"/>
        <v>0</v>
      </c>
      <c r="Y48" s="27"/>
      <c r="Z48" s="30"/>
      <c r="AA48" s="28"/>
      <c r="AB48" s="31">
        <f t="shared" si="1"/>
        <v>198</v>
      </c>
      <c r="AC48" s="27">
        <v>198</v>
      </c>
      <c r="AD48" s="30"/>
      <c r="AE48" s="28"/>
      <c r="AF48" s="27">
        <v>80</v>
      </c>
      <c r="AG48" s="32">
        <v>0</v>
      </c>
      <c r="AH48" s="27"/>
      <c r="AI48" s="28">
        <v>88</v>
      </c>
      <c r="AJ48" s="32"/>
      <c r="AK48" s="33"/>
      <c r="AL48" s="28">
        <v>5</v>
      </c>
      <c r="AM48" s="33"/>
      <c r="AN48" s="28">
        <v>37</v>
      </c>
      <c r="AO48" s="35"/>
      <c r="AP48" s="53">
        <v>1</v>
      </c>
      <c r="AQ48" s="54"/>
      <c r="AR48" s="53"/>
      <c r="AS48" s="54"/>
      <c r="AT48" s="53"/>
      <c r="AU48" s="54"/>
      <c r="AV48" s="55"/>
      <c r="AW48" s="56"/>
      <c r="AX48" s="57"/>
      <c r="AY48" s="41" t="str">
        <f t="shared" si="2"/>
        <v/>
      </c>
      <c r="BF48" s="6"/>
      <c r="BG48" s="6"/>
      <c r="BH48" s="6"/>
      <c r="BI48" s="6"/>
      <c r="BJ48" s="6"/>
      <c r="BK48" s="6"/>
      <c r="BL48" s="6"/>
      <c r="BM48" s="6"/>
      <c r="BN48" s="6"/>
      <c r="BO48" s="6"/>
      <c r="BP48" s="42" t="str">
        <f t="shared" si="3"/>
        <v/>
      </c>
      <c r="BQ48" s="43" t="str">
        <f t="shared" si="4"/>
        <v/>
      </c>
      <c r="BR48" s="43" t="str">
        <f t="shared" si="5"/>
        <v/>
      </c>
      <c r="BS48" s="43" t="str">
        <f t="shared" si="6"/>
        <v/>
      </c>
      <c r="BT48" s="43" t="str">
        <f t="shared" si="7"/>
        <v/>
      </c>
      <c r="BU48" s="43" t="str">
        <f t="shared" si="8"/>
        <v/>
      </c>
      <c r="BV48" s="65" t="str">
        <f t="shared" si="16"/>
        <v/>
      </c>
      <c r="BW48" s="46"/>
      <c r="BX48" s="47">
        <f t="shared" si="9"/>
        <v>0</v>
      </c>
      <c r="BY48" s="47">
        <f t="shared" si="10"/>
        <v>0</v>
      </c>
      <c r="BZ48" s="47">
        <f t="shared" si="11"/>
        <v>0</v>
      </c>
      <c r="CA48" s="47">
        <f t="shared" si="12"/>
        <v>0</v>
      </c>
      <c r="CB48" s="47">
        <f t="shared" si="13"/>
        <v>0</v>
      </c>
      <c r="CC48" s="47">
        <f t="shared" si="14"/>
        <v>0</v>
      </c>
      <c r="CD48" s="47">
        <f t="shared" si="17"/>
        <v>0</v>
      </c>
      <c r="CY48" s="12"/>
      <c r="CZ48" s="12"/>
    </row>
    <row r="49" spans="1:105" s="11" customFormat="1" ht="15.75" customHeight="1" x14ac:dyDescent="0.15">
      <c r="A49" s="48" t="s">
        <v>94</v>
      </c>
      <c r="B49" s="22">
        <f>SUM(F49:S49)</f>
        <v>236</v>
      </c>
      <c r="C49" s="62"/>
      <c r="D49" s="58"/>
      <c r="E49" s="58"/>
      <c r="F49" s="30">
        <v>2</v>
      </c>
      <c r="G49" s="30">
        <v>6</v>
      </c>
      <c r="H49" s="52">
        <v>32</v>
      </c>
      <c r="I49" s="52">
        <v>28</v>
      </c>
      <c r="J49" s="52">
        <v>27</v>
      </c>
      <c r="K49" s="52">
        <v>32</v>
      </c>
      <c r="L49" s="52">
        <v>24</v>
      </c>
      <c r="M49" s="52">
        <v>36</v>
      </c>
      <c r="N49" s="52">
        <v>22</v>
      </c>
      <c r="O49" s="52">
        <v>12</v>
      </c>
      <c r="P49" s="52">
        <v>10</v>
      </c>
      <c r="Q49" s="52">
        <v>4</v>
      </c>
      <c r="R49" s="52"/>
      <c r="S49" s="52">
        <v>1</v>
      </c>
      <c r="T49" s="62"/>
      <c r="U49" s="28">
        <v>236</v>
      </c>
      <c r="V49" s="62"/>
      <c r="W49" s="28">
        <v>236</v>
      </c>
      <c r="X49" s="29">
        <f t="shared" si="0"/>
        <v>0</v>
      </c>
      <c r="Y49" s="27"/>
      <c r="Z49" s="30"/>
      <c r="AA49" s="28"/>
      <c r="AB49" s="31">
        <f t="shared" si="1"/>
        <v>138</v>
      </c>
      <c r="AC49" s="27">
        <v>138</v>
      </c>
      <c r="AD49" s="30"/>
      <c r="AE49" s="28"/>
      <c r="AF49" s="27">
        <v>17</v>
      </c>
      <c r="AG49" s="32">
        <v>0</v>
      </c>
      <c r="AH49" s="27"/>
      <c r="AI49" s="28">
        <v>51</v>
      </c>
      <c r="AJ49" s="32"/>
      <c r="AK49" s="33"/>
      <c r="AL49" s="28"/>
      <c r="AM49" s="33"/>
      <c r="AN49" s="28">
        <v>27</v>
      </c>
      <c r="AO49" s="35"/>
      <c r="AP49" s="53"/>
      <c r="AQ49" s="54"/>
      <c r="AR49" s="53"/>
      <c r="AS49" s="54"/>
      <c r="AT49" s="53"/>
      <c r="AU49" s="54"/>
      <c r="AV49" s="55"/>
      <c r="AW49" s="56"/>
      <c r="AX49" s="57"/>
      <c r="AY49" s="41" t="str">
        <f t="shared" si="2"/>
        <v/>
      </c>
      <c r="BF49" s="6"/>
      <c r="BG49" s="6"/>
      <c r="BH49" s="6"/>
      <c r="BI49" s="6"/>
      <c r="BJ49" s="6"/>
      <c r="BK49" s="6"/>
      <c r="BL49" s="6"/>
      <c r="BM49" s="6"/>
      <c r="BN49" s="6"/>
      <c r="BO49" s="6"/>
      <c r="BP49" s="42" t="str">
        <f t="shared" si="3"/>
        <v/>
      </c>
      <c r="BQ49" s="43" t="str">
        <f t="shared" si="4"/>
        <v/>
      </c>
      <c r="BR49" s="43" t="str">
        <f t="shared" si="5"/>
        <v/>
      </c>
      <c r="BS49" s="43" t="str">
        <f t="shared" si="6"/>
        <v/>
      </c>
      <c r="BT49" s="43" t="str">
        <f t="shared" si="7"/>
        <v/>
      </c>
      <c r="BU49" s="43" t="str">
        <f t="shared" si="8"/>
        <v/>
      </c>
      <c r="BV49" s="65" t="str">
        <f t="shared" si="16"/>
        <v/>
      </c>
      <c r="BW49" s="46"/>
      <c r="BX49" s="47">
        <f t="shared" si="9"/>
        <v>0</v>
      </c>
      <c r="BY49" s="47">
        <f t="shared" si="10"/>
        <v>0</v>
      </c>
      <c r="BZ49" s="47">
        <f t="shared" si="11"/>
        <v>0</v>
      </c>
      <c r="CA49" s="47">
        <f t="shared" si="12"/>
        <v>0</v>
      </c>
      <c r="CB49" s="47">
        <f t="shared" si="13"/>
        <v>0</v>
      </c>
      <c r="CC49" s="47">
        <f t="shared" si="14"/>
        <v>0</v>
      </c>
      <c r="CD49" s="47">
        <f t="shared" si="17"/>
        <v>0</v>
      </c>
      <c r="CY49" s="12"/>
      <c r="CZ49" s="12"/>
    </row>
    <row r="50" spans="1:105" s="11" customFormat="1" ht="15.75" customHeight="1" x14ac:dyDescent="0.15">
      <c r="A50" s="48" t="s">
        <v>95</v>
      </c>
      <c r="B50" s="22">
        <f>SUM(G50:S50)</f>
        <v>0</v>
      </c>
      <c r="C50" s="62"/>
      <c r="D50" s="58"/>
      <c r="E50" s="58"/>
      <c r="F50" s="58"/>
      <c r="G50" s="30"/>
      <c r="H50" s="52"/>
      <c r="I50" s="52"/>
      <c r="J50" s="52"/>
      <c r="K50" s="52"/>
      <c r="L50" s="52"/>
      <c r="M50" s="52"/>
      <c r="N50" s="58"/>
      <c r="O50" s="58"/>
      <c r="P50" s="58"/>
      <c r="Q50" s="58"/>
      <c r="R50" s="58"/>
      <c r="S50" s="58"/>
      <c r="T50" s="62"/>
      <c r="U50" s="28"/>
      <c r="V50" s="27"/>
      <c r="W50" s="28"/>
      <c r="X50" s="29">
        <f t="shared" si="0"/>
        <v>0</v>
      </c>
      <c r="Y50" s="27"/>
      <c r="Z50" s="30"/>
      <c r="AA50" s="28"/>
      <c r="AB50" s="31">
        <f t="shared" si="1"/>
        <v>0</v>
      </c>
      <c r="AC50" s="27"/>
      <c r="AD50" s="30"/>
      <c r="AE50" s="28"/>
      <c r="AF50" s="27"/>
      <c r="AG50" s="32"/>
      <c r="AH50" s="27"/>
      <c r="AI50" s="28"/>
      <c r="AJ50" s="32"/>
      <c r="AK50" s="33"/>
      <c r="AL50" s="28"/>
      <c r="AM50" s="33"/>
      <c r="AN50" s="28"/>
      <c r="AO50" s="35"/>
      <c r="AP50" s="53"/>
      <c r="AQ50" s="54"/>
      <c r="AR50" s="53"/>
      <c r="AS50" s="54"/>
      <c r="AT50" s="53"/>
      <c r="AU50" s="54"/>
      <c r="AV50" s="55"/>
      <c r="AW50" s="56"/>
      <c r="AX50" s="57"/>
      <c r="AY50" s="41" t="str">
        <f t="shared" si="2"/>
        <v/>
      </c>
      <c r="BF50" s="6"/>
      <c r="BG50" s="6"/>
      <c r="BH50" s="6"/>
      <c r="BI50" s="6"/>
      <c r="BJ50" s="6"/>
      <c r="BK50" s="6"/>
      <c r="BL50" s="6"/>
      <c r="BM50" s="6"/>
      <c r="BN50" s="6"/>
      <c r="BO50" s="6"/>
      <c r="BP50" s="42" t="str">
        <f t="shared" si="3"/>
        <v/>
      </c>
      <c r="BQ50" s="43" t="str">
        <f t="shared" si="4"/>
        <v/>
      </c>
      <c r="BR50" s="43" t="str">
        <f t="shared" si="5"/>
        <v/>
      </c>
      <c r="BS50" s="43" t="str">
        <f t="shared" si="6"/>
        <v/>
      </c>
      <c r="BT50" s="43" t="str">
        <f t="shared" si="7"/>
        <v/>
      </c>
      <c r="BU50" s="43" t="str">
        <f t="shared" si="8"/>
        <v/>
      </c>
      <c r="BV50" s="65" t="str">
        <f t="shared" si="16"/>
        <v/>
      </c>
      <c r="BW50" s="46"/>
      <c r="BX50" s="47">
        <f t="shared" si="9"/>
        <v>0</v>
      </c>
      <c r="BY50" s="47">
        <f t="shared" si="10"/>
        <v>0</v>
      </c>
      <c r="BZ50" s="47">
        <f t="shared" si="11"/>
        <v>0</v>
      </c>
      <c r="CA50" s="47">
        <f t="shared" si="12"/>
        <v>0</v>
      </c>
      <c r="CB50" s="47">
        <f t="shared" si="13"/>
        <v>0</v>
      </c>
      <c r="CC50" s="47" t="str">
        <f t="shared" si="14"/>
        <v/>
      </c>
      <c r="CD50" s="47">
        <f t="shared" si="17"/>
        <v>0</v>
      </c>
      <c r="CY50" s="12"/>
      <c r="CZ50" s="12"/>
    </row>
    <row r="51" spans="1:105" s="11" customFormat="1" ht="11.25" customHeight="1" x14ac:dyDescent="0.15">
      <c r="A51" s="48" t="s">
        <v>96</v>
      </c>
      <c r="B51" s="22">
        <f t="shared" si="15"/>
        <v>753</v>
      </c>
      <c r="C51" s="27">
        <v>32</v>
      </c>
      <c r="D51" s="49">
        <v>11</v>
      </c>
      <c r="E51" s="30">
        <v>10</v>
      </c>
      <c r="F51" s="30">
        <v>7</v>
      </c>
      <c r="G51" s="30">
        <v>7</v>
      </c>
      <c r="H51" s="52">
        <v>12</v>
      </c>
      <c r="I51" s="52">
        <v>17</v>
      </c>
      <c r="J51" s="52">
        <v>27</v>
      </c>
      <c r="K51" s="52">
        <v>26</v>
      </c>
      <c r="L51" s="52">
        <v>47</v>
      </c>
      <c r="M51" s="52">
        <v>56</v>
      </c>
      <c r="N51" s="52">
        <v>47</v>
      </c>
      <c r="O51" s="52">
        <v>58</v>
      </c>
      <c r="P51" s="52">
        <v>116</v>
      </c>
      <c r="Q51" s="52">
        <v>117</v>
      </c>
      <c r="R51" s="52">
        <v>98</v>
      </c>
      <c r="S51" s="52">
        <v>65</v>
      </c>
      <c r="T51" s="27">
        <v>53</v>
      </c>
      <c r="U51" s="28">
        <v>700</v>
      </c>
      <c r="V51" s="27">
        <v>309</v>
      </c>
      <c r="W51" s="28">
        <v>444</v>
      </c>
      <c r="X51" s="29">
        <f t="shared" si="0"/>
        <v>34</v>
      </c>
      <c r="Y51" s="27">
        <v>34</v>
      </c>
      <c r="Z51" s="30"/>
      <c r="AA51" s="28"/>
      <c r="AB51" s="31">
        <f t="shared" si="1"/>
        <v>385</v>
      </c>
      <c r="AC51" s="27">
        <v>382</v>
      </c>
      <c r="AD51" s="30"/>
      <c r="AE51" s="28">
        <v>3</v>
      </c>
      <c r="AF51" s="27">
        <v>321</v>
      </c>
      <c r="AG51" s="32">
        <v>89</v>
      </c>
      <c r="AH51" s="27">
        <v>4</v>
      </c>
      <c r="AI51" s="28">
        <v>47</v>
      </c>
      <c r="AJ51" s="32">
        <v>115</v>
      </c>
      <c r="AK51" s="33"/>
      <c r="AL51" s="28"/>
      <c r="AM51" s="33">
        <v>50</v>
      </c>
      <c r="AN51" s="28">
        <v>160</v>
      </c>
      <c r="AO51" s="35"/>
      <c r="AP51" s="53">
        <v>66</v>
      </c>
      <c r="AQ51" s="54"/>
      <c r="AR51" s="53"/>
      <c r="AS51" s="54"/>
      <c r="AT51" s="53"/>
      <c r="AU51" s="54"/>
      <c r="AV51" s="55"/>
      <c r="AW51" s="56"/>
      <c r="AX51" s="57"/>
      <c r="AY51" s="41" t="str">
        <f t="shared" si="2"/>
        <v/>
      </c>
      <c r="BF51" s="6"/>
      <c r="BG51" s="6"/>
      <c r="BH51" s="6"/>
      <c r="BI51" s="6"/>
      <c r="BJ51" s="6"/>
      <c r="BK51" s="6"/>
      <c r="BL51" s="6"/>
      <c r="BM51" s="6"/>
      <c r="BN51" s="6"/>
      <c r="BO51" s="6"/>
      <c r="BP51" s="42" t="str">
        <f t="shared" si="3"/>
        <v/>
      </c>
      <c r="BQ51" s="43" t="str">
        <f t="shared" si="4"/>
        <v/>
      </c>
      <c r="BR51" s="43" t="str">
        <f t="shared" si="5"/>
        <v/>
      </c>
      <c r="BS51" s="43" t="str">
        <f t="shared" si="6"/>
        <v/>
      </c>
      <c r="BT51" s="43" t="str">
        <f t="shared" si="7"/>
        <v/>
      </c>
      <c r="BU51" s="43" t="str">
        <f t="shared" si="8"/>
        <v/>
      </c>
      <c r="BV51" s="65" t="str">
        <f t="shared" si="16"/>
        <v/>
      </c>
      <c r="BW51" s="65" t="str">
        <f>IF(AND($AT51&lt;&gt;0,($B90="")),"No olvide registrar si algunas de estas compras de servicio corresponden al Programa de Resolutividad. ","")</f>
        <v/>
      </c>
      <c r="BX51" s="47">
        <f t="shared" si="9"/>
        <v>0</v>
      </c>
      <c r="BY51" s="47">
        <f t="shared" si="10"/>
        <v>0</v>
      </c>
      <c r="BZ51" s="47">
        <f t="shared" si="11"/>
        <v>0</v>
      </c>
      <c r="CA51" s="47">
        <f t="shared" si="12"/>
        <v>0</v>
      </c>
      <c r="CB51" s="47">
        <f t="shared" si="13"/>
        <v>0</v>
      </c>
      <c r="CC51" s="47">
        <f t="shared" si="14"/>
        <v>0</v>
      </c>
      <c r="CD51" s="47">
        <f t="shared" si="17"/>
        <v>0</v>
      </c>
      <c r="CE51" s="47">
        <f>IF(AND($AT51&lt;&gt;0,($B90="")),1,0)</f>
        <v>0</v>
      </c>
      <c r="CY51" s="12"/>
      <c r="CZ51" s="12"/>
    </row>
    <row r="52" spans="1:105" s="11" customFormat="1" ht="11.25" customHeight="1" x14ac:dyDescent="0.15">
      <c r="A52" s="48" t="s">
        <v>97</v>
      </c>
      <c r="B52" s="22">
        <f t="shared" si="15"/>
        <v>0</v>
      </c>
      <c r="C52" s="27"/>
      <c r="D52" s="49"/>
      <c r="E52" s="30"/>
      <c r="F52" s="30"/>
      <c r="G52" s="30"/>
      <c r="H52" s="52"/>
      <c r="I52" s="52"/>
      <c r="J52" s="52"/>
      <c r="K52" s="52"/>
      <c r="L52" s="52"/>
      <c r="M52" s="52"/>
      <c r="N52" s="52"/>
      <c r="O52" s="52"/>
      <c r="P52" s="52"/>
      <c r="Q52" s="52"/>
      <c r="R52" s="52"/>
      <c r="S52" s="52"/>
      <c r="T52" s="27"/>
      <c r="U52" s="28"/>
      <c r="V52" s="27"/>
      <c r="W52" s="28"/>
      <c r="X52" s="29">
        <f t="shared" si="0"/>
        <v>0</v>
      </c>
      <c r="Y52" s="27"/>
      <c r="Z52" s="30"/>
      <c r="AA52" s="28"/>
      <c r="AB52" s="31">
        <f t="shared" si="1"/>
        <v>0</v>
      </c>
      <c r="AC52" s="27"/>
      <c r="AD52" s="30"/>
      <c r="AE52" s="28"/>
      <c r="AF52" s="27"/>
      <c r="AG52" s="32"/>
      <c r="AH52" s="27"/>
      <c r="AI52" s="28"/>
      <c r="AJ52" s="32"/>
      <c r="AK52" s="33"/>
      <c r="AL52" s="28"/>
      <c r="AM52" s="33"/>
      <c r="AN52" s="28"/>
      <c r="AO52" s="35"/>
      <c r="AP52" s="53"/>
      <c r="AQ52" s="54"/>
      <c r="AR52" s="53"/>
      <c r="AS52" s="54"/>
      <c r="AT52" s="53"/>
      <c r="AU52" s="54"/>
      <c r="AV52" s="55"/>
      <c r="AW52" s="56"/>
      <c r="AX52" s="57"/>
      <c r="AY52" s="41" t="str">
        <f t="shared" si="2"/>
        <v/>
      </c>
      <c r="BF52" s="6"/>
      <c r="BG52" s="6"/>
      <c r="BH52" s="6"/>
      <c r="BI52" s="6"/>
      <c r="BJ52" s="6"/>
      <c r="BK52" s="6"/>
      <c r="BL52" s="6"/>
      <c r="BM52" s="6"/>
      <c r="BN52" s="6"/>
      <c r="BO52" s="6"/>
      <c r="BP52" s="42" t="str">
        <f t="shared" si="3"/>
        <v/>
      </c>
      <c r="BQ52" s="43" t="str">
        <f t="shared" si="4"/>
        <v/>
      </c>
      <c r="BR52" s="43" t="str">
        <f t="shared" si="5"/>
        <v/>
      </c>
      <c r="BS52" s="43" t="str">
        <f t="shared" si="6"/>
        <v/>
      </c>
      <c r="BT52" s="43" t="str">
        <f t="shared" si="7"/>
        <v/>
      </c>
      <c r="BU52" s="43" t="str">
        <f t="shared" si="8"/>
        <v/>
      </c>
      <c r="BV52" s="65" t="str">
        <f t="shared" si="16"/>
        <v/>
      </c>
      <c r="BW52" s="65" t="str">
        <f>IF(AND($AT52&lt;&gt;0,($B90="")),"No olvide registrar si algunas de estas compras de servicio corresponden al Programa de Resolutividad. ","")</f>
        <v/>
      </c>
      <c r="BX52" s="47">
        <f t="shared" si="9"/>
        <v>0</v>
      </c>
      <c r="BY52" s="47">
        <f t="shared" si="10"/>
        <v>0</v>
      </c>
      <c r="BZ52" s="47">
        <f t="shared" si="11"/>
        <v>0</v>
      </c>
      <c r="CA52" s="47">
        <f t="shared" si="12"/>
        <v>0</v>
      </c>
      <c r="CB52" s="47">
        <f t="shared" si="13"/>
        <v>0</v>
      </c>
      <c r="CC52" s="47" t="str">
        <f t="shared" si="14"/>
        <v/>
      </c>
      <c r="CD52" s="47">
        <f t="shared" si="17"/>
        <v>0</v>
      </c>
      <c r="CE52" s="47">
        <f>IF(AND($AT52&lt;&gt;0,($B90="")),1,0)</f>
        <v>0</v>
      </c>
      <c r="CY52" s="12"/>
      <c r="CZ52" s="12"/>
    </row>
    <row r="53" spans="1:105" s="11" customFormat="1" ht="11.25" customHeight="1" x14ac:dyDescent="0.15">
      <c r="A53" s="48" t="s">
        <v>98</v>
      </c>
      <c r="B53" s="22">
        <f t="shared" si="15"/>
        <v>293</v>
      </c>
      <c r="C53" s="27">
        <v>26</v>
      </c>
      <c r="D53" s="49">
        <v>71</v>
      </c>
      <c r="E53" s="30">
        <v>35</v>
      </c>
      <c r="F53" s="30">
        <v>27</v>
      </c>
      <c r="G53" s="30">
        <v>9</v>
      </c>
      <c r="H53" s="52">
        <v>7</v>
      </c>
      <c r="I53" s="52">
        <v>6</v>
      </c>
      <c r="J53" s="52">
        <v>12</v>
      </c>
      <c r="K53" s="52">
        <v>5</v>
      </c>
      <c r="L53" s="52">
        <v>10</v>
      </c>
      <c r="M53" s="52">
        <v>14</v>
      </c>
      <c r="N53" s="52">
        <v>7</v>
      </c>
      <c r="O53" s="52">
        <v>13</v>
      </c>
      <c r="P53" s="52">
        <v>7</v>
      </c>
      <c r="Q53" s="52">
        <v>17</v>
      </c>
      <c r="R53" s="52">
        <v>10</v>
      </c>
      <c r="S53" s="52">
        <v>17</v>
      </c>
      <c r="T53" s="27">
        <v>132</v>
      </c>
      <c r="U53" s="28">
        <v>161</v>
      </c>
      <c r="V53" s="27">
        <v>145</v>
      </c>
      <c r="W53" s="28">
        <v>148</v>
      </c>
      <c r="X53" s="29">
        <f t="shared" si="0"/>
        <v>87</v>
      </c>
      <c r="Y53" s="27">
        <v>87</v>
      </c>
      <c r="Z53" s="30"/>
      <c r="AA53" s="28"/>
      <c r="AB53" s="31">
        <f t="shared" si="1"/>
        <v>116</v>
      </c>
      <c r="AC53" s="27">
        <v>106</v>
      </c>
      <c r="AD53" s="30">
        <v>10</v>
      </c>
      <c r="AE53" s="28"/>
      <c r="AF53" s="27">
        <v>182</v>
      </c>
      <c r="AG53" s="32">
        <v>0</v>
      </c>
      <c r="AH53" s="27">
        <v>6</v>
      </c>
      <c r="AI53" s="28">
        <v>15</v>
      </c>
      <c r="AJ53" s="32"/>
      <c r="AK53" s="33"/>
      <c r="AL53" s="28"/>
      <c r="AM53" s="33">
        <v>21</v>
      </c>
      <c r="AN53" s="28">
        <v>24</v>
      </c>
      <c r="AO53" s="35"/>
      <c r="AP53" s="53">
        <v>60</v>
      </c>
      <c r="AQ53" s="54"/>
      <c r="AR53" s="53"/>
      <c r="AS53" s="54"/>
      <c r="AT53" s="53"/>
      <c r="AU53" s="54"/>
      <c r="AV53" s="55"/>
      <c r="AW53" s="56"/>
      <c r="AX53" s="57"/>
      <c r="AY53" s="41" t="str">
        <f t="shared" si="2"/>
        <v/>
      </c>
      <c r="BF53" s="6"/>
      <c r="BG53" s="6"/>
      <c r="BH53" s="6"/>
      <c r="BI53" s="6"/>
      <c r="BJ53" s="6"/>
      <c r="BK53" s="6"/>
      <c r="BL53" s="6"/>
      <c r="BM53" s="6"/>
      <c r="BN53" s="6"/>
      <c r="BO53" s="6"/>
      <c r="BP53" s="42" t="str">
        <f t="shared" si="3"/>
        <v/>
      </c>
      <c r="BQ53" s="43" t="str">
        <f t="shared" si="4"/>
        <v/>
      </c>
      <c r="BR53" s="43" t="str">
        <f t="shared" si="5"/>
        <v/>
      </c>
      <c r="BS53" s="43" t="str">
        <f t="shared" si="6"/>
        <v/>
      </c>
      <c r="BT53" s="43" t="str">
        <f t="shared" si="7"/>
        <v/>
      </c>
      <c r="BU53" s="43" t="str">
        <f t="shared" si="8"/>
        <v/>
      </c>
      <c r="BV53" s="65" t="str">
        <f t="shared" si="16"/>
        <v/>
      </c>
      <c r="BW53" s="65" t="str">
        <f>IF(AND($AT53&lt;&gt;0,($B91="")),"No olvide registrar si algunas de estas compras de servicio corresponden al Programa de Resolutividad. ","")</f>
        <v/>
      </c>
      <c r="BX53" s="47">
        <f t="shared" si="9"/>
        <v>0</v>
      </c>
      <c r="BY53" s="47">
        <f t="shared" si="10"/>
        <v>0</v>
      </c>
      <c r="BZ53" s="47">
        <f t="shared" si="11"/>
        <v>0</v>
      </c>
      <c r="CA53" s="47">
        <f t="shared" si="12"/>
        <v>0</v>
      </c>
      <c r="CB53" s="47">
        <f t="shared" si="13"/>
        <v>0</v>
      </c>
      <c r="CC53" s="47">
        <f t="shared" si="14"/>
        <v>0</v>
      </c>
      <c r="CD53" s="47">
        <f t="shared" si="17"/>
        <v>0</v>
      </c>
      <c r="CE53" s="47">
        <f>IF(AND($AT53&lt;&gt;0,($B91="")),1,0)</f>
        <v>0</v>
      </c>
      <c r="CY53" s="12"/>
      <c r="CZ53" s="12"/>
    </row>
    <row r="54" spans="1:105" s="11" customFormat="1" ht="11.25" x14ac:dyDescent="0.15">
      <c r="A54" s="48" t="s">
        <v>99</v>
      </c>
      <c r="B54" s="22">
        <f>SUM(F54:S54)</f>
        <v>0</v>
      </c>
      <c r="C54" s="62"/>
      <c r="D54" s="58"/>
      <c r="E54" s="59"/>
      <c r="F54" s="30"/>
      <c r="G54" s="30"/>
      <c r="H54" s="52"/>
      <c r="I54" s="52"/>
      <c r="J54" s="52"/>
      <c r="K54" s="52"/>
      <c r="L54" s="52"/>
      <c r="M54" s="52"/>
      <c r="N54" s="52"/>
      <c r="O54" s="52"/>
      <c r="P54" s="52"/>
      <c r="Q54" s="52"/>
      <c r="R54" s="52"/>
      <c r="S54" s="52"/>
      <c r="T54" s="62"/>
      <c r="U54" s="28"/>
      <c r="V54" s="27"/>
      <c r="W54" s="28"/>
      <c r="X54" s="69"/>
      <c r="Y54" s="62"/>
      <c r="Z54" s="59"/>
      <c r="AA54" s="61"/>
      <c r="AB54" s="31">
        <f t="shared" si="1"/>
        <v>0</v>
      </c>
      <c r="AC54" s="27"/>
      <c r="AD54" s="30"/>
      <c r="AE54" s="28"/>
      <c r="AF54" s="27"/>
      <c r="AG54" s="32"/>
      <c r="AH54" s="62"/>
      <c r="AI54" s="28"/>
      <c r="AJ54" s="32"/>
      <c r="AK54" s="69"/>
      <c r="AL54" s="28"/>
      <c r="AM54" s="69"/>
      <c r="AN54" s="28"/>
      <c r="AO54" s="35"/>
      <c r="AP54" s="53"/>
      <c r="AQ54" s="54"/>
      <c r="AR54" s="53"/>
      <c r="AS54" s="54"/>
      <c r="AT54" s="53"/>
      <c r="AU54" s="54"/>
      <c r="AV54" s="55"/>
      <c r="AW54" s="70"/>
      <c r="AX54" s="57"/>
      <c r="AY54" s="41" t="str">
        <f t="shared" si="2"/>
        <v/>
      </c>
      <c r="BF54" s="6"/>
      <c r="BG54" s="6"/>
      <c r="BH54" s="6"/>
      <c r="BI54" s="6"/>
      <c r="BJ54" s="6"/>
      <c r="BK54" s="6"/>
      <c r="BL54" s="6"/>
      <c r="BM54" s="6"/>
      <c r="BN54" s="6"/>
      <c r="BO54" s="6"/>
      <c r="BP54" s="42" t="str">
        <f t="shared" si="3"/>
        <v/>
      </c>
      <c r="BQ54" s="43" t="str">
        <f t="shared" si="4"/>
        <v/>
      </c>
      <c r="BR54" s="43" t="str">
        <f t="shared" si="5"/>
        <v/>
      </c>
      <c r="BS54" s="43" t="str">
        <f t="shared" si="6"/>
        <v/>
      </c>
      <c r="BT54" s="43" t="str">
        <f t="shared" si="7"/>
        <v/>
      </c>
      <c r="BU54" s="43" t="str">
        <f t="shared" si="8"/>
        <v/>
      </c>
      <c r="BV54" s="65" t="str">
        <f t="shared" si="16"/>
        <v/>
      </c>
      <c r="BW54" s="46"/>
      <c r="BX54" s="47">
        <f t="shared" si="9"/>
        <v>0</v>
      </c>
      <c r="BY54" s="47">
        <f t="shared" si="10"/>
        <v>0</v>
      </c>
      <c r="BZ54" s="47">
        <f t="shared" si="11"/>
        <v>0</v>
      </c>
      <c r="CA54" s="47">
        <f t="shared" si="12"/>
        <v>0</v>
      </c>
      <c r="CB54" s="47">
        <f t="shared" si="13"/>
        <v>0</v>
      </c>
      <c r="CC54" s="47" t="str">
        <f t="shared" si="14"/>
        <v/>
      </c>
      <c r="CD54" s="47">
        <f t="shared" si="17"/>
        <v>0</v>
      </c>
      <c r="CY54" s="12"/>
      <c r="CZ54" s="12"/>
    </row>
    <row r="55" spans="1:105" s="11" customFormat="1" ht="11.25" x14ac:dyDescent="0.15">
      <c r="A55" s="48" t="s">
        <v>100</v>
      </c>
      <c r="B55" s="22">
        <f t="shared" si="15"/>
        <v>852</v>
      </c>
      <c r="C55" s="27">
        <v>117</v>
      </c>
      <c r="D55" s="49">
        <v>71</v>
      </c>
      <c r="E55" s="30">
        <v>77</v>
      </c>
      <c r="F55" s="30">
        <v>41</v>
      </c>
      <c r="G55" s="30">
        <v>31</v>
      </c>
      <c r="H55" s="52">
        <v>23</v>
      </c>
      <c r="I55" s="52">
        <v>26</v>
      </c>
      <c r="J55" s="52">
        <v>27</v>
      </c>
      <c r="K55" s="52">
        <v>34</v>
      </c>
      <c r="L55" s="52">
        <v>49</v>
      </c>
      <c r="M55" s="52">
        <v>75</v>
      </c>
      <c r="N55" s="52">
        <v>64</v>
      </c>
      <c r="O55" s="52">
        <v>67</v>
      </c>
      <c r="P55" s="52">
        <v>48</v>
      </c>
      <c r="Q55" s="52">
        <v>40</v>
      </c>
      <c r="R55" s="52">
        <v>28</v>
      </c>
      <c r="S55" s="52">
        <v>34</v>
      </c>
      <c r="T55" s="27">
        <v>265</v>
      </c>
      <c r="U55" s="28">
        <v>587</v>
      </c>
      <c r="V55" s="27">
        <v>381</v>
      </c>
      <c r="W55" s="28">
        <v>471</v>
      </c>
      <c r="X55" s="29">
        <f t="shared" si="0"/>
        <v>154</v>
      </c>
      <c r="Y55" s="27">
        <v>129</v>
      </c>
      <c r="Z55" s="30"/>
      <c r="AA55" s="28">
        <v>25</v>
      </c>
      <c r="AB55" s="31">
        <f t="shared" si="1"/>
        <v>275</v>
      </c>
      <c r="AC55" s="27">
        <v>197</v>
      </c>
      <c r="AD55" s="30"/>
      <c r="AE55" s="28">
        <v>78</v>
      </c>
      <c r="AF55" s="27">
        <v>301</v>
      </c>
      <c r="AG55" s="32">
        <v>140</v>
      </c>
      <c r="AH55" s="27">
        <v>78</v>
      </c>
      <c r="AI55" s="28">
        <v>85</v>
      </c>
      <c r="AJ55" s="32"/>
      <c r="AK55" s="33"/>
      <c r="AL55" s="28">
        <v>18</v>
      </c>
      <c r="AM55" s="33">
        <v>70</v>
      </c>
      <c r="AN55" s="28">
        <v>102</v>
      </c>
      <c r="AO55" s="35"/>
      <c r="AP55" s="53">
        <v>15</v>
      </c>
      <c r="AQ55" s="54"/>
      <c r="AR55" s="53"/>
      <c r="AS55" s="54"/>
      <c r="AT55" s="53"/>
      <c r="AU55" s="54"/>
      <c r="AV55" s="55"/>
      <c r="AW55" s="56"/>
      <c r="AX55" s="57"/>
      <c r="AY55" s="41" t="str">
        <f t="shared" si="2"/>
        <v/>
      </c>
      <c r="BF55" s="6"/>
      <c r="BG55" s="6"/>
      <c r="BH55" s="6"/>
      <c r="BI55" s="6"/>
      <c r="BJ55" s="6"/>
      <c r="BK55" s="6"/>
      <c r="BL55" s="6"/>
      <c r="BM55" s="6"/>
      <c r="BN55" s="6"/>
      <c r="BO55" s="6"/>
      <c r="BP55" s="42" t="str">
        <f t="shared" si="3"/>
        <v/>
      </c>
      <c r="BQ55" s="43" t="str">
        <f t="shared" si="4"/>
        <v/>
      </c>
      <c r="BR55" s="43" t="str">
        <f t="shared" si="5"/>
        <v/>
      </c>
      <c r="BS55" s="43" t="str">
        <f t="shared" si="6"/>
        <v/>
      </c>
      <c r="BT55" s="43" t="str">
        <f t="shared" si="7"/>
        <v/>
      </c>
      <c r="BU55" s="43" t="str">
        <f t="shared" si="8"/>
        <v/>
      </c>
      <c r="BV55" s="65" t="str">
        <f t="shared" si="16"/>
        <v/>
      </c>
      <c r="BW55" s="46"/>
      <c r="BX55" s="47">
        <f t="shared" si="9"/>
        <v>0</v>
      </c>
      <c r="BY55" s="47">
        <f t="shared" si="10"/>
        <v>0</v>
      </c>
      <c r="BZ55" s="47">
        <f t="shared" si="11"/>
        <v>0</v>
      </c>
      <c r="CA55" s="47">
        <f t="shared" si="12"/>
        <v>0</v>
      </c>
      <c r="CB55" s="47">
        <f t="shared" si="13"/>
        <v>0</v>
      </c>
      <c r="CC55" s="47">
        <f t="shared" si="14"/>
        <v>0</v>
      </c>
      <c r="CD55" s="47">
        <f t="shared" si="17"/>
        <v>0</v>
      </c>
      <c r="CY55" s="12"/>
      <c r="CZ55" s="12"/>
    </row>
    <row r="56" spans="1:105" s="11" customFormat="1" ht="11.25" x14ac:dyDescent="0.15">
      <c r="A56" s="48" t="s">
        <v>101</v>
      </c>
      <c r="B56" s="22">
        <f t="shared" si="15"/>
        <v>194</v>
      </c>
      <c r="C56" s="27"/>
      <c r="D56" s="49"/>
      <c r="E56" s="30"/>
      <c r="F56" s="30">
        <v>2</v>
      </c>
      <c r="G56" s="30">
        <v>5</v>
      </c>
      <c r="H56" s="52">
        <v>7</v>
      </c>
      <c r="I56" s="52">
        <v>4</v>
      </c>
      <c r="J56" s="52">
        <v>8</v>
      </c>
      <c r="K56" s="52">
        <v>3</v>
      </c>
      <c r="L56" s="52">
        <v>7</v>
      </c>
      <c r="M56" s="52">
        <v>17</v>
      </c>
      <c r="N56" s="52">
        <v>9</v>
      </c>
      <c r="O56" s="52">
        <v>30</v>
      </c>
      <c r="P56" s="52">
        <v>31</v>
      </c>
      <c r="Q56" s="52">
        <v>25</v>
      </c>
      <c r="R56" s="52">
        <v>23</v>
      </c>
      <c r="S56" s="52">
        <v>23</v>
      </c>
      <c r="T56" s="27"/>
      <c r="U56" s="28">
        <v>194</v>
      </c>
      <c r="V56" s="27">
        <v>159</v>
      </c>
      <c r="W56" s="28">
        <v>35</v>
      </c>
      <c r="X56" s="29">
        <f t="shared" si="0"/>
        <v>0</v>
      </c>
      <c r="Y56" s="27"/>
      <c r="Z56" s="30"/>
      <c r="AA56" s="28"/>
      <c r="AB56" s="31">
        <f t="shared" si="1"/>
        <v>67</v>
      </c>
      <c r="AC56" s="27">
        <v>67</v>
      </c>
      <c r="AD56" s="30"/>
      <c r="AE56" s="28"/>
      <c r="AF56" s="27">
        <v>61</v>
      </c>
      <c r="AG56" s="32">
        <v>37</v>
      </c>
      <c r="AH56" s="27"/>
      <c r="AI56" s="28">
        <v>15</v>
      </c>
      <c r="AJ56" s="32">
        <v>8</v>
      </c>
      <c r="AK56" s="33"/>
      <c r="AL56" s="28">
        <v>13</v>
      </c>
      <c r="AM56" s="33"/>
      <c r="AN56" s="28">
        <v>10</v>
      </c>
      <c r="AO56" s="35"/>
      <c r="AP56" s="53"/>
      <c r="AQ56" s="54"/>
      <c r="AR56" s="53"/>
      <c r="AS56" s="54"/>
      <c r="AT56" s="53"/>
      <c r="AU56" s="54"/>
      <c r="AV56" s="55"/>
      <c r="AW56" s="56"/>
      <c r="AX56" s="57"/>
      <c r="AY56" s="41" t="str">
        <f t="shared" si="2"/>
        <v/>
      </c>
      <c r="BF56" s="6"/>
      <c r="BG56" s="6"/>
      <c r="BH56" s="6"/>
      <c r="BI56" s="6"/>
      <c r="BJ56" s="6"/>
      <c r="BK56" s="6"/>
      <c r="BL56" s="6"/>
      <c r="BM56" s="6"/>
      <c r="BN56" s="6"/>
      <c r="BO56" s="6"/>
      <c r="BP56" s="42" t="str">
        <f t="shared" si="3"/>
        <v/>
      </c>
      <c r="BQ56" s="43" t="str">
        <f t="shared" si="4"/>
        <v/>
      </c>
      <c r="BR56" s="43" t="str">
        <f t="shared" si="5"/>
        <v/>
      </c>
      <c r="BS56" s="43" t="str">
        <f t="shared" si="6"/>
        <v/>
      </c>
      <c r="BT56" s="43" t="str">
        <f t="shared" si="7"/>
        <v/>
      </c>
      <c r="BU56" s="43" t="str">
        <f t="shared" si="8"/>
        <v/>
      </c>
      <c r="BV56" s="65" t="str">
        <f t="shared" si="16"/>
        <v/>
      </c>
      <c r="BW56" s="46"/>
      <c r="BX56" s="47">
        <f t="shared" si="9"/>
        <v>0</v>
      </c>
      <c r="BY56" s="47">
        <f t="shared" si="10"/>
        <v>0</v>
      </c>
      <c r="BZ56" s="47">
        <f t="shared" si="11"/>
        <v>0</v>
      </c>
      <c r="CA56" s="47">
        <f t="shared" si="12"/>
        <v>0</v>
      </c>
      <c r="CB56" s="47">
        <f t="shared" si="13"/>
        <v>0</v>
      </c>
      <c r="CC56" s="47">
        <f t="shared" si="14"/>
        <v>0</v>
      </c>
      <c r="CD56" s="47">
        <f t="shared" si="17"/>
        <v>0</v>
      </c>
      <c r="CY56" s="12"/>
      <c r="CZ56" s="12"/>
    </row>
    <row r="57" spans="1:105" s="11" customFormat="1" ht="11.25" x14ac:dyDescent="0.15">
      <c r="A57" s="73" t="s">
        <v>102</v>
      </c>
      <c r="B57" s="74">
        <f t="shared" si="15"/>
        <v>0</v>
      </c>
      <c r="C57" s="75"/>
      <c r="D57" s="76"/>
      <c r="E57" s="77"/>
      <c r="F57" s="77"/>
      <c r="G57" s="77"/>
      <c r="H57" s="78"/>
      <c r="I57" s="78"/>
      <c r="J57" s="78"/>
      <c r="K57" s="78"/>
      <c r="L57" s="78"/>
      <c r="M57" s="78"/>
      <c r="N57" s="78"/>
      <c r="O57" s="78"/>
      <c r="P57" s="78"/>
      <c r="Q57" s="78"/>
      <c r="R57" s="78"/>
      <c r="S57" s="78"/>
      <c r="T57" s="75"/>
      <c r="U57" s="71"/>
      <c r="V57" s="79"/>
      <c r="W57" s="80"/>
      <c r="X57" s="81">
        <f t="shared" si="0"/>
        <v>0</v>
      </c>
      <c r="Y57" s="75"/>
      <c r="Z57" s="77"/>
      <c r="AA57" s="71"/>
      <c r="AB57" s="82">
        <f t="shared" si="1"/>
        <v>0</v>
      </c>
      <c r="AC57" s="75"/>
      <c r="AD57" s="77"/>
      <c r="AE57" s="71"/>
      <c r="AF57" s="75"/>
      <c r="AG57" s="83"/>
      <c r="AH57" s="84"/>
      <c r="AI57" s="85"/>
      <c r="AJ57" s="83"/>
      <c r="AK57" s="86"/>
      <c r="AL57" s="85"/>
      <c r="AM57" s="86"/>
      <c r="AN57" s="85"/>
      <c r="AO57" s="35"/>
      <c r="AP57" s="87"/>
      <c r="AQ57" s="88"/>
      <c r="AR57" s="87"/>
      <c r="AS57" s="88"/>
      <c r="AT57" s="87"/>
      <c r="AU57" s="88"/>
      <c r="AV57" s="89"/>
      <c r="AW57" s="90"/>
      <c r="AX57" s="91"/>
      <c r="AY57" s="41" t="str">
        <f t="shared" si="2"/>
        <v/>
      </c>
      <c r="BF57" s="6"/>
      <c r="BG57" s="6"/>
      <c r="BH57" s="6"/>
      <c r="BI57" s="6"/>
      <c r="BJ57" s="6"/>
      <c r="BK57" s="6"/>
      <c r="BL57" s="6"/>
      <c r="BM57" s="6"/>
      <c r="BN57" s="6"/>
      <c r="BO57" s="6"/>
      <c r="BP57" s="42" t="str">
        <f t="shared" si="3"/>
        <v/>
      </c>
      <c r="BQ57" s="43" t="str">
        <f t="shared" si="4"/>
        <v/>
      </c>
      <c r="BR57" s="43" t="str">
        <f t="shared" si="5"/>
        <v/>
      </c>
      <c r="BS57" s="43" t="str">
        <f t="shared" si="6"/>
        <v/>
      </c>
      <c r="BT57" s="43" t="str">
        <f t="shared" si="7"/>
        <v/>
      </c>
      <c r="BU57" s="43" t="str">
        <f t="shared" si="8"/>
        <v/>
      </c>
      <c r="BV57" s="65" t="str">
        <f t="shared" si="16"/>
        <v/>
      </c>
      <c r="BW57" s="46"/>
      <c r="BX57" s="47">
        <f t="shared" si="9"/>
        <v>0</v>
      </c>
      <c r="BY57" s="47">
        <f t="shared" si="10"/>
        <v>0</v>
      </c>
      <c r="BZ57" s="47">
        <f t="shared" si="11"/>
        <v>0</v>
      </c>
      <c r="CA57" s="47">
        <f t="shared" si="12"/>
        <v>0</v>
      </c>
      <c r="CB57" s="47">
        <f t="shared" si="13"/>
        <v>0</v>
      </c>
      <c r="CC57" s="47" t="str">
        <f t="shared" si="14"/>
        <v/>
      </c>
      <c r="CD57" s="47">
        <f t="shared" si="17"/>
        <v>0</v>
      </c>
      <c r="CY57" s="12"/>
      <c r="CZ57" s="12"/>
    </row>
    <row r="58" spans="1:105" s="11" customFormat="1" ht="15" customHeight="1" thickBot="1" x14ac:dyDescent="0.2">
      <c r="A58" s="281" t="s">
        <v>51</v>
      </c>
      <c r="B58" s="92">
        <f>SUM(B12:B57)</f>
        <v>6413</v>
      </c>
      <c r="C58" s="93">
        <f>SUM(C12:C57)</f>
        <v>545</v>
      </c>
      <c r="D58" s="94">
        <f t="shared" ref="D58:AX58" si="18">SUM(D12:D57)</f>
        <v>413</v>
      </c>
      <c r="E58" s="95">
        <f t="shared" si="18"/>
        <v>303</v>
      </c>
      <c r="F58" s="96">
        <f t="shared" si="18"/>
        <v>218</v>
      </c>
      <c r="G58" s="97">
        <f t="shared" si="18"/>
        <v>189</v>
      </c>
      <c r="H58" s="97">
        <f t="shared" si="18"/>
        <v>271</v>
      </c>
      <c r="I58" s="97">
        <f t="shared" si="18"/>
        <v>265</v>
      </c>
      <c r="J58" s="97">
        <f t="shared" si="18"/>
        <v>302</v>
      </c>
      <c r="K58" s="97">
        <f t="shared" si="18"/>
        <v>373</v>
      </c>
      <c r="L58" s="97">
        <f t="shared" si="18"/>
        <v>389</v>
      </c>
      <c r="M58" s="97">
        <f t="shared" si="18"/>
        <v>507</v>
      </c>
      <c r="N58" s="97">
        <f t="shared" si="18"/>
        <v>464</v>
      </c>
      <c r="O58" s="97">
        <f t="shared" si="18"/>
        <v>448</v>
      </c>
      <c r="P58" s="97">
        <f t="shared" si="18"/>
        <v>534</v>
      </c>
      <c r="Q58" s="97">
        <f t="shared" si="18"/>
        <v>458</v>
      </c>
      <c r="R58" s="97">
        <f t="shared" si="18"/>
        <v>357</v>
      </c>
      <c r="S58" s="97">
        <f t="shared" si="18"/>
        <v>377</v>
      </c>
      <c r="T58" s="98">
        <f t="shared" si="18"/>
        <v>1261</v>
      </c>
      <c r="U58" s="99">
        <f t="shared" si="18"/>
        <v>5152</v>
      </c>
      <c r="V58" s="98">
        <f t="shared" si="18"/>
        <v>2500</v>
      </c>
      <c r="W58" s="99">
        <f t="shared" si="18"/>
        <v>3913</v>
      </c>
      <c r="X58" s="98">
        <f t="shared" si="18"/>
        <v>647</v>
      </c>
      <c r="Y58" s="98">
        <f t="shared" si="18"/>
        <v>622</v>
      </c>
      <c r="Z58" s="95">
        <f t="shared" si="18"/>
        <v>0</v>
      </c>
      <c r="AA58" s="94">
        <f t="shared" si="18"/>
        <v>25</v>
      </c>
      <c r="AB58" s="93">
        <f t="shared" si="18"/>
        <v>2562</v>
      </c>
      <c r="AC58" s="98">
        <f t="shared" si="18"/>
        <v>2453</v>
      </c>
      <c r="AD58" s="95">
        <f t="shared" si="18"/>
        <v>10</v>
      </c>
      <c r="AE58" s="99">
        <f t="shared" si="18"/>
        <v>99</v>
      </c>
      <c r="AF58" s="93">
        <f t="shared" si="18"/>
        <v>2015</v>
      </c>
      <c r="AG58" s="94">
        <f t="shared" si="18"/>
        <v>391</v>
      </c>
      <c r="AH58" s="98">
        <f t="shared" si="18"/>
        <v>183</v>
      </c>
      <c r="AI58" s="99">
        <f t="shared" si="18"/>
        <v>797</v>
      </c>
      <c r="AJ58" s="94">
        <f t="shared" si="18"/>
        <v>1737</v>
      </c>
      <c r="AK58" s="98">
        <f t="shared" si="18"/>
        <v>0</v>
      </c>
      <c r="AL58" s="99">
        <f t="shared" si="18"/>
        <v>200</v>
      </c>
      <c r="AM58" s="98">
        <f t="shared" si="18"/>
        <v>200</v>
      </c>
      <c r="AN58" s="99">
        <f t="shared" si="18"/>
        <v>663</v>
      </c>
      <c r="AO58" s="100"/>
      <c r="AP58" s="101">
        <f t="shared" si="18"/>
        <v>286</v>
      </c>
      <c r="AQ58" s="102">
        <f t="shared" si="18"/>
        <v>0</v>
      </c>
      <c r="AR58" s="101">
        <f t="shared" si="18"/>
        <v>0</v>
      </c>
      <c r="AS58" s="102">
        <f t="shared" si="18"/>
        <v>0</v>
      </c>
      <c r="AT58" s="101">
        <f t="shared" si="18"/>
        <v>0</v>
      </c>
      <c r="AU58" s="102">
        <f t="shared" si="18"/>
        <v>0</v>
      </c>
      <c r="AV58" s="103">
        <f t="shared" si="18"/>
        <v>0</v>
      </c>
      <c r="AW58" s="104">
        <f t="shared" si="18"/>
        <v>0</v>
      </c>
      <c r="AX58" s="105">
        <f t="shared" si="18"/>
        <v>0</v>
      </c>
      <c r="AY58" s="41" t="str">
        <f t="shared" si="2"/>
        <v/>
      </c>
      <c r="BF58" s="6"/>
      <c r="BG58" s="6"/>
      <c r="BH58" s="6"/>
      <c r="BI58" s="6"/>
      <c r="BJ58" s="6"/>
      <c r="BK58" s="6"/>
      <c r="BL58" s="6"/>
      <c r="BM58" s="6"/>
      <c r="BN58" s="6"/>
      <c r="BO58" s="6"/>
      <c r="BP58" s="42" t="str">
        <f t="shared" si="3"/>
        <v/>
      </c>
      <c r="BQ58" s="43" t="str">
        <f t="shared" si="4"/>
        <v/>
      </c>
      <c r="BR58" s="43" t="str">
        <f t="shared" si="5"/>
        <v/>
      </c>
      <c r="BS58" s="43" t="str">
        <f t="shared" si="6"/>
        <v/>
      </c>
      <c r="BT58" s="43" t="str">
        <f t="shared" si="7"/>
        <v/>
      </c>
      <c r="BU58" s="43" t="str">
        <f t="shared" si="8"/>
        <v/>
      </c>
      <c r="BV58" s="65" t="str">
        <f t="shared" si="16"/>
        <v/>
      </c>
      <c r="BW58" s="46"/>
      <c r="BX58" s="47">
        <f t="shared" si="9"/>
        <v>0</v>
      </c>
      <c r="BY58" s="47">
        <f t="shared" si="10"/>
        <v>0</v>
      </c>
      <c r="BZ58" s="47">
        <f t="shared" si="11"/>
        <v>0</v>
      </c>
      <c r="CA58" s="47">
        <f t="shared" si="12"/>
        <v>0</v>
      </c>
      <c r="CB58" s="47">
        <f t="shared" si="13"/>
        <v>0</v>
      </c>
      <c r="CC58" s="47">
        <f t="shared" si="14"/>
        <v>0</v>
      </c>
      <c r="CD58" s="47">
        <f t="shared" si="17"/>
        <v>0</v>
      </c>
      <c r="CY58" s="12"/>
      <c r="CZ58" s="12"/>
    </row>
    <row r="59" spans="1:105" s="11" customFormat="1" ht="30" customHeight="1" thickTop="1" x14ac:dyDescent="0.2">
      <c r="A59" s="106" t="s">
        <v>103</v>
      </c>
      <c r="B59" s="106"/>
      <c r="C59" s="106"/>
      <c r="D59" s="106"/>
      <c r="E59" s="106"/>
      <c r="F59" s="106"/>
      <c r="G59" s="106"/>
      <c r="H59" s="106"/>
      <c r="I59" s="106"/>
      <c r="J59" s="106"/>
      <c r="K59" s="64"/>
      <c r="L59" s="64"/>
      <c r="M59" s="64"/>
      <c r="N59" s="107"/>
      <c r="O59" s="107"/>
      <c r="P59" s="6"/>
      <c r="Q59" s="6"/>
      <c r="R59" s="6"/>
      <c r="S59" s="6"/>
      <c r="T59" s="6"/>
      <c r="U59" s="6"/>
      <c r="V59" s="6"/>
      <c r="W59" s="6"/>
      <c r="X59" s="6"/>
      <c r="Y59" s="6"/>
      <c r="Z59" s="6"/>
      <c r="AA59" s="6"/>
      <c r="AB59" s="6"/>
      <c r="AC59" s="6"/>
      <c r="AD59" s="107"/>
      <c r="AE59" s="6"/>
      <c r="AF59" s="6"/>
      <c r="AG59" s="107"/>
      <c r="AH59" s="6"/>
      <c r="AI59" s="6"/>
      <c r="AJ59" s="107"/>
      <c r="AK59" s="6"/>
      <c r="AL59" s="6"/>
      <c r="AM59" s="107"/>
      <c r="AN59" s="107"/>
      <c r="AO59" s="107"/>
      <c r="AP59" s="6"/>
      <c r="AQ59" s="6"/>
      <c r="AR59" s="6"/>
      <c r="AS59" s="6"/>
      <c r="AT59" s="6"/>
      <c r="AU59" s="6"/>
      <c r="BG59" s="6"/>
      <c r="BH59" s="6"/>
      <c r="BI59" s="6"/>
      <c r="BJ59" s="6"/>
      <c r="BK59" s="6"/>
      <c r="BL59" s="6"/>
      <c r="BM59" s="6"/>
      <c r="BN59" s="6"/>
      <c r="BO59" s="6"/>
      <c r="BP59" s="6"/>
      <c r="BQ59" s="6"/>
      <c r="BR59" s="6"/>
      <c r="BS59" s="6"/>
      <c r="BT59" s="6"/>
      <c r="BU59" s="6"/>
      <c r="BV59" s="6"/>
      <c r="BW59" s="6"/>
      <c r="BX59" s="6"/>
      <c r="BY59" s="6"/>
      <c r="BZ59" s="6"/>
      <c r="CA59" s="6"/>
      <c r="CB59" s="6"/>
      <c r="CC59" s="6"/>
      <c r="CZ59" s="12"/>
      <c r="DA59" s="12"/>
    </row>
    <row r="60" spans="1:105" s="11" customFormat="1" ht="22.5" customHeight="1" x14ac:dyDescent="0.15">
      <c r="A60" s="375" t="s">
        <v>104</v>
      </c>
      <c r="B60" s="279"/>
      <c r="C60" s="375" t="s">
        <v>105</v>
      </c>
      <c r="D60" s="342" t="s">
        <v>106</v>
      </c>
      <c r="E60" s="343"/>
      <c r="F60" s="343"/>
      <c r="G60" s="343"/>
      <c r="H60" s="343"/>
      <c r="I60" s="343"/>
      <c r="J60" s="343"/>
      <c r="K60" s="343"/>
      <c r="L60" s="343"/>
      <c r="M60" s="343"/>
      <c r="N60" s="343"/>
      <c r="O60" s="343"/>
      <c r="P60" s="343"/>
      <c r="Q60" s="343"/>
      <c r="R60" s="343"/>
      <c r="S60" s="343"/>
      <c r="T60" s="359"/>
      <c r="U60" s="377" t="s">
        <v>27</v>
      </c>
      <c r="V60" s="377"/>
      <c r="W60" s="356" t="s">
        <v>107</v>
      </c>
      <c r="X60" s="366" t="s">
        <v>108</v>
      </c>
      <c r="Y60" s="6"/>
      <c r="Z60" s="6"/>
      <c r="AA60" s="6"/>
      <c r="AB60" s="107"/>
      <c r="AC60" s="6"/>
      <c r="AD60" s="6"/>
      <c r="AE60" s="107"/>
      <c r="AF60" s="6"/>
      <c r="AG60" s="6"/>
      <c r="AH60" s="107"/>
      <c r="AI60" s="6"/>
      <c r="AJ60" s="6"/>
      <c r="AK60" s="107"/>
      <c r="AL60" s="6"/>
      <c r="AM60" s="6"/>
      <c r="AN60" s="6"/>
      <c r="AO60" s="6"/>
      <c r="AP60" s="6"/>
      <c r="AQ60" s="6"/>
      <c r="AR60" s="3"/>
      <c r="AS60" s="6"/>
      <c r="AT60" s="6"/>
      <c r="AU60" s="6"/>
      <c r="BG60" s="6"/>
      <c r="BH60" s="6"/>
      <c r="BI60" s="6"/>
      <c r="BJ60" s="6"/>
      <c r="BK60" s="6"/>
      <c r="BL60" s="6"/>
      <c r="BM60" s="6"/>
      <c r="BN60" s="6"/>
      <c r="BO60" s="6"/>
      <c r="BP60" s="6"/>
      <c r="BQ60" s="6"/>
      <c r="BR60" s="6"/>
      <c r="BS60" s="6"/>
      <c r="BT60" s="6"/>
      <c r="BU60" s="6"/>
      <c r="BV60" s="6"/>
      <c r="BW60" s="6"/>
      <c r="BX60" s="6"/>
      <c r="BY60" s="6"/>
      <c r="BZ60" s="6"/>
      <c r="CA60" s="6"/>
      <c r="CB60" s="6"/>
      <c r="CC60" s="6"/>
      <c r="CZ60" s="12"/>
      <c r="DA60" s="12"/>
    </row>
    <row r="61" spans="1:105" s="11" customFormat="1" ht="33" customHeight="1" x14ac:dyDescent="0.15">
      <c r="A61" s="376"/>
      <c r="B61" s="280"/>
      <c r="C61" s="376"/>
      <c r="D61" s="13" t="s">
        <v>31</v>
      </c>
      <c r="E61" s="108" t="s">
        <v>32</v>
      </c>
      <c r="F61" s="15" t="s">
        <v>33</v>
      </c>
      <c r="G61" s="15" t="s">
        <v>34</v>
      </c>
      <c r="H61" s="15" t="s">
        <v>35</v>
      </c>
      <c r="I61" s="16" t="s">
        <v>36</v>
      </c>
      <c r="J61" s="16" t="s">
        <v>37</v>
      </c>
      <c r="K61" s="16" t="s">
        <v>38</v>
      </c>
      <c r="L61" s="16" t="s">
        <v>39</v>
      </c>
      <c r="M61" s="16" t="s">
        <v>40</v>
      </c>
      <c r="N61" s="16" t="s">
        <v>41</v>
      </c>
      <c r="O61" s="16" t="s">
        <v>42</v>
      </c>
      <c r="P61" s="16" t="s">
        <v>43</v>
      </c>
      <c r="Q61" s="16" t="s">
        <v>44</v>
      </c>
      <c r="R61" s="16" t="s">
        <v>45</v>
      </c>
      <c r="S61" s="16" t="s">
        <v>46</v>
      </c>
      <c r="T61" s="17" t="s">
        <v>47</v>
      </c>
      <c r="U61" s="282" t="s">
        <v>109</v>
      </c>
      <c r="V61" s="282" t="s">
        <v>50</v>
      </c>
      <c r="W61" s="356"/>
      <c r="X61" s="366"/>
      <c r="Y61" s="6"/>
      <c r="Z61" s="6"/>
      <c r="AA61" s="6"/>
      <c r="AB61" s="2"/>
      <c r="AC61" s="6"/>
      <c r="AD61" s="6"/>
      <c r="AE61" s="107"/>
      <c r="AF61" s="6"/>
      <c r="AG61" s="6"/>
      <c r="AH61" s="107"/>
      <c r="AI61" s="6"/>
      <c r="AJ61" s="6"/>
      <c r="AK61" s="107"/>
      <c r="AL61" s="6"/>
      <c r="AM61" s="6"/>
      <c r="AN61" s="6"/>
      <c r="AO61" s="6"/>
      <c r="AP61" s="3"/>
      <c r="AQ61" s="3"/>
      <c r="AR61" s="3"/>
      <c r="AS61" s="6"/>
      <c r="AT61" s="6"/>
      <c r="AU61" s="6"/>
      <c r="BG61" s="6"/>
      <c r="BH61" s="6"/>
      <c r="BI61" s="6"/>
      <c r="BJ61" s="6"/>
      <c r="BK61" s="6"/>
      <c r="BL61" s="6"/>
      <c r="BM61" s="6"/>
      <c r="BN61" s="6"/>
      <c r="BO61" s="6"/>
      <c r="BP61" s="6"/>
      <c r="BQ61" s="6"/>
      <c r="BR61" s="6"/>
      <c r="BS61" s="6"/>
      <c r="BT61" s="6"/>
      <c r="BU61" s="6"/>
      <c r="BV61" s="6"/>
      <c r="BW61" s="6"/>
      <c r="BX61" s="6"/>
      <c r="BY61" s="6"/>
      <c r="BZ61" s="6"/>
      <c r="CA61" s="6"/>
      <c r="CB61" s="6"/>
      <c r="CC61" s="6"/>
      <c r="CZ61" s="12"/>
      <c r="DA61" s="12"/>
    </row>
    <row r="62" spans="1:105" s="11" customFormat="1" ht="20.25" customHeight="1" x14ac:dyDescent="0.15">
      <c r="A62" s="378" t="s">
        <v>110</v>
      </c>
      <c r="B62" s="379"/>
      <c r="C62" s="109">
        <f>SUM(D62:T62)</f>
        <v>763</v>
      </c>
      <c r="D62" s="23">
        <v>8</v>
      </c>
      <c r="E62" s="24">
        <v>10</v>
      </c>
      <c r="F62" s="25">
        <v>9</v>
      </c>
      <c r="G62" s="25">
        <v>9</v>
      </c>
      <c r="H62" s="25">
        <v>26</v>
      </c>
      <c r="I62" s="25">
        <v>33</v>
      </c>
      <c r="J62" s="25">
        <v>28</v>
      </c>
      <c r="K62" s="25">
        <v>37</v>
      </c>
      <c r="L62" s="25">
        <v>45</v>
      </c>
      <c r="M62" s="25">
        <v>58</v>
      </c>
      <c r="N62" s="25">
        <v>67</v>
      </c>
      <c r="O62" s="25">
        <v>56</v>
      </c>
      <c r="P62" s="25">
        <v>76</v>
      </c>
      <c r="Q62" s="25">
        <v>97</v>
      </c>
      <c r="R62" s="25">
        <v>67</v>
      </c>
      <c r="S62" s="25">
        <v>60</v>
      </c>
      <c r="T62" s="34">
        <v>77</v>
      </c>
      <c r="U62" s="110">
        <v>370</v>
      </c>
      <c r="V62" s="110">
        <v>393</v>
      </c>
      <c r="W62" s="111">
        <v>763</v>
      </c>
      <c r="X62" s="112">
        <v>666</v>
      </c>
      <c r="Y62" s="113" t="str">
        <f>+BQ62&amp;BR62&amp;BS62&amp;BT62</f>
        <v/>
      </c>
      <c r="Z62" s="114"/>
      <c r="AA62" s="6"/>
      <c r="AB62" s="6"/>
      <c r="AC62" s="6"/>
      <c r="AD62" s="2"/>
      <c r="AE62" s="2"/>
      <c r="AF62" s="3"/>
      <c r="AG62" s="3"/>
      <c r="AH62" s="2"/>
      <c r="AI62" s="115"/>
      <c r="AJ62" s="3"/>
      <c r="AK62" s="2"/>
      <c r="AL62" s="115"/>
      <c r="AM62" s="3"/>
      <c r="AN62" s="3"/>
      <c r="AO62" s="3"/>
      <c r="AP62" s="2"/>
      <c r="AQ62" s="3"/>
      <c r="AR62" s="3"/>
      <c r="AS62" s="3"/>
      <c r="AT62" s="3"/>
      <c r="AU62" s="6"/>
      <c r="BG62" s="6"/>
      <c r="BH62" s="6"/>
      <c r="BI62" s="6"/>
      <c r="BJ62" s="6"/>
      <c r="BK62" s="6"/>
      <c r="BL62" s="6"/>
      <c r="BM62" s="6"/>
      <c r="BN62" s="6"/>
      <c r="BO62" s="6"/>
      <c r="BP62" s="6"/>
      <c r="BQ62" s="42" t="str">
        <f>IF($C62&lt;&gt;($U62+$V62)," El número de consultas según sexo NO puede ser diferente al Total.","")</f>
        <v/>
      </c>
      <c r="BR62" s="42" t="str">
        <f>IF($C62=0,"",IF(($W62)="",IF($C62="",""," No olvide escribir la columna Beneficiarios."),""))</f>
        <v/>
      </c>
      <c r="BS62" s="42" t="str">
        <f>IF($C62&lt;($W62)," El número de Beneficiarios NO puede ser mayor que el Total.","")</f>
        <v/>
      </c>
      <c r="BT62" s="42" t="str">
        <f>IF($C62&lt;($X62)," El número de Controles NO puede ser mayor que el Total.","")</f>
        <v/>
      </c>
      <c r="BU62" s="6"/>
      <c r="BV62" s="6"/>
      <c r="BW62" s="6"/>
      <c r="BX62" s="6"/>
      <c r="BY62" s="116">
        <f>IF($C62&lt;&gt;($U62+$V62),1,0)</f>
        <v>0</v>
      </c>
      <c r="BZ62" s="116">
        <f>IF($C62&lt;($W62),1,0)</f>
        <v>0</v>
      </c>
      <c r="CA62" s="116">
        <f>IF($C62=0,"",IF(($W62)="",IF($C62="","",1),0))</f>
        <v>0</v>
      </c>
      <c r="CB62" s="47">
        <f>IF($C62&lt;($X62),1,0)</f>
        <v>0</v>
      </c>
      <c r="CC62" s="6"/>
      <c r="CZ62" s="12"/>
      <c r="DA62" s="12"/>
    </row>
    <row r="63" spans="1:105" s="11" customFormat="1" ht="15" customHeight="1" x14ac:dyDescent="0.15">
      <c r="A63" s="380" t="s">
        <v>111</v>
      </c>
      <c r="B63" s="48" t="s">
        <v>112</v>
      </c>
      <c r="C63" s="117">
        <f>SUM(F63:T63)</f>
        <v>188</v>
      </c>
      <c r="D63" s="58"/>
      <c r="E63" s="58"/>
      <c r="F63" s="30">
        <v>3</v>
      </c>
      <c r="G63" s="30">
        <v>20</v>
      </c>
      <c r="H63" s="30">
        <v>30</v>
      </c>
      <c r="I63" s="30">
        <v>39</v>
      </c>
      <c r="J63" s="30">
        <v>42</v>
      </c>
      <c r="K63" s="30">
        <v>32</v>
      </c>
      <c r="L63" s="30">
        <v>21</v>
      </c>
      <c r="M63" s="30">
        <v>1</v>
      </c>
      <c r="N63" s="30"/>
      <c r="O63" s="30"/>
      <c r="P63" s="30"/>
      <c r="Q63" s="30"/>
      <c r="R63" s="30"/>
      <c r="S63" s="30"/>
      <c r="T63" s="28"/>
      <c r="U63" s="58"/>
      <c r="V63" s="118">
        <v>188</v>
      </c>
      <c r="W63" s="33">
        <v>188</v>
      </c>
      <c r="X63" s="53">
        <v>177</v>
      </c>
      <c r="Y63" s="113" t="str">
        <f t="shared" ref="Y63:Y73" si="19">+BQ63&amp;BR63&amp;BS63&amp;BT63</f>
        <v/>
      </c>
      <c r="Z63" s="114"/>
      <c r="AA63" s="6"/>
      <c r="AB63" s="6"/>
      <c r="AC63" s="6"/>
      <c r="AD63" s="2"/>
      <c r="AE63" s="2"/>
      <c r="AF63" s="3"/>
      <c r="AG63" s="3"/>
      <c r="AH63" s="2"/>
      <c r="AI63" s="115"/>
      <c r="AJ63" s="3"/>
      <c r="AK63" s="2"/>
      <c r="AL63" s="115"/>
      <c r="AM63" s="3"/>
      <c r="AN63" s="3"/>
      <c r="AO63" s="3"/>
      <c r="AP63" s="2"/>
      <c r="AQ63" s="3"/>
      <c r="AR63" s="3"/>
      <c r="AS63" s="3"/>
      <c r="AT63" s="3"/>
      <c r="AU63" s="6"/>
      <c r="BG63" s="6"/>
      <c r="BH63" s="6"/>
      <c r="BI63" s="6"/>
      <c r="BJ63" s="6"/>
      <c r="BK63" s="6"/>
      <c r="BL63" s="6"/>
      <c r="BM63" s="6"/>
      <c r="BN63" s="6"/>
      <c r="BO63" s="6"/>
      <c r="BP63" s="6"/>
      <c r="BQ63" s="42" t="str">
        <f t="shared" ref="BQ63:BQ73" si="20">IF($C63&lt;&gt;($U63+$V63)," El número de consultas según sexo NO puede ser diferente al Total.","")</f>
        <v/>
      </c>
      <c r="BR63" s="42" t="str">
        <f t="shared" ref="BR63:BR73" si="21">IF($C63=0,"",IF(($W63)="",IF($C63="",""," No olvide escribir la columna Beneficiarios."),""))</f>
        <v/>
      </c>
      <c r="BS63" s="42" t="str">
        <f t="shared" ref="BS63:BS73" si="22">IF($C63&lt;($W63)," El número de Beneficiarios NO puede ser mayor que el Total.","")</f>
        <v/>
      </c>
      <c r="BT63" s="42" t="str">
        <f t="shared" ref="BT63:BT73" si="23">IF($C63&lt;($X63)," El número de Controles NO puede ser mayor que el Total.","")</f>
        <v/>
      </c>
      <c r="BU63" s="6"/>
      <c r="BV63" s="6"/>
      <c r="BW63" s="6"/>
      <c r="BX63" s="6"/>
      <c r="BY63" s="116">
        <f t="shared" ref="BY63:BY73" si="24">IF($C63&lt;&gt;($U63+$V63),1,0)</f>
        <v>0</v>
      </c>
      <c r="BZ63" s="116">
        <f t="shared" ref="BZ63:BZ73" si="25">IF($C63&lt;($W63),1,0)</f>
        <v>0</v>
      </c>
      <c r="CA63" s="116">
        <f t="shared" ref="CA63:CA73" si="26">IF($C63=0,"",IF(($W63)="",IF($C63="","",1),0))</f>
        <v>0</v>
      </c>
      <c r="CB63" s="47">
        <f t="shared" ref="CB63:CB73" si="27">IF($C63&lt;($X63),1,0)</f>
        <v>0</v>
      </c>
      <c r="CC63" s="6"/>
      <c r="CZ63" s="12"/>
      <c r="DA63" s="12"/>
    </row>
    <row r="64" spans="1:105" s="11" customFormat="1" ht="15.75" customHeight="1" x14ac:dyDescent="0.15">
      <c r="A64" s="348"/>
      <c r="B64" s="48" t="s">
        <v>113</v>
      </c>
      <c r="C64" s="117">
        <f>SUM(D64:T64)</f>
        <v>305</v>
      </c>
      <c r="D64" s="30"/>
      <c r="E64" s="30">
        <v>1</v>
      </c>
      <c r="F64" s="30">
        <v>3</v>
      </c>
      <c r="G64" s="30">
        <v>24</v>
      </c>
      <c r="H64" s="30">
        <v>32</v>
      </c>
      <c r="I64" s="30">
        <v>52</v>
      </c>
      <c r="J64" s="30">
        <v>59</v>
      </c>
      <c r="K64" s="30">
        <v>43</v>
      </c>
      <c r="L64" s="30">
        <v>33</v>
      </c>
      <c r="M64" s="30">
        <v>20</v>
      </c>
      <c r="N64" s="30">
        <v>15</v>
      </c>
      <c r="O64" s="30">
        <v>13</v>
      </c>
      <c r="P64" s="30">
        <v>6</v>
      </c>
      <c r="Q64" s="30">
        <v>1</v>
      </c>
      <c r="R64" s="30">
        <v>3</v>
      </c>
      <c r="S64" s="30"/>
      <c r="T64" s="28"/>
      <c r="U64" s="118">
        <v>5</v>
      </c>
      <c r="V64" s="118">
        <v>300</v>
      </c>
      <c r="W64" s="33">
        <v>305</v>
      </c>
      <c r="X64" s="53">
        <v>271</v>
      </c>
      <c r="Y64" s="113" t="str">
        <f t="shared" si="19"/>
        <v/>
      </c>
      <c r="Z64" s="114"/>
      <c r="AA64" s="6"/>
      <c r="AB64" s="6"/>
      <c r="AC64" s="6"/>
      <c r="AD64" s="2"/>
      <c r="AE64" s="2"/>
      <c r="AF64" s="3"/>
      <c r="AG64" s="3"/>
      <c r="AH64" s="2"/>
      <c r="AI64" s="115"/>
      <c r="AJ64" s="3"/>
      <c r="AK64" s="2"/>
      <c r="AL64" s="115"/>
      <c r="AM64" s="3"/>
      <c r="AN64" s="3"/>
      <c r="AO64" s="3"/>
      <c r="AP64" s="2"/>
      <c r="AQ64" s="3"/>
      <c r="AR64" s="3"/>
      <c r="AS64" s="3"/>
      <c r="AT64" s="3"/>
      <c r="AU64" s="6"/>
      <c r="BG64" s="6"/>
      <c r="BH64" s="6"/>
      <c r="BI64" s="6"/>
      <c r="BJ64" s="6"/>
      <c r="BK64" s="6"/>
      <c r="BL64" s="6"/>
      <c r="BM64" s="6"/>
      <c r="BN64" s="6"/>
      <c r="BO64" s="6"/>
      <c r="BP64" s="6"/>
      <c r="BQ64" s="42" t="str">
        <f t="shared" si="20"/>
        <v/>
      </c>
      <c r="BR64" s="42" t="str">
        <f t="shared" si="21"/>
        <v/>
      </c>
      <c r="BS64" s="42" t="str">
        <f t="shared" si="22"/>
        <v/>
      </c>
      <c r="BT64" s="42" t="str">
        <f t="shared" si="23"/>
        <v/>
      </c>
      <c r="BU64" s="6"/>
      <c r="BV64" s="6"/>
      <c r="BW64" s="6"/>
      <c r="BX64" s="6"/>
      <c r="BY64" s="116">
        <f t="shared" si="24"/>
        <v>0</v>
      </c>
      <c r="BZ64" s="116">
        <f t="shared" si="25"/>
        <v>0</v>
      </c>
      <c r="CA64" s="116">
        <f t="shared" si="26"/>
        <v>0</v>
      </c>
      <c r="CB64" s="47">
        <f t="shared" si="27"/>
        <v>0</v>
      </c>
      <c r="CC64" s="6"/>
      <c r="CZ64" s="12"/>
      <c r="DA64" s="12"/>
    </row>
    <row r="65" spans="1:105" s="11" customFormat="1" ht="15" customHeight="1" x14ac:dyDescent="0.15">
      <c r="A65" s="381"/>
      <c r="B65" s="48" t="s">
        <v>114</v>
      </c>
      <c r="C65" s="22">
        <f t="shared" ref="C65:C72" si="28">SUM(D65:T65)</f>
        <v>0</v>
      </c>
      <c r="D65" s="58"/>
      <c r="E65" s="58"/>
      <c r="F65" s="58"/>
      <c r="G65" s="58"/>
      <c r="H65" s="30"/>
      <c r="I65" s="30"/>
      <c r="J65" s="30"/>
      <c r="K65" s="30"/>
      <c r="L65" s="30"/>
      <c r="M65" s="30"/>
      <c r="N65" s="30"/>
      <c r="O65" s="58"/>
      <c r="P65" s="58"/>
      <c r="Q65" s="58"/>
      <c r="R65" s="58"/>
      <c r="S65" s="58"/>
      <c r="T65" s="58"/>
      <c r="U65" s="118"/>
      <c r="V65" s="118"/>
      <c r="W65" s="33"/>
      <c r="X65" s="53"/>
      <c r="Y65" s="113" t="str">
        <f t="shared" si="19"/>
        <v/>
      </c>
      <c r="Z65" s="114"/>
      <c r="AA65" s="6"/>
      <c r="AB65" s="6"/>
      <c r="AC65" s="6"/>
      <c r="AD65" s="2"/>
      <c r="AE65" s="2"/>
      <c r="AF65" s="3"/>
      <c r="AG65" s="3"/>
      <c r="AH65" s="2"/>
      <c r="AI65" s="115"/>
      <c r="AJ65" s="3"/>
      <c r="AK65" s="2"/>
      <c r="AL65" s="115"/>
      <c r="AM65" s="3"/>
      <c r="AN65" s="3"/>
      <c r="AO65" s="3"/>
      <c r="AP65" s="2"/>
      <c r="AQ65" s="3"/>
      <c r="AR65" s="3"/>
      <c r="AS65" s="3"/>
      <c r="AT65" s="3"/>
      <c r="AU65" s="6"/>
      <c r="BG65" s="6"/>
      <c r="BH65" s="6"/>
      <c r="BI65" s="6"/>
      <c r="BJ65" s="6"/>
      <c r="BK65" s="6"/>
      <c r="BL65" s="6"/>
      <c r="BM65" s="6"/>
      <c r="BN65" s="6"/>
      <c r="BO65" s="6"/>
      <c r="BP65" s="6"/>
      <c r="BQ65" s="42" t="str">
        <f t="shared" si="20"/>
        <v/>
      </c>
      <c r="BR65" s="42" t="str">
        <f t="shared" si="21"/>
        <v/>
      </c>
      <c r="BS65" s="42" t="str">
        <f t="shared" si="22"/>
        <v/>
      </c>
      <c r="BT65" s="42" t="str">
        <f t="shared" si="23"/>
        <v/>
      </c>
      <c r="BU65" s="6"/>
      <c r="BV65" s="6"/>
      <c r="BW65" s="6"/>
      <c r="BX65" s="6"/>
      <c r="BY65" s="116">
        <f t="shared" si="24"/>
        <v>0</v>
      </c>
      <c r="BZ65" s="116">
        <f t="shared" si="25"/>
        <v>0</v>
      </c>
      <c r="CA65" s="116" t="str">
        <f t="shared" si="26"/>
        <v/>
      </c>
      <c r="CB65" s="47">
        <f t="shared" si="27"/>
        <v>0</v>
      </c>
      <c r="CC65" s="6"/>
      <c r="CZ65" s="12"/>
      <c r="DA65" s="12"/>
    </row>
    <row r="66" spans="1:105" s="11" customFormat="1" ht="15.75" customHeight="1" x14ac:dyDescent="0.15">
      <c r="A66" s="382" t="s">
        <v>115</v>
      </c>
      <c r="B66" s="383"/>
      <c r="C66" s="117">
        <f t="shared" si="28"/>
        <v>533</v>
      </c>
      <c r="D66" s="27">
        <v>119</v>
      </c>
      <c r="E66" s="49">
        <v>54</v>
      </c>
      <c r="F66" s="30">
        <v>35</v>
      </c>
      <c r="G66" s="30">
        <v>17</v>
      </c>
      <c r="H66" s="30">
        <v>9</v>
      </c>
      <c r="I66" s="30">
        <v>14</v>
      </c>
      <c r="J66" s="30">
        <v>8</v>
      </c>
      <c r="K66" s="30">
        <v>5</v>
      </c>
      <c r="L66" s="30">
        <v>19</v>
      </c>
      <c r="M66" s="30">
        <v>10</v>
      </c>
      <c r="N66" s="30">
        <v>27</v>
      </c>
      <c r="O66" s="30">
        <v>31</v>
      </c>
      <c r="P66" s="30">
        <v>32</v>
      </c>
      <c r="Q66" s="30">
        <v>32</v>
      </c>
      <c r="R66" s="30">
        <v>24</v>
      </c>
      <c r="S66" s="49">
        <v>37</v>
      </c>
      <c r="T66" s="28">
        <v>60</v>
      </c>
      <c r="U66" s="118">
        <v>225</v>
      </c>
      <c r="V66" s="118">
        <v>308</v>
      </c>
      <c r="W66" s="33">
        <v>533</v>
      </c>
      <c r="X66" s="53">
        <v>481</v>
      </c>
      <c r="Y66" s="113" t="str">
        <f t="shared" si="19"/>
        <v/>
      </c>
      <c r="Z66" s="114"/>
      <c r="AA66" s="6"/>
      <c r="AB66" s="6"/>
      <c r="AC66" s="6"/>
      <c r="AD66" s="2"/>
      <c r="AE66" s="2"/>
      <c r="AF66" s="3"/>
      <c r="AG66" s="3"/>
      <c r="AH66" s="2"/>
      <c r="AI66" s="115"/>
      <c r="AJ66" s="3"/>
      <c r="AK66" s="2"/>
      <c r="AL66" s="115"/>
      <c r="AM66" s="3"/>
      <c r="AN66" s="3"/>
      <c r="AO66" s="3"/>
      <c r="AP66" s="2"/>
      <c r="AQ66" s="3"/>
      <c r="AR66" s="3"/>
      <c r="AS66" s="3"/>
      <c r="AT66" s="3"/>
      <c r="AU66" s="6"/>
      <c r="BG66" s="6"/>
      <c r="BH66" s="6"/>
      <c r="BI66" s="6"/>
      <c r="BJ66" s="6"/>
      <c r="BK66" s="6"/>
      <c r="BL66" s="6"/>
      <c r="BM66" s="6"/>
      <c r="BN66" s="6"/>
      <c r="BO66" s="6"/>
      <c r="BP66" s="6"/>
      <c r="BQ66" s="42" t="str">
        <f t="shared" si="20"/>
        <v/>
      </c>
      <c r="BR66" s="42" t="str">
        <f t="shared" si="21"/>
        <v/>
      </c>
      <c r="BS66" s="42" t="str">
        <f t="shared" si="22"/>
        <v/>
      </c>
      <c r="BT66" s="42" t="str">
        <f t="shared" si="23"/>
        <v/>
      </c>
      <c r="BU66" s="6"/>
      <c r="BV66" s="6"/>
      <c r="BW66" s="6"/>
      <c r="BX66" s="6"/>
      <c r="BY66" s="116">
        <f t="shared" si="24"/>
        <v>0</v>
      </c>
      <c r="BZ66" s="116">
        <f t="shared" si="25"/>
        <v>0</v>
      </c>
      <c r="CA66" s="116">
        <f t="shared" si="26"/>
        <v>0</v>
      </c>
      <c r="CB66" s="47">
        <f t="shared" si="27"/>
        <v>0</v>
      </c>
      <c r="CC66" s="6"/>
      <c r="CZ66" s="12"/>
      <c r="DA66" s="12"/>
    </row>
    <row r="67" spans="1:105" s="11" customFormat="1" ht="15" customHeight="1" x14ac:dyDescent="0.15">
      <c r="A67" s="382" t="s">
        <v>116</v>
      </c>
      <c r="B67" s="383"/>
      <c r="C67" s="29">
        <f t="shared" si="28"/>
        <v>0</v>
      </c>
      <c r="D67" s="27"/>
      <c r="E67" s="49"/>
      <c r="F67" s="30"/>
      <c r="G67" s="30"/>
      <c r="H67" s="30"/>
      <c r="I67" s="30"/>
      <c r="J67" s="30"/>
      <c r="K67" s="30"/>
      <c r="L67" s="30"/>
      <c r="M67" s="30"/>
      <c r="N67" s="30"/>
      <c r="O67" s="30"/>
      <c r="P67" s="49"/>
      <c r="Q67" s="49"/>
      <c r="R67" s="30"/>
      <c r="S67" s="49"/>
      <c r="T67" s="28"/>
      <c r="U67" s="118"/>
      <c r="V67" s="118"/>
      <c r="W67" s="33"/>
      <c r="X67" s="53"/>
      <c r="Y67" s="113" t="str">
        <f t="shared" si="19"/>
        <v/>
      </c>
      <c r="Z67" s="114"/>
      <c r="AA67" s="6"/>
      <c r="AB67" s="6"/>
      <c r="AC67" s="6"/>
      <c r="AD67" s="2"/>
      <c r="AE67" s="2"/>
      <c r="AF67" s="3"/>
      <c r="AG67" s="3"/>
      <c r="AH67" s="2"/>
      <c r="AI67" s="115"/>
      <c r="AJ67" s="3"/>
      <c r="AK67" s="2"/>
      <c r="AL67" s="115"/>
      <c r="AM67" s="3"/>
      <c r="AN67" s="3"/>
      <c r="AO67" s="3"/>
      <c r="AP67" s="2"/>
      <c r="AQ67" s="3"/>
      <c r="AR67" s="3"/>
      <c r="AS67" s="3"/>
      <c r="AT67" s="3"/>
      <c r="AU67" s="6"/>
      <c r="BG67" s="6"/>
      <c r="BH67" s="6"/>
      <c r="BI67" s="6"/>
      <c r="BJ67" s="6"/>
      <c r="BK67" s="6"/>
      <c r="BL67" s="6"/>
      <c r="BM67" s="6"/>
      <c r="BN67" s="6"/>
      <c r="BO67" s="6"/>
      <c r="BP67" s="6"/>
      <c r="BQ67" s="42" t="str">
        <f t="shared" si="20"/>
        <v/>
      </c>
      <c r="BR67" s="42" t="str">
        <f t="shared" si="21"/>
        <v/>
      </c>
      <c r="BS67" s="42" t="str">
        <f t="shared" si="22"/>
        <v/>
      </c>
      <c r="BT67" s="42" t="str">
        <f t="shared" si="23"/>
        <v/>
      </c>
      <c r="BU67" s="6"/>
      <c r="BV67" s="6"/>
      <c r="BW67" s="6"/>
      <c r="BX67" s="6"/>
      <c r="BY67" s="116">
        <f t="shared" si="24"/>
        <v>0</v>
      </c>
      <c r="BZ67" s="116">
        <f t="shared" si="25"/>
        <v>0</v>
      </c>
      <c r="CA67" s="116" t="str">
        <f t="shared" si="26"/>
        <v/>
      </c>
      <c r="CB67" s="47">
        <f t="shared" si="27"/>
        <v>0</v>
      </c>
      <c r="CC67" s="6"/>
      <c r="CZ67" s="12"/>
      <c r="DA67" s="12"/>
    </row>
    <row r="68" spans="1:105" s="11" customFormat="1" ht="18" customHeight="1" x14ac:dyDescent="0.15">
      <c r="A68" s="384" t="s">
        <v>117</v>
      </c>
      <c r="B68" s="385"/>
      <c r="C68" s="117">
        <f t="shared" si="28"/>
        <v>138</v>
      </c>
      <c r="D68" s="27">
        <v>15</v>
      </c>
      <c r="E68" s="49">
        <v>21</v>
      </c>
      <c r="F68" s="30">
        <v>3</v>
      </c>
      <c r="G68" s="30">
        <v>4</v>
      </c>
      <c r="H68" s="30">
        <v>1</v>
      </c>
      <c r="I68" s="30"/>
      <c r="J68" s="30">
        <v>3</v>
      </c>
      <c r="K68" s="30">
        <v>2</v>
      </c>
      <c r="L68" s="30">
        <v>1</v>
      </c>
      <c r="M68" s="30">
        <v>7</v>
      </c>
      <c r="N68" s="30">
        <v>7</v>
      </c>
      <c r="O68" s="30">
        <v>4</v>
      </c>
      <c r="P68" s="49">
        <v>5</v>
      </c>
      <c r="Q68" s="49">
        <v>12</v>
      </c>
      <c r="R68" s="30">
        <v>16</v>
      </c>
      <c r="S68" s="49">
        <v>17</v>
      </c>
      <c r="T68" s="28">
        <v>20</v>
      </c>
      <c r="U68" s="118">
        <v>90</v>
      </c>
      <c r="V68" s="118">
        <v>48</v>
      </c>
      <c r="W68" s="33">
        <v>138</v>
      </c>
      <c r="X68" s="53">
        <v>133</v>
      </c>
      <c r="Y68" s="113" t="str">
        <f t="shared" si="19"/>
        <v/>
      </c>
      <c r="Z68" s="114"/>
      <c r="AA68" s="6"/>
      <c r="AB68" s="6"/>
      <c r="AC68" s="6"/>
      <c r="AD68" s="2"/>
      <c r="AE68" s="2"/>
      <c r="AF68" s="3"/>
      <c r="AG68" s="3"/>
      <c r="AH68" s="2"/>
      <c r="AI68" s="115"/>
      <c r="AJ68" s="3"/>
      <c r="AK68" s="2"/>
      <c r="AL68" s="115"/>
      <c r="AM68" s="3"/>
      <c r="AN68" s="3"/>
      <c r="AO68" s="3"/>
      <c r="AP68" s="2"/>
      <c r="AQ68" s="3"/>
      <c r="AR68" s="3"/>
      <c r="AS68" s="3"/>
      <c r="AT68" s="3"/>
      <c r="AU68" s="6"/>
      <c r="BG68" s="6"/>
      <c r="BH68" s="6"/>
      <c r="BI68" s="6"/>
      <c r="BJ68" s="6"/>
      <c r="BK68" s="6"/>
      <c r="BL68" s="6"/>
      <c r="BM68" s="6"/>
      <c r="BN68" s="6"/>
      <c r="BO68" s="6"/>
      <c r="BP68" s="6"/>
      <c r="BQ68" s="42" t="str">
        <f t="shared" si="20"/>
        <v/>
      </c>
      <c r="BR68" s="42" t="str">
        <f t="shared" si="21"/>
        <v/>
      </c>
      <c r="BS68" s="42" t="str">
        <f t="shared" si="22"/>
        <v/>
      </c>
      <c r="BT68" s="42" t="str">
        <f t="shared" si="23"/>
        <v/>
      </c>
      <c r="BU68" s="6"/>
      <c r="BV68" s="6"/>
      <c r="BW68" s="6"/>
      <c r="BX68" s="6"/>
      <c r="BY68" s="116">
        <f t="shared" si="24"/>
        <v>0</v>
      </c>
      <c r="BZ68" s="116">
        <f t="shared" si="25"/>
        <v>0</v>
      </c>
      <c r="CA68" s="116">
        <f t="shared" si="26"/>
        <v>0</v>
      </c>
      <c r="CB68" s="47">
        <f t="shared" si="27"/>
        <v>0</v>
      </c>
      <c r="CC68" s="6"/>
      <c r="CZ68" s="12"/>
      <c r="DA68" s="12"/>
    </row>
    <row r="69" spans="1:105" s="11" customFormat="1" ht="12.75" customHeight="1" x14ac:dyDescent="0.15">
      <c r="A69" s="373" t="s">
        <v>118</v>
      </c>
      <c r="B69" s="374"/>
      <c r="C69" s="29">
        <f t="shared" si="28"/>
        <v>0</v>
      </c>
      <c r="D69" s="27"/>
      <c r="E69" s="49"/>
      <c r="F69" s="30"/>
      <c r="G69" s="30"/>
      <c r="H69" s="30"/>
      <c r="I69" s="30"/>
      <c r="J69" s="30"/>
      <c r="K69" s="30"/>
      <c r="L69" s="30"/>
      <c r="M69" s="30"/>
      <c r="N69" s="30"/>
      <c r="O69" s="30"/>
      <c r="P69" s="49"/>
      <c r="Q69" s="49"/>
      <c r="R69" s="30"/>
      <c r="S69" s="49"/>
      <c r="T69" s="28"/>
      <c r="U69" s="118"/>
      <c r="V69" s="118"/>
      <c r="W69" s="33"/>
      <c r="X69" s="53"/>
      <c r="Y69" s="113" t="str">
        <f t="shared" si="19"/>
        <v/>
      </c>
      <c r="Z69" s="114"/>
      <c r="AA69" s="6"/>
      <c r="AB69" s="6"/>
      <c r="AC69" s="6"/>
      <c r="AD69" s="2"/>
      <c r="AE69" s="2"/>
      <c r="AF69" s="3"/>
      <c r="AG69" s="3"/>
      <c r="AH69" s="2"/>
      <c r="AI69" s="115"/>
      <c r="AJ69" s="3"/>
      <c r="AK69" s="2"/>
      <c r="AL69" s="115"/>
      <c r="AM69" s="3"/>
      <c r="AN69" s="3"/>
      <c r="AO69" s="3"/>
      <c r="AP69" s="2"/>
      <c r="AQ69" s="3"/>
      <c r="AR69" s="3"/>
      <c r="AS69" s="3"/>
      <c r="AT69" s="3"/>
      <c r="AU69" s="6"/>
      <c r="BG69" s="6"/>
      <c r="BH69" s="6"/>
      <c r="BI69" s="6"/>
      <c r="BJ69" s="6"/>
      <c r="BK69" s="6"/>
      <c r="BL69" s="6"/>
      <c r="BM69" s="6"/>
      <c r="BN69" s="6"/>
      <c r="BO69" s="6"/>
      <c r="BP69" s="6"/>
      <c r="BQ69" s="42" t="str">
        <f t="shared" si="20"/>
        <v/>
      </c>
      <c r="BR69" s="42" t="str">
        <f t="shared" si="21"/>
        <v/>
      </c>
      <c r="BS69" s="42" t="str">
        <f t="shared" si="22"/>
        <v/>
      </c>
      <c r="BT69" s="42" t="str">
        <f t="shared" si="23"/>
        <v/>
      </c>
      <c r="BU69" s="6"/>
      <c r="BV69" s="6"/>
      <c r="BW69" s="6"/>
      <c r="BX69" s="6"/>
      <c r="BY69" s="116">
        <f t="shared" si="24"/>
        <v>0</v>
      </c>
      <c r="BZ69" s="116">
        <f t="shared" si="25"/>
        <v>0</v>
      </c>
      <c r="CA69" s="116" t="str">
        <f t="shared" si="26"/>
        <v/>
      </c>
      <c r="CB69" s="47">
        <f t="shared" si="27"/>
        <v>0</v>
      </c>
      <c r="CC69" s="6"/>
      <c r="CZ69" s="12"/>
      <c r="DA69" s="12"/>
    </row>
    <row r="70" spans="1:105" s="11" customFormat="1" ht="16.5" customHeight="1" x14ac:dyDescent="0.15">
      <c r="A70" s="382" t="s">
        <v>119</v>
      </c>
      <c r="B70" s="383"/>
      <c r="C70" s="29">
        <f t="shared" si="28"/>
        <v>0</v>
      </c>
      <c r="D70" s="27"/>
      <c r="E70" s="49"/>
      <c r="F70" s="30"/>
      <c r="G70" s="30"/>
      <c r="H70" s="30"/>
      <c r="I70" s="30"/>
      <c r="J70" s="30"/>
      <c r="K70" s="30"/>
      <c r="L70" s="30"/>
      <c r="M70" s="30"/>
      <c r="N70" s="30"/>
      <c r="O70" s="30"/>
      <c r="P70" s="49"/>
      <c r="Q70" s="49"/>
      <c r="R70" s="30"/>
      <c r="S70" s="49"/>
      <c r="T70" s="28"/>
      <c r="U70" s="118"/>
      <c r="V70" s="118"/>
      <c r="W70" s="33"/>
      <c r="X70" s="53"/>
      <c r="Y70" s="113" t="str">
        <f t="shared" si="19"/>
        <v/>
      </c>
      <c r="Z70" s="114"/>
      <c r="AA70" s="6"/>
      <c r="AB70" s="6"/>
      <c r="AC70" s="6"/>
      <c r="AD70" s="2"/>
      <c r="AE70" s="2"/>
      <c r="AF70" s="3"/>
      <c r="AG70" s="3"/>
      <c r="AH70" s="2"/>
      <c r="AI70" s="115"/>
      <c r="AJ70" s="3"/>
      <c r="AK70" s="2"/>
      <c r="AL70" s="115"/>
      <c r="AM70" s="3"/>
      <c r="AN70" s="3"/>
      <c r="AO70" s="3"/>
      <c r="AP70" s="2"/>
      <c r="AQ70" s="3"/>
      <c r="AR70" s="3"/>
      <c r="AS70" s="3"/>
      <c r="AT70" s="3"/>
      <c r="AU70" s="6"/>
      <c r="BG70" s="6"/>
      <c r="BH70" s="6"/>
      <c r="BI70" s="6"/>
      <c r="BJ70" s="6"/>
      <c r="BK70" s="6"/>
      <c r="BL70" s="6"/>
      <c r="BM70" s="6"/>
      <c r="BN70" s="6"/>
      <c r="BO70" s="6"/>
      <c r="BP70" s="6"/>
      <c r="BQ70" s="42" t="str">
        <f t="shared" si="20"/>
        <v/>
      </c>
      <c r="BR70" s="42" t="str">
        <f t="shared" si="21"/>
        <v/>
      </c>
      <c r="BS70" s="42" t="str">
        <f t="shared" si="22"/>
        <v/>
      </c>
      <c r="BT70" s="42" t="str">
        <f t="shared" si="23"/>
        <v/>
      </c>
      <c r="BU70" s="6"/>
      <c r="BV70" s="6"/>
      <c r="BW70" s="6"/>
      <c r="BX70" s="6"/>
      <c r="BY70" s="116">
        <f t="shared" si="24"/>
        <v>0</v>
      </c>
      <c r="BZ70" s="116">
        <f t="shared" si="25"/>
        <v>0</v>
      </c>
      <c r="CA70" s="116" t="str">
        <f t="shared" si="26"/>
        <v/>
      </c>
      <c r="CB70" s="47">
        <f t="shared" si="27"/>
        <v>0</v>
      </c>
      <c r="CC70" s="6"/>
      <c r="CZ70" s="12"/>
      <c r="DA70" s="12"/>
    </row>
    <row r="71" spans="1:105" s="11" customFormat="1" ht="16.5" customHeight="1" x14ac:dyDescent="0.15">
      <c r="A71" s="382" t="s">
        <v>120</v>
      </c>
      <c r="B71" s="383"/>
      <c r="C71" s="29">
        <f t="shared" si="28"/>
        <v>263</v>
      </c>
      <c r="D71" s="27">
        <v>1</v>
      </c>
      <c r="E71" s="49"/>
      <c r="F71" s="30">
        <v>7</v>
      </c>
      <c r="G71" s="30">
        <v>2</v>
      </c>
      <c r="H71" s="30"/>
      <c r="I71" s="30">
        <v>1</v>
      </c>
      <c r="J71" s="30"/>
      <c r="K71" s="30"/>
      <c r="L71" s="30"/>
      <c r="M71" s="30">
        <v>3</v>
      </c>
      <c r="N71" s="30"/>
      <c r="O71" s="30"/>
      <c r="P71" s="30"/>
      <c r="Q71" s="30">
        <v>96</v>
      </c>
      <c r="R71" s="30">
        <v>74</v>
      </c>
      <c r="S71" s="49">
        <v>47</v>
      </c>
      <c r="T71" s="28">
        <v>32</v>
      </c>
      <c r="U71" s="118">
        <v>113</v>
      </c>
      <c r="V71" s="118">
        <v>150</v>
      </c>
      <c r="W71" s="33">
        <v>263</v>
      </c>
      <c r="X71" s="53">
        <v>35</v>
      </c>
      <c r="Y71" s="113" t="str">
        <f t="shared" si="19"/>
        <v/>
      </c>
      <c r="Z71" s="114"/>
      <c r="AA71" s="6"/>
      <c r="AB71" s="6"/>
      <c r="AC71" s="6"/>
      <c r="AD71" s="2"/>
      <c r="AE71" s="2"/>
      <c r="AF71" s="3"/>
      <c r="AG71" s="3"/>
      <c r="AH71" s="2"/>
      <c r="AI71" s="115"/>
      <c r="AJ71" s="3"/>
      <c r="AK71" s="2"/>
      <c r="AL71" s="115"/>
      <c r="AM71" s="3"/>
      <c r="AN71" s="3"/>
      <c r="AO71" s="3"/>
      <c r="AP71" s="2"/>
      <c r="AQ71" s="3"/>
      <c r="AR71" s="3"/>
      <c r="AS71" s="3"/>
      <c r="AT71" s="3"/>
      <c r="AU71" s="6"/>
      <c r="BG71" s="6"/>
      <c r="BH71" s="6"/>
      <c r="BI71" s="6"/>
      <c r="BJ71" s="6"/>
      <c r="BK71" s="6"/>
      <c r="BL71" s="6"/>
      <c r="BM71" s="6"/>
      <c r="BN71" s="6"/>
      <c r="BO71" s="6"/>
      <c r="BP71" s="6"/>
      <c r="BQ71" s="42" t="str">
        <f t="shared" si="20"/>
        <v/>
      </c>
      <c r="BR71" s="42" t="str">
        <f t="shared" si="21"/>
        <v/>
      </c>
      <c r="BS71" s="42" t="str">
        <f t="shared" si="22"/>
        <v/>
      </c>
      <c r="BT71" s="42" t="str">
        <f t="shared" si="23"/>
        <v/>
      </c>
      <c r="BU71" s="6"/>
      <c r="BV71" s="6"/>
      <c r="BW71" s="6"/>
      <c r="BX71" s="6"/>
      <c r="BY71" s="116">
        <f t="shared" si="24"/>
        <v>0</v>
      </c>
      <c r="BZ71" s="116">
        <f t="shared" si="25"/>
        <v>0</v>
      </c>
      <c r="CA71" s="116">
        <f t="shared" si="26"/>
        <v>0</v>
      </c>
      <c r="CB71" s="47">
        <f t="shared" si="27"/>
        <v>0</v>
      </c>
      <c r="CC71" s="6"/>
      <c r="CZ71" s="12"/>
      <c r="DA71" s="12"/>
    </row>
    <row r="72" spans="1:105" s="11" customFormat="1" ht="17.25" customHeight="1" x14ac:dyDescent="0.15">
      <c r="A72" s="386" t="s">
        <v>121</v>
      </c>
      <c r="B72" s="387"/>
      <c r="C72" s="119">
        <f t="shared" si="28"/>
        <v>0</v>
      </c>
      <c r="D72" s="84"/>
      <c r="E72" s="120"/>
      <c r="F72" s="121"/>
      <c r="G72" s="121"/>
      <c r="H72" s="121"/>
      <c r="I72" s="121"/>
      <c r="J72" s="121"/>
      <c r="K72" s="121"/>
      <c r="L72" s="121"/>
      <c r="M72" s="121"/>
      <c r="N72" s="121"/>
      <c r="O72" s="121"/>
      <c r="P72" s="121"/>
      <c r="Q72" s="121"/>
      <c r="R72" s="121"/>
      <c r="S72" s="121"/>
      <c r="T72" s="85"/>
      <c r="U72" s="122"/>
      <c r="V72" s="122"/>
      <c r="W72" s="86"/>
      <c r="X72" s="123"/>
      <c r="Y72" s="113" t="str">
        <f t="shared" si="19"/>
        <v/>
      </c>
      <c r="Z72" s="114"/>
      <c r="AA72" s="6"/>
      <c r="AB72" s="6"/>
      <c r="AC72" s="6"/>
      <c r="AD72" s="2"/>
      <c r="AE72" s="2"/>
      <c r="AF72" s="3"/>
      <c r="AG72" s="3"/>
      <c r="AH72" s="2"/>
      <c r="AI72" s="115"/>
      <c r="AJ72" s="3"/>
      <c r="AK72" s="2"/>
      <c r="AL72" s="115"/>
      <c r="AM72" s="3"/>
      <c r="AN72" s="3"/>
      <c r="AO72" s="3"/>
      <c r="AP72" s="2"/>
      <c r="AQ72" s="3"/>
      <c r="AR72" s="3"/>
      <c r="AS72" s="3"/>
      <c r="AT72" s="3"/>
      <c r="AU72" s="6"/>
      <c r="BG72" s="6"/>
      <c r="BH72" s="6"/>
      <c r="BI72" s="6"/>
      <c r="BJ72" s="6"/>
      <c r="BK72" s="6"/>
      <c r="BL72" s="6"/>
      <c r="BM72" s="6"/>
      <c r="BN72" s="6"/>
      <c r="BO72" s="6"/>
      <c r="BP72" s="6"/>
      <c r="BQ72" s="42" t="str">
        <f t="shared" si="20"/>
        <v/>
      </c>
      <c r="BR72" s="42" t="str">
        <f t="shared" si="21"/>
        <v/>
      </c>
      <c r="BS72" s="42" t="str">
        <f t="shared" si="22"/>
        <v/>
      </c>
      <c r="BT72" s="42" t="str">
        <f t="shared" si="23"/>
        <v/>
      </c>
      <c r="BU72" s="6"/>
      <c r="BV72" s="6"/>
      <c r="BW72" s="6"/>
      <c r="BX72" s="6"/>
      <c r="BY72" s="116">
        <f t="shared" si="24"/>
        <v>0</v>
      </c>
      <c r="BZ72" s="116">
        <f t="shared" si="25"/>
        <v>0</v>
      </c>
      <c r="CA72" s="116" t="str">
        <f t="shared" si="26"/>
        <v/>
      </c>
      <c r="CB72" s="47">
        <f t="shared" si="27"/>
        <v>0</v>
      </c>
      <c r="CC72" s="6"/>
      <c r="CZ72" s="12"/>
      <c r="DA72" s="12"/>
    </row>
    <row r="73" spans="1:105" s="11" customFormat="1" ht="15" customHeight="1" x14ac:dyDescent="0.15">
      <c r="A73" s="388" t="s">
        <v>51</v>
      </c>
      <c r="B73" s="389"/>
      <c r="C73" s="124">
        <f t="shared" ref="C73:X73" si="29">SUM(C62:C72)</f>
        <v>2190</v>
      </c>
      <c r="D73" s="125">
        <f>SUM(D62:D72)</f>
        <v>143</v>
      </c>
      <c r="E73" s="126">
        <f t="shared" si="29"/>
        <v>86</v>
      </c>
      <c r="F73" s="95">
        <f t="shared" si="29"/>
        <v>60</v>
      </c>
      <c r="G73" s="95">
        <f t="shared" si="29"/>
        <v>76</v>
      </c>
      <c r="H73" s="95">
        <f t="shared" si="29"/>
        <v>98</v>
      </c>
      <c r="I73" s="95">
        <f t="shared" si="29"/>
        <v>139</v>
      </c>
      <c r="J73" s="95">
        <f t="shared" si="29"/>
        <v>140</v>
      </c>
      <c r="K73" s="95">
        <f t="shared" si="29"/>
        <v>119</v>
      </c>
      <c r="L73" s="95">
        <f t="shared" si="29"/>
        <v>119</v>
      </c>
      <c r="M73" s="95">
        <f t="shared" si="29"/>
        <v>99</v>
      </c>
      <c r="N73" s="95">
        <f t="shared" si="29"/>
        <v>116</v>
      </c>
      <c r="O73" s="95">
        <f t="shared" si="29"/>
        <v>104</v>
      </c>
      <c r="P73" s="95">
        <f t="shared" si="29"/>
        <v>119</v>
      </c>
      <c r="Q73" s="95">
        <f t="shared" si="29"/>
        <v>238</v>
      </c>
      <c r="R73" s="95">
        <f t="shared" si="29"/>
        <v>184</v>
      </c>
      <c r="S73" s="95">
        <f t="shared" si="29"/>
        <v>161</v>
      </c>
      <c r="T73" s="99">
        <f t="shared" si="29"/>
        <v>189</v>
      </c>
      <c r="U73" s="124">
        <f t="shared" si="29"/>
        <v>803</v>
      </c>
      <c r="V73" s="124">
        <f t="shared" si="29"/>
        <v>1387</v>
      </c>
      <c r="W73" s="127">
        <f t="shared" si="29"/>
        <v>2190</v>
      </c>
      <c r="X73" s="128">
        <f t="shared" si="29"/>
        <v>1763</v>
      </c>
      <c r="Y73" s="113" t="str">
        <f t="shared" si="19"/>
        <v/>
      </c>
      <c r="Z73" s="114"/>
      <c r="AA73" s="6"/>
      <c r="AB73" s="6"/>
      <c r="AC73" s="6"/>
      <c r="AD73" s="2"/>
      <c r="AE73" s="2"/>
      <c r="AF73" s="3"/>
      <c r="AG73" s="3"/>
      <c r="AH73" s="2"/>
      <c r="AI73" s="115"/>
      <c r="AJ73" s="3"/>
      <c r="AK73" s="2"/>
      <c r="AL73" s="115"/>
      <c r="AM73" s="3"/>
      <c r="AN73" s="3"/>
      <c r="AO73" s="3"/>
      <c r="AP73" s="2"/>
      <c r="AQ73" s="3"/>
      <c r="AR73" s="3"/>
      <c r="AS73" s="3"/>
      <c r="AT73" s="3"/>
      <c r="AU73" s="6"/>
      <c r="BG73" s="6"/>
      <c r="BH73" s="6"/>
      <c r="BI73" s="6"/>
      <c r="BJ73" s="6"/>
      <c r="BK73" s="6"/>
      <c r="BL73" s="6"/>
      <c r="BM73" s="6"/>
      <c r="BN73" s="6"/>
      <c r="BO73" s="6"/>
      <c r="BP73" s="6"/>
      <c r="BQ73" s="42" t="str">
        <f t="shared" si="20"/>
        <v/>
      </c>
      <c r="BR73" s="42" t="str">
        <f t="shared" si="21"/>
        <v/>
      </c>
      <c r="BS73" s="42" t="str">
        <f t="shared" si="22"/>
        <v/>
      </c>
      <c r="BT73" s="42" t="str">
        <f t="shared" si="23"/>
        <v/>
      </c>
      <c r="BU73" s="6"/>
      <c r="BV73" s="6"/>
      <c r="BW73" s="6"/>
      <c r="BX73" s="6"/>
      <c r="BY73" s="116">
        <f t="shared" si="24"/>
        <v>0</v>
      </c>
      <c r="BZ73" s="116">
        <f t="shared" si="25"/>
        <v>0</v>
      </c>
      <c r="CA73" s="116">
        <f t="shared" si="26"/>
        <v>0</v>
      </c>
      <c r="CB73" s="47">
        <f t="shared" si="27"/>
        <v>0</v>
      </c>
      <c r="CC73" s="6"/>
      <c r="CZ73" s="12"/>
      <c r="DA73" s="12"/>
    </row>
    <row r="74" spans="1:105" s="11" customFormat="1" ht="30" customHeight="1" x14ac:dyDescent="0.2">
      <c r="A74" s="129" t="s">
        <v>122</v>
      </c>
      <c r="B74" s="129"/>
      <c r="C74" s="129"/>
      <c r="D74" s="129"/>
      <c r="E74" s="129"/>
      <c r="F74" s="129"/>
      <c r="G74" s="130"/>
      <c r="H74" s="130"/>
      <c r="I74" s="130"/>
      <c r="J74" s="130"/>
      <c r="K74" s="64"/>
      <c r="L74" s="64"/>
      <c r="N74" s="6"/>
      <c r="O74" s="6"/>
      <c r="P74" s="6"/>
      <c r="Q74" s="6"/>
      <c r="R74" s="6"/>
      <c r="S74" s="6"/>
      <c r="T74" s="6"/>
      <c r="U74" s="6"/>
      <c r="V74" s="6"/>
      <c r="W74" s="6"/>
      <c r="X74" s="6"/>
      <c r="Y74" s="6"/>
      <c r="Z74" s="6"/>
      <c r="AA74" s="6"/>
      <c r="AB74" s="6"/>
      <c r="AC74" s="6"/>
      <c r="AD74" s="107"/>
      <c r="AE74" s="6"/>
      <c r="AF74" s="6"/>
      <c r="AG74" s="107"/>
      <c r="AH74" s="6"/>
      <c r="AI74" s="6"/>
      <c r="AJ74" s="107"/>
      <c r="AK74" s="6"/>
      <c r="AL74" s="6"/>
      <c r="AM74" s="107"/>
      <c r="AN74" s="107"/>
      <c r="AO74" s="107"/>
      <c r="AP74" s="6"/>
      <c r="AQ74" s="6"/>
      <c r="AR74" s="6"/>
      <c r="AS74" s="6"/>
      <c r="AT74" s="6"/>
      <c r="AU74" s="6"/>
      <c r="BG74" s="6"/>
      <c r="BH74" s="6"/>
      <c r="BI74" s="6"/>
      <c r="BJ74" s="6"/>
      <c r="BK74" s="6"/>
      <c r="BL74" s="6"/>
      <c r="BM74" s="6"/>
      <c r="BN74" s="6"/>
      <c r="BO74" s="6"/>
      <c r="BP74" s="6"/>
      <c r="BQ74" s="6"/>
      <c r="BR74" s="6"/>
      <c r="BS74" s="6"/>
      <c r="BT74" s="6"/>
      <c r="BU74" s="6"/>
      <c r="BV74" s="6"/>
      <c r="BW74" s="6"/>
      <c r="BX74" s="6"/>
      <c r="BY74" s="6"/>
      <c r="BZ74" s="6"/>
      <c r="CA74" s="6"/>
      <c r="CB74" s="6"/>
      <c r="CC74" s="6"/>
      <c r="CZ74" s="12"/>
      <c r="DA74" s="12"/>
    </row>
    <row r="75" spans="1:105" s="11" customFormat="1" ht="21" customHeight="1" x14ac:dyDescent="0.15">
      <c r="A75" s="375" t="s">
        <v>123</v>
      </c>
      <c r="B75" s="347" t="s">
        <v>104</v>
      </c>
      <c r="C75" s="352" t="s">
        <v>105</v>
      </c>
      <c r="D75" s="342" t="s">
        <v>106</v>
      </c>
      <c r="E75" s="343"/>
      <c r="F75" s="343"/>
      <c r="G75" s="343"/>
      <c r="H75" s="343"/>
      <c r="I75" s="343"/>
      <c r="J75" s="343"/>
      <c r="K75" s="343"/>
      <c r="L75" s="343"/>
      <c r="M75" s="343"/>
      <c r="N75" s="343"/>
      <c r="O75" s="343"/>
      <c r="P75" s="343"/>
      <c r="Q75" s="343"/>
      <c r="R75" s="343"/>
      <c r="S75" s="343"/>
      <c r="T75" s="359"/>
      <c r="U75" s="377" t="s">
        <v>27</v>
      </c>
      <c r="V75" s="377"/>
      <c r="W75" s="377" t="s">
        <v>107</v>
      </c>
      <c r="X75" s="6"/>
      <c r="Y75" s="6"/>
      <c r="Z75" s="107"/>
      <c r="AA75" s="6"/>
      <c r="AB75" s="6"/>
      <c r="AC75" s="6"/>
      <c r="AD75" s="6"/>
      <c r="AE75" s="6"/>
      <c r="AF75" s="6"/>
      <c r="AG75" s="6"/>
      <c r="AH75" s="3"/>
      <c r="AI75" s="3"/>
      <c r="AJ75" s="3"/>
      <c r="AK75" s="3"/>
      <c r="AL75" s="3"/>
      <c r="AM75" s="3"/>
      <c r="AN75" s="3"/>
      <c r="AO75" s="3"/>
      <c r="AP75" s="3"/>
      <c r="AQ75" s="3"/>
      <c r="AR75" s="6"/>
      <c r="AS75" s="6"/>
      <c r="AT75" s="6"/>
      <c r="BF75" s="6"/>
      <c r="BG75" s="6"/>
      <c r="BH75" s="6"/>
      <c r="BI75" s="6"/>
      <c r="BJ75" s="6"/>
      <c r="BK75" s="6"/>
      <c r="BL75" s="6"/>
      <c r="BM75" s="6"/>
      <c r="BN75" s="6"/>
      <c r="BO75" s="6"/>
      <c r="BP75" s="6"/>
      <c r="BQ75" s="6"/>
      <c r="BR75" s="6"/>
      <c r="BS75" s="6"/>
      <c r="BT75" s="6"/>
      <c r="BU75" s="6"/>
      <c r="BV75" s="6"/>
      <c r="BW75" s="6"/>
      <c r="BX75" s="6"/>
      <c r="BY75" s="6"/>
      <c r="BZ75" s="6"/>
      <c r="CA75" s="6"/>
      <c r="CB75" s="6"/>
      <c r="CY75" s="12"/>
      <c r="CZ75" s="12"/>
    </row>
    <row r="76" spans="1:105" s="11" customFormat="1" ht="22.5" customHeight="1" x14ac:dyDescent="0.15">
      <c r="A76" s="376"/>
      <c r="B76" s="349"/>
      <c r="C76" s="354"/>
      <c r="D76" s="13" t="s">
        <v>31</v>
      </c>
      <c r="E76" s="108" t="s">
        <v>32</v>
      </c>
      <c r="F76" s="15" t="s">
        <v>33</v>
      </c>
      <c r="G76" s="15" t="s">
        <v>34</v>
      </c>
      <c r="H76" s="15" t="s">
        <v>35</v>
      </c>
      <c r="I76" s="16" t="s">
        <v>36</v>
      </c>
      <c r="J76" s="16" t="s">
        <v>37</v>
      </c>
      <c r="K76" s="16" t="s">
        <v>38</v>
      </c>
      <c r="L76" s="16" t="s">
        <v>39</v>
      </c>
      <c r="M76" s="16" t="s">
        <v>40</v>
      </c>
      <c r="N76" s="16" t="s">
        <v>41</v>
      </c>
      <c r="O76" s="16" t="s">
        <v>42</v>
      </c>
      <c r="P76" s="16" t="s">
        <v>43</v>
      </c>
      <c r="Q76" s="16" t="s">
        <v>44</v>
      </c>
      <c r="R76" s="16" t="s">
        <v>45</v>
      </c>
      <c r="S76" s="16" t="s">
        <v>46</v>
      </c>
      <c r="T76" s="17" t="s">
        <v>47</v>
      </c>
      <c r="U76" s="282" t="s">
        <v>109</v>
      </c>
      <c r="V76" s="282" t="s">
        <v>50</v>
      </c>
      <c r="W76" s="377"/>
      <c r="X76" s="6"/>
      <c r="Y76" s="6"/>
      <c r="Z76" s="107"/>
      <c r="AA76" s="6"/>
      <c r="AB76" s="6"/>
      <c r="AC76" s="6"/>
      <c r="AD76" s="6"/>
      <c r="AE76" s="6"/>
      <c r="AF76" s="6"/>
      <c r="AG76" s="6"/>
      <c r="AH76" s="3"/>
      <c r="AI76" s="3"/>
      <c r="AJ76" s="3"/>
      <c r="AK76" s="3"/>
      <c r="AL76" s="3"/>
      <c r="AM76" s="3"/>
      <c r="AN76" s="3"/>
      <c r="AO76" s="3"/>
      <c r="AP76" s="3"/>
      <c r="AQ76" s="3"/>
      <c r="AR76" s="6"/>
      <c r="AS76" s="6"/>
      <c r="AT76" s="6"/>
      <c r="BF76" s="6"/>
      <c r="BG76" s="6"/>
      <c r="BH76" s="6"/>
      <c r="BI76" s="6"/>
      <c r="BJ76" s="6"/>
      <c r="BK76" s="6"/>
      <c r="BL76" s="6"/>
      <c r="BM76" s="6"/>
      <c r="BN76" s="6"/>
      <c r="BO76" s="6"/>
      <c r="BP76" s="6"/>
      <c r="BQ76" s="6"/>
      <c r="BR76" s="6"/>
      <c r="BS76" s="6"/>
      <c r="BT76" s="6"/>
      <c r="BU76" s="6"/>
      <c r="BV76" s="6"/>
      <c r="BW76" s="6"/>
      <c r="BX76" s="6"/>
      <c r="BY76" s="6"/>
      <c r="BZ76" s="6"/>
      <c r="CA76" s="6"/>
      <c r="CB76" s="6"/>
      <c r="CY76" s="12"/>
      <c r="CZ76" s="12"/>
    </row>
    <row r="77" spans="1:105" s="11" customFormat="1" ht="18.75" customHeight="1" x14ac:dyDescent="0.15">
      <c r="A77" s="391" t="s">
        <v>124</v>
      </c>
      <c r="B77" s="131" t="s">
        <v>110</v>
      </c>
      <c r="C77" s="109">
        <f>SUM(D77:T77)</f>
        <v>0</v>
      </c>
      <c r="D77" s="23"/>
      <c r="E77" s="24"/>
      <c r="F77" s="25"/>
      <c r="G77" s="25"/>
      <c r="H77" s="25"/>
      <c r="I77" s="25"/>
      <c r="J77" s="25"/>
      <c r="K77" s="25"/>
      <c r="L77" s="25"/>
      <c r="M77" s="25"/>
      <c r="N77" s="25"/>
      <c r="O77" s="25"/>
      <c r="P77" s="25"/>
      <c r="Q77" s="25"/>
      <c r="R77" s="25"/>
      <c r="S77" s="25"/>
      <c r="T77" s="34"/>
      <c r="U77" s="110"/>
      <c r="V77" s="110"/>
      <c r="W77" s="110"/>
      <c r="X77" s="132" t="str">
        <f>+BP77&amp;BQ77&amp;BR77&amp;BS77</f>
        <v/>
      </c>
      <c r="Y77" s="6"/>
      <c r="Z77" s="107"/>
      <c r="AA77" s="6"/>
      <c r="AB77" s="6"/>
      <c r="AC77" s="6"/>
      <c r="AD77" s="6"/>
      <c r="AE77" s="6"/>
      <c r="AF77" s="6"/>
      <c r="AG77" s="6"/>
      <c r="AH77" s="3"/>
      <c r="AI77" s="3"/>
      <c r="AJ77" s="3"/>
      <c r="AK77" s="3"/>
      <c r="AL77" s="3"/>
      <c r="AM77" s="3"/>
      <c r="AN77" s="3"/>
      <c r="AO77" s="3"/>
      <c r="AP77" s="3"/>
      <c r="AQ77" s="3"/>
      <c r="AR77" s="6"/>
      <c r="AS77" s="6"/>
      <c r="AT77" s="6"/>
      <c r="BF77" s="6"/>
      <c r="BG77" s="6"/>
      <c r="BH77" s="6"/>
      <c r="BI77" s="6"/>
      <c r="BJ77" s="6"/>
      <c r="BK77" s="6"/>
      <c r="BL77" s="6"/>
      <c r="BM77" s="6"/>
      <c r="BN77" s="6"/>
      <c r="BO77" s="6"/>
      <c r="BP77" s="42" t="str">
        <f>IF($C77&lt;&gt;($U77+$V77)," El número atenciones según sexo NO puede ser diferente al Total.","")</f>
        <v/>
      </c>
      <c r="BQ77" s="42" t="str">
        <f>IF($C77=0,"",IF(($W77)="",IF($C77="",""," No olvide escribir la columna Beneficiarios."),""))</f>
        <v/>
      </c>
      <c r="BR77" s="42" t="str">
        <f>IF($C77&lt;($W77)," El número de Beneficiarios NO puede ser mayor que el Total.","")</f>
        <v/>
      </c>
      <c r="BS77" s="42" t="str">
        <f>IF(C77+C79+C82+C84+C86&lt;=C62,"","Las consultas por enfermera NO pueden ser mayor que el Total de consultas de sección B.")</f>
        <v/>
      </c>
      <c r="BT77" s="6"/>
      <c r="BU77" s="6"/>
      <c r="BV77" s="6"/>
      <c r="BW77" s="6"/>
      <c r="BX77" s="116">
        <f>IF($C77&lt;&gt;($U77+$V77),1,0)</f>
        <v>0</v>
      </c>
      <c r="BY77" s="116">
        <f>IF($C77&lt;($W77),1,0)</f>
        <v>0</v>
      </c>
      <c r="BZ77" s="116" t="str">
        <f>IF($C77=0,"",IF(($W77)="",IF($C77="","",1),0))</f>
        <v/>
      </c>
      <c r="CA77" s="116">
        <f>IF(C77+C79+C82+C84+C86&lt;=C62,0,1)</f>
        <v>0</v>
      </c>
      <c r="CB77" s="6"/>
      <c r="CY77" s="12"/>
      <c r="CZ77" s="12"/>
    </row>
    <row r="78" spans="1:105" s="11" customFormat="1" ht="21.75" customHeight="1" x14ac:dyDescent="0.15">
      <c r="A78" s="392"/>
      <c r="B78" s="133" t="s">
        <v>111</v>
      </c>
      <c r="C78" s="119">
        <f t="shared" ref="C78:C85" si="30">SUM(D78:T78)</f>
        <v>14</v>
      </c>
      <c r="D78" s="84"/>
      <c r="E78" s="120">
        <v>1</v>
      </c>
      <c r="F78" s="121"/>
      <c r="G78" s="121">
        <v>4</v>
      </c>
      <c r="H78" s="121">
        <v>1</v>
      </c>
      <c r="I78" s="121">
        <v>1</v>
      </c>
      <c r="J78" s="121"/>
      <c r="K78" s="121">
        <v>3</v>
      </c>
      <c r="L78" s="121">
        <v>1</v>
      </c>
      <c r="M78" s="121">
        <v>1</v>
      </c>
      <c r="N78" s="121"/>
      <c r="O78" s="121">
        <v>2</v>
      </c>
      <c r="P78" s="121"/>
      <c r="Q78" s="121"/>
      <c r="R78" s="121"/>
      <c r="S78" s="121"/>
      <c r="T78" s="85"/>
      <c r="U78" s="122">
        <v>5</v>
      </c>
      <c r="V78" s="122">
        <v>9</v>
      </c>
      <c r="W78" s="122">
        <v>14</v>
      </c>
      <c r="X78" s="132" t="str">
        <f t="shared" ref="X78:X87" si="31">+BP78&amp;BQ78&amp;BR78&amp;BS78</f>
        <v/>
      </c>
      <c r="Y78" s="6"/>
      <c r="Z78" s="107"/>
      <c r="AA78" s="6"/>
      <c r="AB78" s="6"/>
      <c r="AC78" s="6"/>
      <c r="AD78" s="6"/>
      <c r="AE78" s="6"/>
      <c r="AF78" s="6"/>
      <c r="AG78" s="6"/>
      <c r="AH78" s="3"/>
      <c r="AI78" s="3"/>
      <c r="AJ78" s="3"/>
      <c r="AK78" s="3"/>
      <c r="AL78" s="3"/>
      <c r="AM78" s="3"/>
      <c r="AN78" s="3"/>
      <c r="AO78" s="3"/>
      <c r="AP78" s="3"/>
      <c r="AQ78" s="3"/>
      <c r="AR78" s="6"/>
      <c r="AS78" s="6"/>
      <c r="AT78" s="6"/>
      <c r="BF78" s="6"/>
      <c r="BG78" s="6"/>
      <c r="BH78" s="6"/>
      <c r="BI78" s="6"/>
      <c r="BJ78" s="6"/>
      <c r="BK78" s="6"/>
      <c r="BL78" s="6"/>
      <c r="BM78" s="6"/>
      <c r="BN78" s="6"/>
      <c r="BO78" s="6"/>
      <c r="BP78" s="42" t="str">
        <f t="shared" ref="BP78:BP87" si="32">IF($C78&lt;&gt;($U78+$V78)," El número atenciones según sexo NO puede ser diferente al Total.","")</f>
        <v/>
      </c>
      <c r="BQ78" s="42" t="str">
        <f t="shared" ref="BQ78:BQ87" si="33">IF($C78=0,"",IF(($W78)="",IF($C78="",""," No olvide escribir la columna Beneficiarios."),""))</f>
        <v/>
      </c>
      <c r="BR78" s="42" t="str">
        <f t="shared" ref="BR78:BR87" si="34">IF($C78&lt;($W78)," El número de Beneficiarios NO puede ser mayor que el Total.","")</f>
        <v/>
      </c>
      <c r="BS78" s="42" t="str">
        <f>IF(C78+C80+C83+C85+C87&lt;=C63+C64+C65,"","Las consultas por matrona NO pueden ser mayor que el Total de consultas de sección B.")</f>
        <v/>
      </c>
      <c r="BT78" s="6"/>
      <c r="BU78" s="6"/>
      <c r="BV78" s="6"/>
      <c r="BW78" s="6"/>
      <c r="BX78" s="116">
        <f t="shared" ref="BX78:BX87" si="35">IF($C78&lt;&gt;($U78+$V78),1,0)</f>
        <v>0</v>
      </c>
      <c r="BY78" s="116">
        <f t="shared" ref="BY78:BY87" si="36">IF($C78&lt;($W78),1,0)</f>
        <v>0</v>
      </c>
      <c r="BZ78" s="116">
        <f t="shared" ref="BZ78:BZ87" si="37">IF($C78=0,"",IF(($W78)="",IF($C78="","",1),0))</f>
        <v>0</v>
      </c>
      <c r="CA78" s="116">
        <f>IF(C78+C80+C83+C85+C87&lt;=C63+C64+C65,0,1)</f>
        <v>0</v>
      </c>
      <c r="CB78" s="6"/>
      <c r="CY78" s="12"/>
      <c r="CZ78" s="12"/>
    </row>
    <row r="79" spans="1:105" s="11" customFormat="1" ht="18" customHeight="1" x14ac:dyDescent="0.15">
      <c r="A79" s="393" t="s">
        <v>125</v>
      </c>
      <c r="B79" s="131" t="s">
        <v>110</v>
      </c>
      <c r="C79" s="109">
        <f t="shared" si="30"/>
        <v>13</v>
      </c>
      <c r="D79" s="23"/>
      <c r="E79" s="24"/>
      <c r="F79" s="25"/>
      <c r="G79" s="25"/>
      <c r="H79" s="25">
        <v>1</v>
      </c>
      <c r="I79" s="25">
        <v>1</v>
      </c>
      <c r="J79" s="25">
        <v>3</v>
      </c>
      <c r="K79" s="25">
        <v>2</v>
      </c>
      <c r="L79" s="25"/>
      <c r="M79" s="25">
        <v>4</v>
      </c>
      <c r="N79" s="25">
        <v>2</v>
      </c>
      <c r="O79" s="25"/>
      <c r="P79" s="25"/>
      <c r="Q79" s="25"/>
      <c r="R79" s="25"/>
      <c r="S79" s="25"/>
      <c r="T79" s="34"/>
      <c r="U79" s="110">
        <v>9</v>
      </c>
      <c r="V79" s="110">
        <v>4</v>
      </c>
      <c r="W79" s="110">
        <v>13</v>
      </c>
      <c r="X79" s="132" t="str">
        <f t="shared" si="31"/>
        <v/>
      </c>
      <c r="Y79" s="6"/>
      <c r="Z79" s="107"/>
      <c r="AA79" s="6"/>
      <c r="AB79" s="6"/>
      <c r="AC79" s="6"/>
      <c r="AD79" s="6"/>
      <c r="AE79" s="6"/>
      <c r="AF79" s="6"/>
      <c r="AG79" s="6"/>
      <c r="AH79" s="3"/>
      <c r="AI79" s="3"/>
      <c r="AJ79" s="3"/>
      <c r="AK79" s="3"/>
      <c r="AL79" s="3"/>
      <c r="AM79" s="3"/>
      <c r="AN79" s="3"/>
      <c r="AO79" s="3"/>
      <c r="AP79" s="3"/>
      <c r="AQ79" s="3"/>
      <c r="AR79" s="6"/>
      <c r="AS79" s="6"/>
      <c r="AT79" s="6"/>
      <c r="BF79" s="6"/>
      <c r="BG79" s="6"/>
      <c r="BH79" s="6"/>
      <c r="BI79" s="6"/>
      <c r="BJ79" s="6"/>
      <c r="BK79" s="6"/>
      <c r="BL79" s="6"/>
      <c r="BM79" s="6"/>
      <c r="BN79" s="6"/>
      <c r="BO79" s="6"/>
      <c r="BP79" s="42" t="str">
        <f t="shared" si="32"/>
        <v/>
      </c>
      <c r="BQ79" s="42" t="str">
        <f t="shared" si="33"/>
        <v/>
      </c>
      <c r="BR79" s="42" t="str">
        <f t="shared" si="34"/>
        <v/>
      </c>
      <c r="BS79" s="42" t="str">
        <f>IF(C81&lt;=C67,"","Las consultas por psicológo NO pueden ser mayor que el Total de consultas de sección B.")</f>
        <v/>
      </c>
      <c r="BT79" s="6"/>
      <c r="BU79" s="6"/>
      <c r="BV79" s="6"/>
      <c r="BW79" s="6"/>
      <c r="BX79" s="116">
        <f t="shared" si="35"/>
        <v>0</v>
      </c>
      <c r="BY79" s="116">
        <f t="shared" si="36"/>
        <v>0</v>
      </c>
      <c r="BZ79" s="116">
        <f t="shared" si="37"/>
        <v>0</v>
      </c>
      <c r="CA79" s="116">
        <f>IF(C81&lt;=C67,0,1)</f>
        <v>0</v>
      </c>
      <c r="CB79" s="6"/>
      <c r="CY79" s="12"/>
      <c r="CZ79" s="12"/>
    </row>
    <row r="80" spans="1:105" s="11" customFormat="1" ht="18" customHeight="1" x14ac:dyDescent="0.15">
      <c r="A80" s="394"/>
      <c r="B80" s="134" t="s">
        <v>111</v>
      </c>
      <c r="C80" s="117">
        <f t="shared" si="30"/>
        <v>0</v>
      </c>
      <c r="D80" s="27"/>
      <c r="E80" s="49"/>
      <c r="F80" s="30"/>
      <c r="G80" s="30"/>
      <c r="H80" s="30"/>
      <c r="I80" s="30"/>
      <c r="J80" s="30"/>
      <c r="K80" s="30"/>
      <c r="L80" s="30"/>
      <c r="M80" s="30"/>
      <c r="N80" s="30"/>
      <c r="O80" s="30"/>
      <c r="P80" s="30"/>
      <c r="Q80" s="30"/>
      <c r="R80" s="30"/>
      <c r="S80" s="30"/>
      <c r="T80" s="28"/>
      <c r="U80" s="118"/>
      <c r="V80" s="118"/>
      <c r="W80" s="118"/>
      <c r="X80" s="132" t="str">
        <f t="shared" si="31"/>
        <v/>
      </c>
      <c r="Y80" s="6"/>
      <c r="Z80" s="107"/>
      <c r="AA80" s="6"/>
      <c r="AB80" s="6"/>
      <c r="AC80" s="6"/>
      <c r="AD80" s="6"/>
      <c r="AE80" s="6"/>
      <c r="AF80" s="6"/>
      <c r="AG80" s="6"/>
      <c r="AH80" s="3"/>
      <c r="AI80" s="3"/>
      <c r="AJ80" s="3"/>
      <c r="AK80" s="3"/>
      <c r="AL80" s="3"/>
      <c r="AM80" s="3"/>
      <c r="AN80" s="3"/>
      <c r="AO80" s="3"/>
      <c r="AP80" s="3"/>
      <c r="AQ80" s="3"/>
      <c r="AR80" s="6"/>
      <c r="AS80" s="6"/>
      <c r="AT80" s="6"/>
      <c r="BF80" s="6"/>
      <c r="BG80" s="6"/>
      <c r="BH80" s="6"/>
      <c r="BI80" s="6"/>
      <c r="BJ80" s="6"/>
      <c r="BK80" s="6"/>
      <c r="BL80" s="6"/>
      <c r="BM80" s="6"/>
      <c r="BN80" s="6"/>
      <c r="BO80" s="6"/>
      <c r="BP80" s="42" t="str">
        <f t="shared" si="32"/>
        <v/>
      </c>
      <c r="BQ80" s="42" t="str">
        <f t="shared" si="33"/>
        <v/>
      </c>
      <c r="BR80" s="42" t="str">
        <f t="shared" si="34"/>
        <v/>
      </c>
      <c r="BS80" s="42"/>
      <c r="BT80" s="6"/>
      <c r="BU80" s="6"/>
      <c r="BV80" s="6"/>
      <c r="BW80" s="6"/>
      <c r="BX80" s="116">
        <f t="shared" si="35"/>
        <v>0</v>
      </c>
      <c r="BY80" s="116">
        <f t="shared" si="36"/>
        <v>0</v>
      </c>
      <c r="BZ80" s="116" t="str">
        <f t="shared" si="37"/>
        <v/>
      </c>
      <c r="CA80" s="116"/>
      <c r="CB80" s="6"/>
      <c r="CY80" s="12"/>
      <c r="CZ80" s="12"/>
    </row>
    <row r="81" spans="1:105" s="11" customFormat="1" ht="18" customHeight="1" x14ac:dyDescent="0.15">
      <c r="A81" s="395"/>
      <c r="B81" s="133" t="s">
        <v>126</v>
      </c>
      <c r="C81" s="119">
        <f t="shared" si="30"/>
        <v>0</v>
      </c>
      <c r="D81" s="84"/>
      <c r="E81" s="120"/>
      <c r="F81" s="121"/>
      <c r="G81" s="121"/>
      <c r="H81" s="121"/>
      <c r="I81" s="121"/>
      <c r="J81" s="121"/>
      <c r="K81" s="121"/>
      <c r="L81" s="121"/>
      <c r="M81" s="121"/>
      <c r="N81" s="121"/>
      <c r="O81" s="121"/>
      <c r="P81" s="121"/>
      <c r="Q81" s="121"/>
      <c r="R81" s="121"/>
      <c r="S81" s="121"/>
      <c r="T81" s="85"/>
      <c r="U81" s="122"/>
      <c r="V81" s="122"/>
      <c r="W81" s="122"/>
      <c r="X81" s="132" t="str">
        <f t="shared" si="31"/>
        <v/>
      </c>
      <c r="Y81" s="6"/>
      <c r="Z81" s="107"/>
      <c r="AA81" s="6"/>
      <c r="AB81" s="6"/>
      <c r="AC81" s="6"/>
      <c r="AD81" s="6"/>
      <c r="AE81" s="6"/>
      <c r="AF81" s="6"/>
      <c r="AG81" s="6"/>
      <c r="AH81" s="3"/>
      <c r="AI81" s="3"/>
      <c r="AJ81" s="3"/>
      <c r="AK81" s="3"/>
      <c r="AL81" s="3"/>
      <c r="AM81" s="3"/>
      <c r="AN81" s="3"/>
      <c r="AO81" s="3"/>
      <c r="AP81" s="3"/>
      <c r="AQ81" s="3"/>
      <c r="AR81" s="6"/>
      <c r="AS81" s="6"/>
      <c r="AT81" s="6"/>
      <c r="BF81" s="6"/>
      <c r="BG81" s="6"/>
      <c r="BH81" s="6"/>
      <c r="BI81" s="6"/>
      <c r="BJ81" s="6"/>
      <c r="BK81" s="6"/>
      <c r="BL81" s="6"/>
      <c r="BM81" s="6"/>
      <c r="BN81" s="6"/>
      <c r="BO81" s="6"/>
      <c r="BP81" s="42" t="str">
        <f t="shared" si="32"/>
        <v/>
      </c>
      <c r="BQ81" s="42" t="str">
        <f t="shared" si="33"/>
        <v/>
      </c>
      <c r="BR81" s="42" t="str">
        <f t="shared" si="34"/>
        <v/>
      </c>
      <c r="BS81" s="42"/>
      <c r="BT81" s="6"/>
      <c r="BU81" s="6"/>
      <c r="BV81" s="6"/>
      <c r="BW81" s="6"/>
      <c r="BX81" s="116">
        <f t="shared" si="35"/>
        <v>0</v>
      </c>
      <c r="BY81" s="116">
        <f t="shared" si="36"/>
        <v>0</v>
      </c>
      <c r="BZ81" s="116" t="str">
        <f t="shared" si="37"/>
        <v/>
      </c>
      <c r="CA81" s="116"/>
      <c r="CB81" s="6"/>
      <c r="CY81" s="12"/>
      <c r="CZ81" s="12"/>
    </row>
    <row r="82" spans="1:105" s="11" customFormat="1" ht="18" customHeight="1" x14ac:dyDescent="0.15">
      <c r="A82" s="353" t="s">
        <v>127</v>
      </c>
      <c r="B82" s="131" t="s">
        <v>110</v>
      </c>
      <c r="C82" s="109">
        <f t="shared" si="30"/>
        <v>10</v>
      </c>
      <c r="D82" s="23"/>
      <c r="E82" s="24"/>
      <c r="F82" s="25"/>
      <c r="G82" s="25"/>
      <c r="H82" s="25">
        <v>1</v>
      </c>
      <c r="I82" s="25"/>
      <c r="J82" s="25">
        <v>2</v>
      </c>
      <c r="K82" s="25">
        <v>2</v>
      </c>
      <c r="L82" s="24"/>
      <c r="M82" s="25">
        <v>3</v>
      </c>
      <c r="N82" s="25">
        <v>2</v>
      </c>
      <c r="O82" s="25"/>
      <c r="P82" s="25"/>
      <c r="Q82" s="25"/>
      <c r="R82" s="25"/>
      <c r="S82" s="25"/>
      <c r="T82" s="34"/>
      <c r="U82" s="110">
        <v>7</v>
      </c>
      <c r="V82" s="110">
        <v>3</v>
      </c>
      <c r="W82" s="110">
        <v>10</v>
      </c>
      <c r="X82" s="132" t="str">
        <f t="shared" si="31"/>
        <v/>
      </c>
      <c r="Y82" s="6"/>
      <c r="Z82" s="107"/>
      <c r="AA82" s="6"/>
      <c r="AB82" s="6"/>
      <c r="AC82" s="6"/>
      <c r="AD82" s="6"/>
      <c r="AE82" s="6"/>
      <c r="AF82" s="6"/>
      <c r="AG82" s="6"/>
      <c r="AH82" s="3"/>
      <c r="AI82" s="3"/>
      <c r="AJ82" s="3"/>
      <c r="AK82" s="3"/>
      <c r="AL82" s="3"/>
      <c r="AM82" s="3"/>
      <c r="AN82" s="3"/>
      <c r="AO82" s="3"/>
      <c r="AP82" s="3"/>
      <c r="AQ82" s="3"/>
      <c r="AR82" s="6"/>
      <c r="AS82" s="6"/>
      <c r="AT82" s="6"/>
      <c r="BF82" s="6"/>
      <c r="BG82" s="6"/>
      <c r="BH82" s="6"/>
      <c r="BI82" s="6"/>
      <c r="BJ82" s="6"/>
      <c r="BK82" s="6"/>
      <c r="BL82" s="6"/>
      <c r="BM82" s="6"/>
      <c r="BN82" s="6"/>
      <c r="BO82" s="6"/>
      <c r="BP82" s="42" t="str">
        <f t="shared" si="32"/>
        <v/>
      </c>
      <c r="BQ82" s="42" t="str">
        <f t="shared" si="33"/>
        <v/>
      </c>
      <c r="BR82" s="42" t="str">
        <f t="shared" si="34"/>
        <v/>
      </c>
      <c r="BS82" s="42"/>
      <c r="BT82" s="6"/>
      <c r="BU82" s="6"/>
      <c r="BV82" s="6"/>
      <c r="BW82" s="6"/>
      <c r="BX82" s="116">
        <f t="shared" si="35"/>
        <v>0</v>
      </c>
      <c r="BY82" s="116">
        <f t="shared" si="36"/>
        <v>0</v>
      </c>
      <c r="BZ82" s="116">
        <f t="shared" si="37"/>
        <v>0</v>
      </c>
      <c r="CA82" s="116"/>
      <c r="CB82" s="6"/>
      <c r="CY82" s="12"/>
      <c r="CZ82" s="12"/>
    </row>
    <row r="83" spans="1:105" s="11" customFormat="1" ht="18" customHeight="1" x14ac:dyDescent="0.15">
      <c r="A83" s="396"/>
      <c r="B83" s="134" t="s">
        <v>111</v>
      </c>
      <c r="C83" s="117">
        <f t="shared" si="30"/>
        <v>0</v>
      </c>
      <c r="D83" s="84"/>
      <c r="E83" s="120"/>
      <c r="F83" s="121"/>
      <c r="G83" s="121"/>
      <c r="H83" s="121"/>
      <c r="I83" s="121"/>
      <c r="J83" s="121"/>
      <c r="K83" s="121"/>
      <c r="L83" s="121"/>
      <c r="M83" s="121"/>
      <c r="N83" s="121"/>
      <c r="O83" s="121"/>
      <c r="P83" s="121"/>
      <c r="Q83" s="121"/>
      <c r="R83" s="121"/>
      <c r="S83" s="121"/>
      <c r="T83" s="85"/>
      <c r="U83" s="122"/>
      <c r="V83" s="122"/>
      <c r="W83" s="122"/>
      <c r="X83" s="132" t="str">
        <f t="shared" si="31"/>
        <v/>
      </c>
      <c r="Y83" s="6"/>
      <c r="Z83" s="107"/>
      <c r="AA83" s="6"/>
      <c r="AB83" s="6"/>
      <c r="AC83" s="6"/>
      <c r="AD83" s="6"/>
      <c r="AE83" s="6"/>
      <c r="AF83" s="6"/>
      <c r="AG83" s="6"/>
      <c r="AH83" s="3"/>
      <c r="AI83" s="3"/>
      <c r="AJ83" s="3"/>
      <c r="AK83" s="3"/>
      <c r="AL83" s="3"/>
      <c r="AM83" s="3"/>
      <c r="AN83" s="3"/>
      <c r="AO83" s="3"/>
      <c r="AP83" s="3"/>
      <c r="AQ83" s="3"/>
      <c r="AR83" s="6"/>
      <c r="AS83" s="6"/>
      <c r="AT83" s="6"/>
      <c r="BF83" s="6"/>
      <c r="BG83" s="6"/>
      <c r="BH83" s="6"/>
      <c r="BI83" s="6"/>
      <c r="BJ83" s="6"/>
      <c r="BK83" s="6"/>
      <c r="BL83" s="6"/>
      <c r="BM83" s="6"/>
      <c r="BN83" s="6"/>
      <c r="BO83" s="6"/>
      <c r="BP83" s="42" t="str">
        <f t="shared" si="32"/>
        <v/>
      </c>
      <c r="BQ83" s="42" t="str">
        <f t="shared" si="33"/>
        <v/>
      </c>
      <c r="BR83" s="42" t="str">
        <f t="shared" si="34"/>
        <v/>
      </c>
      <c r="BS83" s="42"/>
      <c r="BT83" s="6"/>
      <c r="BU83" s="6"/>
      <c r="BV83" s="6"/>
      <c r="BW83" s="6"/>
      <c r="BX83" s="116">
        <f t="shared" si="35"/>
        <v>0</v>
      </c>
      <c r="BY83" s="116">
        <f t="shared" si="36"/>
        <v>0</v>
      </c>
      <c r="BZ83" s="116" t="str">
        <f t="shared" si="37"/>
        <v/>
      </c>
      <c r="CA83" s="116"/>
      <c r="CB83" s="6"/>
      <c r="CY83" s="12"/>
      <c r="CZ83" s="12"/>
    </row>
    <row r="84" spans="1:105" s="11" customFormat="1" ht="18" customHeight="1" x14ac:dyDescent="0.15">
      <c r="A84" s="353" t="s">
        <v>128</v>
      </c>
      <c r="B84" s="131" t="s">
        <v>110</v>
      </c>
      <c r="C84" s="109">
        <f t="shared" si="30"/>
        <v>3</v>
      </c>
      <c r="D84" s="23"/>
      <c r="E84" s="24"/>
      <c r="F84" s="25"/>
      <c r="G84" s="25"/>
      <c r="H84" s="25"/>
      <c r="I84" s="25">
        <v>1</v>
      </c>
      <c r="J84" s="25">
        <v>1</v>
      </c>
      <c r="K84" s="25"/>
      <c r="L84" s="50"/>
      <c r="M84" s="50">
        <v>1</v>
      </c>
      <c r="N84" s="50"/>
      <c r="O84" s="50"/>
      <c r="P84" s="50"/>
      <c r="Q84" s="50"/>
      <c r="R84" s="50"/>
      <c r="S84" s="50"/>
      <c r="T84" s="135"/>
      <c r="U84" s="110">
        <v>2</v>
      </c>
      <c r="V84" s="110">
        <v>1</v>
      </c>
      <c r="W84" s="110">
        <v>3</v>
      </c>
      <c r="X84" s="132" t="str">
        <f t="shared" si="31"/>
        <v/>
      </c>
      <c r="Y84" s="6"/>
      <c r="Z84" s="107"/>
      <c r="AA84" s="6"/>
      <c r="AB84" s="6"/>
      <c r="AC84" s="6"/>
      <c r="AD84" s="6"/>
      <c r="AE84" s="6"/>
      <c r="AF84" s="6"/>
      <c r="AG84" s="6"/>
      <c r="AH84" s="3"/>
      <c r="AI84" s="3"/>
      <c r="AJ84" s="3"/>
      <c r="AK84" s="3"/>
      <c r="AL84" s="3"/>
      <c r="AM84" s="3"/>
      <c r="AN84" s="3"/>
      <c r="AO84" s="3"/>
      <c r="AP84" s="3"/>
      <c r="AQ84" s="3"/>
      <c r="AR84" s="6"/>
      <c r="AS84" s="6"/>
      <c r="AT84" s="6"/>
      <c r="BF84" s="6"/>
      <c r="BG84" s="6"/>
      <c r="BH84" s="6"/>
      <c r="BI84" s="6"/>
      <c r="BJ84" s="6"/>
      <c r="BK84" s="6"/>
      <c r="BL84" s="6"/>
      <c r="BM84" s="6"/>
      <c r="BN84" s="6"/>
      <c r="BO84" s="6"/>
      <c r="BP84" s="42" t="str">
        <f t="shared" si="32"/>
        <v/>
      </c>
      <c r="BQ84" s="42" t="str">
        <f t="shared" si="33"/>
        <v/>
      </c>
      <c r="BR84" s="42" t="str">
        <f t="shared" si="34"/>
        <v/>
      </c>
      <c r="BS84" s="42"/>
      <c r="BT84" s="6"/>
      <c r="BU84" s="6"/>
      <c r="BV84" s="6"/>
      <c r="BW84" s="6"/>
      <c r="BX84" s="116">
        <f t="shared" si="35"/>
        <v>0</v>
      </c>
      <c r="BY84" s="116">
        <f t="shared" si="36"/>
        <v>0</v>
      </c>
      <c r="BZ84" s="116">
        <f t="shared" si="37"/>
        <v>0</v>
      </c>
      <c r="CA84" s="116"/>
      <c r="CB84" s="6"/>
      <c r="CY84" s="12"/>
      <c r="CZ84" s="12"/>
    </row>
    <row r="85" spans="1:105" s="11" customFormat="1" ht="18" customHeight="1" x14ac:dyDescent="0.15">
      <c r="A85" s="396"/>
      <c r="B85" s="134" t="s">
        <v>111</v>
      </c>
      <c r="C85" s="117">
        <f t="shared" si="30"/>
        <v>0</v>
      </c>
      <c r="D85" s="84"/>
      <c r="E85" s="120"/>
      <c r="F85" s="121"/>
      <c r="G85" s="121"/>
      <c r="H85" s="121"/>
      <c r="I85" s="121"/>
      <c r="J85" s="121"/>
      <c r="K85" s="121"/>
      <c r="L85" s="136"/>
      <c r="M85" s="50"/>
      <c r="N85" s="50"/>
      <c r="O85" s="50"/>
      <c r="P85" s="50"/>
      <c r="Q85" s="50"/>
      <c r="R85" s="50"/>
      <c r="S85" s="50"/>
      <c r="T85" s="135"/>
      <c r="U85" s="137"/>
      <c r="V85" s="137"/>
      <c r="W85" s="137"/>
      <c r="X85" s="132" t="str">
        <f t="shared" si="31"/>
        <v/>
      </c>
      <c r="Y85" s="6"/>
      <c r="Z85" s="107"/>
      <c r="AA85" s="6"/>
      <c r="AB85" s="6"/>
      <c r="AC85" s="6"/>
      <c r="AD85" s="6"/>
      <c r="AE85" s="6"/>
      <c r="AF85" s="6"/>
      <c r="AG85" s="6"/>
      <c r="AH85" s="3"/>
      <c r="AI85" s="3"/>
      <c r="AJ85" s="3"/>
      <c r="AK85" s="3"/>
      <c r="AL85" s="3"/>
      <c r="AM85" s="3"/>
      <c r="AN85" s="3"/>
      <c r="AO85" s="3"/>
      <c r="AP85" s="3"/>
      <c r="AQ85" s="3"/>
      <c r="AR85" s="6"/>
      <c r="AS85" s="6"/>
      <c r="AT85" s="6"/>
      <c r="BF85" s="6"/>
      <c r="BG85" s="6"/>
      <c r="BH85" s="6"/>
      <c r="BI85" s="6"/>
      <c r="BJ85" s="6"/>
      <c r="BK85" s="6"/>
      <c r="BL85" s="6"/>
      <c r="BM85" s="6"/>
      <c r="BN85" s="6"/>
      <c r="BO85" s="6"/>
      <c r="BP85" s="42" t="str">
        <f t="shared" si="32"/>
        <v/>
      </c>
      <c r="BQ85" s="42" t="str">
        <f t="shared" si="33"/>
        <v/>
      </c>
      <c r="BR85" s="42" t="str">
        <f t="shared" si="34"/>
        <v/>
      </c>
      <c r="BS85" s="42"/>
      <c r="BT85" s="6"/>
      <c r="BU85" s="6"/>
      <c r="BV85" s="6"/>
      <c r="BW85" s="6"/>
      <c r="BX85" s="116">
        <f t="shared" si="35"/>
        <v>0</v>
      </c>
      <c r="BY85" s="116">
        <f t="shared" si="36"/>
        <v>0</v>
      </c>
      <c r="BZ85" s="116" t="str">
        <f t="shared" si="37"/>
        <v/>
      </c>
      <c r="CA85" s="116"/>
      <c r="CB85" s="6"/>
      <c r="CY85" s="12"/>
      <c r="CZ85" s="12"/>
    </row>
    <row r="86" spans="1:105" s="11" customFormat="1" ht="18" customHeight="1" x14ac:dyDescent="0.15">
      <c r="A86" s="347" t="s">
        <v>129</v>
      </c>
      <c r="B86" s="138" t="s">
        <v>110</v>
      </c>
      <c r="C86" s="139">
        <f>SUM(G86:T86)</f>
        <v>0</v>
      </c>
      <c r="D86" s="140"/>
      <c r="E86" s="140"/>
      <c r="F86" s="140"/>
      <c r="G86" s="141"/>
      <c r="H86" s="141"/>
      <c r="I86" s="141"/>
      <c r="J86" s="141"/>
      <c r="K86" s="141"/>
      <c r="L86" s="141"/>
      <c r="M86" s="141"/>
      <c r="N86" s="141"/>
      <c r="O86" s="141"/>
      <c r="P86" s="141"/>
      <c r="Q86" s="141"/>
      <c r="R86" s="141"/>
      <c r="S86" s="141"/>
      <c r="T86" s="142"/>
      <c r="U86" s="143"/>
      <c r="V86" s="143"/>
      <c r="W86" s="143"/>
      <c r="X86" s="132" t="str">
        <f t="shared" si="31"/>
        <v/>
      </c>
      <c r="Y86" s="6"/>
      <c r="Z86" s="107"/>
      <c r="AA86" s="6"/>
      <c r="AB86" s="6"/>
      <c r="AC86" s="6"/>
      <c r="AD86" s="6"/>
      <c r="AE86" s="6"/>
      <c r="AF86" s="6"/>
      <c r="AG86" s="6"/>
      <c r="AH86" s="3"/>
      <c r="AI86" s="3"/>
      <c r="AJ86" s="3"/>
      <c r="AK86" s="3"/>
      <c r="AL86" s="3"/>
      <c r="AM86" s="3"/>
      <c r="AN86" s="3"/>
      <c r="AO86" s="3"/>
      <c r="AP86" s="3"/>
      <c r="AQ86" s="3"/>
      <c r="AR86" s="6"/>
      <c r="AS86" s="6"/>
      <c r="AT86" s="6"/>
      <c r="BF86" s="6"/>
      <c r="BG86" s="6"/>
      <c r="BH86" s="6"/>
      <c r="BI86" s="6"/>
      <c r="BJ86" s="6"/>
      <c r="BK86" s="6"/>
      <c r="BL86" s="6"/>
      <c r="BM86" s="6"/>
      <c r="BN86" s="6"/>
      <c r="BO86" s="6"/>
      <c r="BP86" s="42" t="str">
        <f t="shared" si="32"/>
        <v/>
      </c>
      <c r="BQ86" s="42" t="str">
        <f t="shared" si="33"/>
        <v/>
      </c>
      <c r="BR86" s="42" t="str">
        <f t="shared" si="34"/>
        <v/>
      </c>
      <c r="BT86" s="6"/>
      <c r="BU86" s="6"/>
      <c r="BV86" s="6"/>
      <c r="BW86" s="6"/>
      <c r="BX86" s="116">
        <f t="shared" si="35"/>
        <v>0</v>
      </c>
      <c r="BY86" s="116">
        <f t="shared" si="36"/>
        <v>0</v>
      </c>
      <c r="BZ86" s="116" t="str">
        <f t="shared" si="37"/>
        <v/>
      </c>
      <c r="CA86" s="6"/>
      <c r="CB86" s="6"/>
      <c r="CY86" s="12"/>
      <c r="CZ86" s="12"/>
    </row>
    <row r="87" spans="1:105" s="11" customFormat="1" ht="18" customHeight="1" x14ac:dyDescent="0.15">
      <c r="A87" s="349"/>
      <c r="B87" s="133" t="s">
        <v>111</v>
      </c>
      <c r="C87" s="119">
        <f>SUM(G87:T87)</f>
        <v>4</v>
      </c>
      <c r="D87" s="144"/>
      <c r="E87" s="144"/>
      <c r="F87" s="144"/>
      <c r="G87" s="121"/>
      <c r="H87" s="121"/>
      <c r="I87" s="121"/>
      <c r="J87" s="121"/>
      <c r="K87" s="121"/>
      <c r="L87" s="121">
        <v>1</v>
      </c>
      <c r="M87" s="121">
        <v>3</v>
      </c>
      <c r="N87" s="121"/>
      <c r="O87" s="121"/>
      <c r="P87" s="121"/>
      <c r="Q87" s="121"/>
      <c r="R87" s="121"/>
      <c r="S87" s="121"/>
      <c r="T87" s="85"/>
      <c r="U87" s="122"/>
      <c r="V87" s="122">
        <v>4</v>
      </c>
      <c r="W87" s="122">
        <v>4</v>
      </c>
      <c r="X87" s="132" t="str">
        <f t="shared" si="31"/>
        <v/>
      </c>
      <c r="Y87" s="6"/>
      <c r="Z87" s="107"/>
      <c r="AA87" s="6"/>
      <c r="AB87" s="6"/>
      <c r="AC87" s="6"/>
      <c r="AD87" s="6"/>
      <c r="AE87" s="6"/>
      <c r="AF87" s="6"/>
      <c r="AG87" s="6"/>
      <c r="AH87" s="3"/>
      <c r="AI87" s="3"/>
      <c r="AJ87" s="3"/>
      <c r="AK87" s="3"/>
      <c r="AL87" s="3"/>
      <c r="AM87" s="3"/>
      <c r="AN87" s="3"/>
      <c r="AO87" s="3"/>
      <c r="AP87" s="3"/>
      <c r="AQ87" s="3"/>
      <c r="AR87" s="6"/>
      <c r="AS87" s="6"/>
      <c r="AT87" s="6"/>
      <c r="BF87" s="6"/>
      <c r="BG87" s="6"/>
      <c r="BH87" s="6"/>
      <c r="BI87" s="6"/>
      <c r="BJ87" s="6"/>
      <c r="BK87" s="6"/>
      <c r="BL87" s="6"/>
      <c r="BM87" s="6"/>
      <c r="BN87" s="6"/>
      <c r="BO87" s="6"/>
      <c r="BP87" s="42" t="str">
        <f t="shared" si="32"/>
        <v/>
      </c>
      <c r="BQ87" s="42" t="str">
        <f t="shared" si="33"/>
        <v/>
      </c>
      <c r="BR87" s="42" t="str">
        <f t="shared" si="34"/>
        <v/>
      </c>
      <c r="BT87" s="6"/>
      <c r="BU87" s="6"/>
      <c r="BV87" s="6"/>
      <c r="BW87" s="6"/>
      <c r="BX87" s="116">
        <f t="shared" si="35"/>
        <v>0</v>
      </c>
      <c r="BY87" s="116">
        <f t="shared" si="36"/>
        <v>0</v>
      </c>
      <c r="BZ87" s="116">
        <f t="shared" si="37"/>
        <v>0</v>
      </c>
      <c r="CA87" s="6"/>
      <c r="CB87" s="6"/>
      <c r="CY87" s="12"/>
      <c r="CZ87" s="12"/>
    </row>
    <row r="88" spans="1:105" s="6" customFormat="1" ht="30" customHeight="1" x14ac:dyDescent="0.2">
      <c r="A88" s="145" t="s">
        <v>130</v>
      </c>
      <c r="B88" s="7"/>
      <c r="C88" s="146"/>
      <c r="D88" s="146"/>
      <c r="E88" s="146"/>
      <c r="F88" s="146"/>
      <c r="G88" s="146"/>
      <c r="H88" s="146"/>
      <c r="I88" s="146"/>
      <c r="J88" s="146"/>
      <c r="K88" s="146"/>
      <c r="AD88" s="107"/>
      <c r="AG88" s="107"/>
      <c r="AJ88" s="107"/>
      <c r="AM88" s="107"/>
      <c r="AN88" s="107"/>
      <c r="AO88" s="107"/>
      <c r="CZ88" s="3"/>
      <c r="DA88" s="3"/>
    </row>
    <row r="89" spans="1:105" s="11" customFormat="1" ht="57" customHeight="1" x14ac:dyDescent="0.15">
      <c r="A89" s="283" t="s">
        <v>131</v>
      </c>
      <c r="B89" s="147" t="s">
        <v>132</v>
      </c>
      <c r="C89" s="107"/>
      <c r="D89" s="107"/>
      <c r="E89" s="107"/>
      <c r="F89" s="6"/>
      <c r="G89" s="6"/>
      <c r="H89" s="6"/>
      <c r="I89" s="6"/>
      <c r="J89" s="6"/>
      <c r="K89" s="6"/>
      <c r="L89" s="6"/>
      <c r="M89" s="6"/>
      <c r="N89" s="6"/>
      <c r="O89" s="6"/>
      <c r="P89" s="6"/>
      <c r="Q89" s="6"/>
      <c r="R89" s="6"/>
      <c r="S89" s="6"/>
      <c r="T89" s="6"/>
      <c r="U89" s="6"/>
      <c r="V89" s="6"/>
      <c r="W89" s="6"/>
      <c r="X89" s="107"/>
      <c r="Y89" s="6"/>
      <c r="Z89" s="6"/>
      <c r="AA89" s="107"/>
      <c r="AB89" s="6"/>
      <c r="AC89" s="6"/>
      <c r="AD89" s="107"/>
      <c r="AE89" s="6"/>
      <c r="AF89" s="6"/>
      <c r="AG89" s="107"/>
      <c r="AH89" s="6"/>
      <c r="AI89" s="6"/>
      <c r="AJ89" s="6"/>
      <c r="AK89" s="6"/>
      <c r="AL89" s="6"/>
      <c r="AM89" s="6"/>
      <c r="AN89" s="6"/>
      <c r="AO89" s="6"/>
      <c r="AP89" s="6"/>
      <c r="AQ89" s="6"/>
      <c r="AR89" s="6"/>
      <c r="AS89" s="6"/>
      <c r="AT89" s="6"/>
      <c r="BF89" s="6"/>
      <c r="BG89" s="6"/>
      <c r="BH89" s="6"/>
      <c r="BI89" s="6"/>
      <c r="BJ89" s="6"/>
      <c r="BK89" s="6"/>
      <c r="BL89" s="6"/>
      <c r="BM89" s="6"/>
      <c r="BN89" s="6"/>
      <c r="BO89" s="6"/>
      <c r="BP89" s="6"/>
      <c r="BQ89" s="6"/>
      <c r="BR89" s="6"/>
      <c r="BS89" s="6"/>
      <c r="BT89" s="6"/>
      <c r="BU89" s="6"/>
      <c r="BV89" s="6"/>
      <c r="BW89" s="6"/>
      <c r="BX89" s="6"/>
      <c r="BY89" s="6"/>
      <c r="BZ89" s="6"/>
      <c r="CA89" s="6"/>
      <c r="CB89" s="6"/>
      <c r="CW89" s="12"/>
      <c r="CX89" s="12"/>
    </row>
    <row r="90" spans="1:105" s="11" customFormat="1" ht="18" customHeight="1" x14ac:dyDescent="0.15">
      <c r="A90" s="131" t="s">
        <v>133</v>
      </c>
      <c r="B90" s="148"/>
      <c r="C90" s="149" t="str">
        <f>$BP90</f>
        <v/>
      </c>
      <c r="D90" s="6"/>
      <c r="E90" s="6"/>
      <c r="F90" s="6"/>
      <c r="G90" s="6"/>
      <c r="H90" s="6"/>
      <c r="I90" s="6"/>
      <c r="J90" s="6"/>
      <c r="K90" s="6"/>
      <c r="L90" s="6"/>
      <c r="M90" s="6"/>
      <c r="N90" s="6"/>
      <c r="O90" s="6"/>
      <c r="P90" s="6"/>
      <c r="Q90" s="6"/>
      <c r="R90" s="6"/>
      <c r="S90" s="6"/>
      <c r="T90" s="6"/>
      <c r="U90" s="6"/>
      <c r="V90" s="6"/>
      <c r="W90" s="6"/>
      <c r="X90" s="107"/>
      <c r="Y90" s="6"/>
      <c r="Z90" s="6"/>
      <c r="AA90" s="107"/>
      <c r="AB90" s="6"/>
      <c r="AC90" s="6"/>
      <c r="AD90" s="107"/>
      <c r="AE90" s="6"/>
      <c r="AF90" s="6"/>
      <c r="AG90" s="107"/>
      <c r="AH90" s="6"/>
      <c r="AI90" s="6"/>
      <c r="AJ90" s="6"/>
      <c r="AK90" s="6"/>
      <c r="AL90" s="6"/>
      <c r="AM90" s="6"/>
      <c r="AN90" s="6"/>
      <c r="AO90" s="6"/>
      <c r="AP90" s="6"/>
      <c r="AQ90" s="6"/>
      <c r="AR90" s="6"/>
      <c r="AS90" s="6"/>
      <c r="AT90" s="6"/>
      <c r="BF90" s="6"/>
      <c r="BG90" s="6"/>
      <c r="BH90" s="6"/>
      <c r="BI90" s="6"/>
      <c r="BJ90" s="6"/>
      <c r="BK90" s="6"/>
      <c r="BL90" s="6"/>
      <c r="BM90" s="6"/>
      <c r="BN90" s="6"/>
      <c r="BO90" s="6"/>
      <c r="BP90" s="65" t="str">
        <f>IF(AND(($B90&lt;&gt;0),$AT51+$AT52=0),"No olvidar que estas consultas resueltas deben estar incluidas en Sección A.4","")</f>
        <v/>
      </c>
      <c r="BR90" s="6"/>
      <c r="BS90" s="6"/>
      <c r="BT90" s="6"/>
      <c r="BU90" s="6"/>
      <c r="BV90" s="6"/>
      <c r="BW90" s="6"/>
      <c r="BX90" s="116">
        <f>IF(AND(($B90&lt;&gt;0),$AT51+$AT52=0),1,0)</f>
        <v>0</v>
      </c>
      <c r="BY90" s="6"/>
      <c r="BZ90" s="6"/>
      <c r="CA90" s="6"/>
      <c r="CB90" s="6"/>
      <c r="CW90" s="12"/>
      <c r="CX90" s="12"/>
    </row>
    <row r="91" spans="1:105" s="11" customFormat="1" ht="20.25" customHeight="1" x14ac:dyDescent="0.15">
      <c r="A91" s="134" t="s">
        <v>98</v>
      </c>
      <c r="B91" s="150"/>
      <c r="C91" s="149" t="str">
        <f>$BP91</f>
        <v/>
      </c>
      <c r="D91" s="6"/>
      <c r="E91" s="6"/>
      <c r="F91" s="6"/>
      <c r="G91" s="6"/>
      <c r="H91" s="6"/>
      <c r="I91" s="6"/>
      <c r="J91" s="6"/>
      <c r="K91" s="6"/>
      <c r="L91" s="6"/>
      <c r="M91" s="6"/>
      <c r="N91" s="6"/>
      <c r="O91" s="6"/>
      <c r="P91" s="6"/>
      <c r="Q91" s="6"/>
      <c r="R91" s="6"/>
      <c r="S91" s="6"/>
      <c r="T91" s="6"/>
      <c r="U91" s="6"/>
      <c r="V91" s="6"/>
      <c r="W91" s="6"/>
      <c r="X91" s="107"/>
      <c r="Y91" s="6"/>
      <c r="Z91" s="6"/>
      <c r="AA91" s="107"/>
      <c r="AB91" s="6"/>
      <c r="AC91" s="6"/>
      <c r="AD91" s="107"/>
      <c r="AE91" s="6"/>
      <c r="AF91" s="6"/>
      <c r="AG91" s="107"/>
      <c r="AH91" s="6"/>
      <c r="AI91" s="6"/>
      <c r="AJ91" s="6"/>
      <c r="AK91" s="6"/>
      <c r="AL91" s="6"/>
      <c r="AM91" s="6"/>
      <c r="AN91" s="6"/>
      <c r="AO91" s="6"/>
      <c r="AP91" s="6"/>
      <c r="AQ91" s="6"/>
      <c r="AR91" s="6"/>
      <c r="AS91" s="6"/>
      <c r="AT91" s="6"/>
      <c r="BF91" s="6"/>
      <c r="BG91" s="6"/>
      <c r="BH91" s="6"/>
      <c r="BI91" s="6"/>
      <c r="BJ91" s="6"/>
      <c r="BK91" s="6"/>
      <c r="BL91" s="6"/>
      <c r="BM91" s="6"/>
      <c r="BN91" s="6"/>
      <c r="BO91" s="6"/>
      <c r="BP91" s="65" t="str">
        <f>IF(AND(($B91&lt;&gt;0),$AT53=0),"No olvidar que estas consultas resueltas deben estar incluidas en Sección A.4","")</f>
        <v/>
      </c>
      <c r="BR91" s="6"/>
      <c r="BS91" s="6"/>
      <c r="BT91" s="6"/>
      <c r="BU91" s="6"/>
      <c r="BV91" s="6"/>
      <c r="BW91" s="6"/>
      <c r="BX91" s="116">
        <f>IF(AND(($B91&lt;&gt;0),$AT53=0),1,0)</f>
        <v>0</v>
      </c>
      <c r="BY91" s="6"/>
      <c r="BZ91" s="6"/>
      <c r="CA91" s="6"/>
      <c r="CB91" s="6"/>
      <c r="CW91" s="12"/>
      <c r="CX91" s="12"/>
    </row>
    <row r="92" spans="1:105" s="11" customFormat="1" ht="17.25" customHeight="1" x14ac:dyDescent="0.15">
      <c r="A92" s="151" t="s">
        <v>63</v>
      </c>
      <c r="B92" s="150"/>
      <c r="C92" s="149">
        <f>$BP92</f>
        <v>0</v>
      </c>
      <c r="D92" s="6"/>
      <c r="E92" s="6"/>
      <c r="F92" s="6"/>
      <c r="G92" s="6"/>
      <c r="H92" s="6"/>
      <c r="I92" s="6"/>
      <c r="J92" s="6"/>
      <c r="K92" s="6"/>
      <c r="L92" s="6"/>
      <c r="M92" s="6"/>
      <c r="N92" s="6"/>
      <c r="O92" s="6"/>
      <c r="P92" s="6"/>
      <c r="Q92" s="6"/>
      <c r="R92" s="6"/>
      <c r="S92" s="6"/>
      <c r="T92" s="6"/>
      <c r="U92" s="6"/>
      <c r="V92" s="6"/>
      <c r="W92" s="6"/>
      <c r="X92" s="107"/>
      <c r="Y92" s="6"/>
      <c r="Z92" s="6"/>
      <c r="AA92" s="107"/>
      <c r="AB92" s="6"/>
      <c r="AC92" s="6"/>
      <c r="AD92" s="107"/>
      <c r="AE92" s="6"/>
      <c r="AF92" s="6"/>
      <c r="AG92" s="107"/>
      <c r="AH92" s="6"/>
      <c r="AI92" s="6"/>
      <c r="AJ92" s="6"/>
      <c r="AK92" s="6"/>
      <c r="AL92" s="6"/>
      <c r="AM92" s="6"/>
      <c r="AN92" s="6"/>
      <c r="AO92" s="6"/>
      <c r="AP92" s="6"/>
      <c r="AQ92" s="6"/>
      <c r="AR92" s="6"/>
      <c r="AS92" s="6"/>
      <c r="AT92" s="6"/>
      <c r="BF92" s="6"/>
      <c r="BG92" s="6"/>
      <c r="BH92" s="6"/>
      <c r="BI92" s="6"/>
      <c r="BJ92" s="6"/>
      <c r="BK92" s="6"/>
      <c r="BL92" s="6"/>
      <c r="BM92" s="6"/>
      <c r="BN92" s="6"/>
      <c r="BO92" s="6"/>
      <c r="BP92" s="65"/>
      <c r="BR92" s="6"/>
      <c r="BS92" s="6"/>
      <c r="BT92" s="6"/>
      <c r="BU92" s="6"/>
      <c r="BV92" s="6"/>
      <c r="BW92" s="6"/>
      <c r="BX92" s="116"/>
      <c r="BY92" s="6"/>
      <c r="BZ92" s="6"/>
      <c r="CA92" s="6"/>
      <c r="CB92" s="6"/>
      <c r="CW92" s="12"/>
      <c r="CX92" s="12"/>
    </row>
    <row r="93" spans="1:105" s="11" customFormat="1" ht="15.75" customHeight="1" x14ac:dyDescent="0.15">
      <c r="A93" s="152" t="s">
        <v>134</v>
      </c>
      <c r="B93" s="153"/>
      <c r="C93" s="41"/>
      <c r="E93" s="6"/>
      <c r="F93" s="6"/>
      <c r="G93" s="6"/>
      <c r="H93" s="6"/>
      <c r="I93" s="6"/>
      <c r="J93" s="6"/>
      <c r="K93" s="6"/>
      <c r="L93" s="6"/>
      <c r="M93" s="6"/>
      <c r="N93" s="6"/>
      <c r="O93" s="6"/>
      <c r="P93" s="6"/>
      <c r="Q93" s="6"/>
      <c r="R93" s="6"/>
      <c r="S93" s="6"/>
      <c r="T93" s="6"/>
      <c r="U93" s="6"/>
      <c r="V93" s="6"/>
      <c r="W93" s="6"/>
      <c r="X93" s="107"/>
      <c r="Y93" s="6"/>
      <c r="Z93" s="6"/>
      <c r="AA93" s="107"/>
      <c r="AB93" s="6"/>
      <c r="AC93" s="6"/>
      <c r="AD93" s="107"/>
      <c r="AE93" s="6"/>
      <c r="AF93" s="6"/>
      <c r="AG93" s="107"/>
      <c r="AH93" s="6"/>
      <c r="AI93" s="6"/>
      <c r="AJ93" s="6"/>
      <c r="AK93" s="6"/>
      <c r="AL93" s="6"/>
      <c r="AM93" s="6"/>
      <c r="AN93" s="6"/>
      <c r="AO93" s="6"/>
      <c r="AP93" s="6"/>
      <c r="AQ93" s="6"/>
      <c r="AR93" s="6"/>
      <c r="AS93" s="6"/>
      <c r="AT93" s="6"/>
      <c r="BF93" s="6"/>
      <c r="BG93" s="6"/>
      <c r="BH93" s="6"/>
      <c r="BI93" s="6"/>
      <c r="BJ93" s="6"/>
      <c r="BK93" s="6"/>
      <c r="BL93" s="6"/>
      <c r="BM93" s="6"/>
      <c r="BN93" s="6"/>
      <c r="BO93" s="6"/>
      <c r="BP93" s="65"/>
      <c r="BR93" s="6"/>
      <c r="BS93" s="6"/>
      <c r="BT93" s="6"/>
      <c r="BU93" s="6"/>
      <c r="BV93" s="6"/>
      <c r="BW93" s="6"/>
      <c r="BX93" s="116"/>
      <c r="BY93" s="6"/>
      <c r="BZ93" s="6"/>
      <c r="CA93" s="6"/>
      <c r="CB93" s="6"/>
      <c r="CW93" s="12"/>
      <c r="CX93" s="12"/>
    </row>
    <row r="94" spans="1:105" s="6" customFormat="1" ht="30" customHeight="1" x14ac:dyDescent="0.2">
      <c r="A94" s="154" t="s">
        <v>135</v>
      </c>
      <c r="B94" s="155"/>
      <c r="C94" s="155"/>
      <c r="D94" s="155"/>
      <c r="E94" s="156"/>
      <c r="F94" s="156"/>
      <c r="G94" s="156"/>
      <c r="AA94" s="107"/>
      <c r="AD94" s="107"/>
      <c r="AG94" s="107"/>
      <c r="AJ94" s="107"/>
      <c r="AR94" s="3"/>
      <c r="BZ94" s="11"/>
      <c r="CZ94" s="3"/>
      <c r="DA94" s="3"/>
    </row>
    <row r="95" spans="1:105" s="11" customFormat="1" ht="52.5" x14ac:dyDescent="0.15">
      <c r="A95" s="356" t="s">
        <v>136</v>
      </c>
      <c r="B95" s="397"/>
      <c r="C95" s="157" t="s">
        <v>137</v>
      </c>
      <c r="D95" s="157" t="s">
        <v>138</v>
      </c>
      <c r="E95" s="157" t="s">
        <v>139</v>
      </c>
      <c r="F95" s="158"/>
      <c r="G95" s="6"/>
      <c r="H95" s="6"/>
      <c r="I95" s="6"/>
      <c r="J95" s="6"/>
      <c r="K95" s="6"/>
      <c r="L95" s="6"/>
      <c r="M95" s="6"/>
      <c r="N95" s="6"/>
      <c r="O95" s="6"/>
      <c r="P95" s="6"/>
      <c r="Q95" s="6"/>
      <c r="R95" s="6"/>
      <c r="S95" s="6"/>
      <c r="T95" s="6"/>
      <c r="U95" s="6"/>
      <c r="V95" s="6"/>
      <c r="W95" s="6"/>
      <c r="X95" s="6"/>
      <c r="Y95" s="6"/>
      <c r="Z95" s="107"/>
      <c r="AA95" s="6"/>
      <c r="AB95" s="6"/>
      <c r="AC95" s="107"/>
      <c r="AD95" s="6"/>
      <c r="AE95" s="6"/>
      <c r="AF95" s="107"/>
      <c r="AG95" s="6"/>
      <c r="AH95" s="6"/>
      <c r="AI95" s="107"/>
      <c r="AJ95" s="6"/>
      <c r="AK95" s="6"/>
      <c r="AL95" s="6"/>
      <c r="AM95" s="6"/>
      <c r="AN95" s="6"/>
      <c r="AO95" s="6"/>
      <c r="AP95" s="6"/>
      <c r="AQ95" s="6"/>
      <c r="AR95" s="6"/>
      <c r="AS95" s="6"/>
      <c r="AT95" s="6"/>
      <c r="BF95" s="6"/>
      <c r="BG95" s="6"/>
      <c r="BH95" s="6"/>
      <c r="BI95" s="6"/>
      <c r="BJ95" s="6"/>
      <c r="BK95" s="6"/>
      <c r="BL95" s="6"/>
      <c r="BM95" s="6"/>
      <c r="BN95" s="6"/>
      <c r="BO95" s="6"/>
      <c r="BP95" s="6"/>
      <c r="BQ95" s="6"/>
      <c r="BR95" s="6"/>
      <c r="BS95" s="6"/>
      <c r="BT95" s="6"/>
      <c r="BU95" s="6"/>
      <c r="BV95" s="6"/>
      <c r="BW95" s="6"/>
      <c r="BX95" s="6"/>
      <c r="BY95" s="6"/>
      <c r="BZ95" s="6"/>
      <c r="CA95" s="6"/>
      <c r="CB95" s="6"/>
      <c r="CY95" s="12"/>
      <c r="CZ95" s="12"/>
    </row>
    <row r="96" spans="1:105" s="11" customFormat="1" ht="15" customHeight="1" x14ac:dyDescent="0.15">
      <c r="A96" s="398" t="s">
        <v>140</v>
      </c>
      <c r="B96" s="398"/>
      <c r="C96" s="110"/>
      <c r="D96" s="110"/>
      <c r="E96" s="110"/>
      <c r="F96" s="158"/>
      <c r="G96" s="6"/>
      <c r="H96" s="6"/>
      <c r="I96" s="6"/>
      <c r="J96" s="6"/>
      <c r="K96" s="6"/>
      <c r="L96" s="6"/>
      <c r="M96" s="6"/>
      <c r="N96" s="6"/>
      <c r="O96" s="6"/>
      <c r="P96" s="6"/>
      <c r="Q96" s="6"/>
      <c r="R96" s="6"/>
      <c r="S96" s="6"/>
      <c r="T96" s="6"/>
      <c r="U96" s="6"/>
      <c r="V96" s="6"/>
      <c r="W96" s="6"/>
      <c r="X96" s="6"/>
      <c r="Y96" s="6"/>
      <c r="Z96" s="6"/>
      <c r="AA96" s="6"/>
      <c r="AB96" s="6"/>
      <c r="AC96" s="107"/>
      <c r="AD96" s="6"/>
      <c r="AE96" s="6"/>
      <c r="AF96" s="107"/>
      <c r="AG96" s="6"/>
      <c r="AH96" s="6"/>
      <c r="AI96" s="107"/>
      <c r="AJ96" s="6"/>
      <c r="AK96" s="6"/>
      <c r="AL96" s="107"/>
      <c r="AM96" s="107"/>
      <c r="AN96" s="107"/>
      <c r="AO96" s="6"/>
      <c r="AP96" s="6"/>
      <c r="AQ96" s="6"/>
      <c r="AR96" s="6"/>
      <c r="AS96" s="6"/>
      <c r="AT96" s="6"/>
      <c r="BF96" s="6"/>
      <c r="BG96" s="6"/>
      <c r="BH96" s="6"/>
      <c r="BI96" s="6"/>
      <c r="BJ96" s="6"/>
      <c r="BK96" s="6"/>
      <c r="BL96" s="6"/>
      <c r="BM96" s="6"/>
      <c r="BN96" s="6"/>
      <c r="BO96" s="6"/>
      <c r="BP96" s="6"/>
      <c r="BQ96" s="6"/>
      <c r="BR96" s="6"/>
      <c r="BS96" s="6"/>
      <c r="BT96" s="6"/>
      <c r="BU96" s="6"/>
      <c r="BV96" s="6"/>
      <c r="BW96" s="6"/>
      <c r="BX96" s="6"/>
      <c r="BY96" s="6"/>
      <c r="BZ96" s="6"/>
      <c r="CA96" s="6"/>
      <c r="CB96" s="6"/>
      <c r="CY96" s="12"/>
      <c r="CZ96" s="12"/>
    </row>
    <row r="97" spans="1:104" s="11" customFormat="1" ht="15" customHeight="1" x14ac:dyDescent="0.15">
      <c r="A97" s="390" t="s">
        <v>141</v>
      </c>
      <c r="B97" s="390"/>
      <c r="C97" s="118"/>
      <c r="D97" s="118"/>
      <c r="E97" s="118"/>
      <c r="F97" s="6"/>
      <c r="G97" s="6"/>
      <c r="H97" s="6"/>
      <c r="I97" s="6"/>
      <c r="J97" s="6"/>
      <c r="K97" s="6"/>
      <c r="L97" s="6"/>
      <c r="M97" s="6"/>
      <c r="N97" s="6"/>
      <c r="O97" s="6"/>
      <c r="P97" s="6"/>
      <c r="Q97" s="6"/>
      <c r="R97" s="6"/>
      <c r="S97" s="6"/>
      <c r="T97" s="6"/>
      <c r="U97" s="6"/>
      <c r="V97" s="6"/>
      <c r="W97" s="6"/>
      <c r="X97" s="6"/>
      <c r="Y97" s="6"/>
      <c r="Z97" s="6"/>
      <c r="AA97" s="6"/>
      <c r="AB97" s="6"/>
      <c r="AC97" s="107"/>
      <c r="AD97" s="6"/>
      <c r="AE97" s="6"/>
      <c r="AF97" s="107"/>
      <c r="AG97" s="6"/>
      <c r="AH97" s="6"/>
      <c r="AI97" s="107"/>
      <c r="AJ97" s="6"/>
      <c r="AK97" s="6"/>
      <c r="AL97" s="107"/>
      <c r="AM97" s="107"/>
      <c r="AN97" s="107"/>
      <c r="AO97" s="6"/>
      <c r="AP97" s="6"/>
      <c r="AQ97" s="6"/>
      <c r="AR97" s="6"/>
      <c r="AS97" s="6"/>
      <c r="AT97" s="6"/>
      <c r="BF97" s="6"/>
      <c r="BG97" s="6"/>
      <c r="BH97" s="6"/>
      <c r="BI97" s="6"/>
      <c r="BJ97" s="6"/>
      <c r="BK97" s="6"/>
      <c r="BL97" s="6"/>
      <c r="BM97" s="6"/>
      <c r="BN97" s="6"/>
      <c r="BO97" s="6"/>
      <c r="BP97" s="6"/>
      <c r="BQ97" s="6"/>
      <c r="BR97" s="6"/>
      <c r="BS97" s="6"/>
      <c r="BT97" s="6"/>
      <c r="BU97" s="6"/>
      <c r="BV97" s="6"/>
      <c r="BW97" s="6"/>
      <c r="BX97" s="6"/>
      <c r="BY97" s="6"/>
      <c r="BZ97" s="6"/>
      <c r="CA97" s="6"/>
      <c r="CB97" s="6"/>
      <c r="CY97" s="12"/>
      <c r="CZ97" s="12"/>
    </row>
    <row r="98" spans="1:104" s="11" customFormat="1" ht="15" customHeight="1" x14ac:dyDescent="0.15">
      <c r="A98" s="390" t="s">
        <v>142</v>
      </c>
      <c r="B98" s="390"/>
      <c r="C98" s="118"/>
      <c r="D98" s="118"/>
      <c r="E98" s="118"/>
      <c r="F98" s="6"/>
      <c r="G98" s="6"/>
      <c r="H98" s="6"/>
      <c r="I98" s="6"/>
      <c r="J98" s="6"/>
      <c r="K98" s="6"/>
      <c r="L98" s="6"/>
      <c r="M98" s="6"/>
      <c r="N98" s="6"/>
      <c r="O98" s="6"/>
      <c r="P98" s="6"/>
      <c r="Q98" s="6"/>
      <c r="R98" s="6"/>
      <c r="S98" s="6"/>
      <c r="T98" s="6"/>
      <c r="U98" s="6"/>
      <c r="V98" s="6"/>
      <c r="W98" s="6"/>
      <c r="X98" s="6"/>
      <c r="Y98" s="6"/>
      <c r="Z98" s="6"/>
      <c r="AA98" s="6"/>
      <c r="AB98" s="6"/>
      <c r="AC98" s="107"/>
      <c r="AD98" s="6"/>
      <c r="AE98" s="6"/>
      <c r="AF98" s="107"/>
      <c r="AG98" s="6"/>
      <c r="AH98" s="6"/>
      <c r="AI98" s="107"/>
      <c r="AJ98" s="6"/>
      <c r="AK98" s="6"/>
      <c r="AL98" s="107"/>
      <c r="AM98" s="107"/>
      <c r="AN98" s="107"/>
      <c r="AO98" s="6"/>
      <c r="AP98" s="6"/>
      <c r="AQ98" s="6"/>
      <c r="AR98" s="6"/>
      <c r="AS98" s="6"/>
      <c r="AT98" s="6"/>
      <c r="BF98" s="6"/>
      <c r="BG98" s="6"/>
      <c r="BH98" s="6"/>
      <c r="BI98" s="6"/>
      <c r="BJ98" s="6"/>
      <c r="BK98" s="6"/>
      <c r="BL98" s="6"/>
      <c r="BM98" s="6"/>
      <c r="BN98" s="6"/>
      <c r="BO98" s="6"/>
      <c r="BP98" s="6"/>
      <c r="BQ98" s="6"/>
      <c r="BR98" s="6"/>
      <c r="BS98" s="6"/>
      <c r="BT98" s="6"/>
      <c r="BU98" s="6"/>
      <c r="BV98" s="6"/>
      <c r="BW98" s="6"/>
      <c r="BX98" s="6"/>
      <c r="BY98" s="6"/>
      <c r="BZ98" s="6"/>
      <c r="CA98" s="6"/>
      <c r="CB98" s="6"/>
      <c r="CY98" s="12"/>
      <c r="CZ98" s="12"/>
    </row>
    <row r="99" spans="1:104" s="11" customFormat="1" ht="15" customHeight="1" x14ac:dyDescent="0.15">
      <c r="A99" s="390" t="s">
        <v>143</v>
      </c>
      <c r="B99" s="390"/>
      <c r="C99" s="118"/>
      <c r="D99" s="118"/>
      <c r="E99" s="118"/>
      <c r="F99" s="6"/>
      <c r="G99" s="6"/>
      <c r="H99" s="6"/>
      <c r="I99" s="6"/>
      <c r="J99" s="6"/>
      <c r="K99" s="6"/>
      <c r="L99" s="6"/>
      <c r="M99" s="6"/>
      <c r="N99" s="6"/>
      <c r="O99" s="6"/>
      <c r="P99" s="6"/>
      <c r="Q99" s="6"/>
      <c r="R99" s="6"/>
      <c r="S99" s="6"/>
      <c r="T99" s="6"/>
      <c r="U99" s="6"/>
      <c r="V99" s="6"/>
      <c r="W99" s="6"/>
      <c r="X99" s="6"/>
      <c r="Y99" s="6"/>
      <c r="Z99" s="6"/>
      <c r="AA99" s="6"/>
      <c r="AB99" s="6"/>
      <c r="AC99" s="107"/>
      <c r="AD99" s="6"/>
      <c r="AE99" s="6"/>
      <c r="AF99" s="107"/>
      <c r="AG99" s="6"/>
      <c r="AH99" s="6"/>
      <c r="AI99" s="107"/>
      <c r="AJ99" s="6"/>
      <c r="AK99" s="6"/>
      <c r="AL99" s="107"/>
      <c r="AM99" s="107"/>
      <c r="AN99" s="107"/>
      <c r="AO99" s="6"/>
      <c r="AP99" s="6"/>
      <c r="AQ99" s="6"/>
      <c r="AR99" s="6"/>
      <c r="AS99" s="6"/>
      <c r="AT99" s="6"/>
      <c r="BF99" s="6"/>
      <c r="BG99" s="6"/>
      <c r="BH99" s="6"/>
      <c r="BI99" s="6"/>
      <c r="BJ99" s="6"/>
      <c r="BK99" s="6"/>
      <c r="BL99" s="6"/>
      <c r="BM99" s="6"/>
      <c r="BN99" s="6"/>
      <c r="BO99" s="6"/>
      <c r="BP99" s="6"/>
      <c r="BQ99" s="6"/>
      <c r="BR99" s="6"/>
      <c r="BS99" s="6"/>
      <c r="BT99" s="6"/>
      <c r="BU99" s="6"/>
      <c r="BV99" s="6"/>
      <c r="BW99" s="6"/>
      <c r="BX99" s="6"/>
      <c r="BY99" s="6"/>
      <c r="BZ99" s="6"/>
      <c r="CA99" s="6"/>
      <c r="CB99" s="6"/>
      <c r="CY99" s="12"/>
      <c r="CZ99" s="12"/>
    </row>
    <row r="100" spans="1:104" s="11" customFormat="1" ht="15" customHeight="1" x14ac:dyDescent="0.15">
      <c r="A100" s="390" t="s">
        <v>144</v>
      </c>
      <c r="B100" s="390"/>
      <c r="C100" s="118"/>
      <c r="D100" s="118"/>
      <c r="E100" s="118"/>
      <c r="F100" s="6"/>
      <c r="G100" s="6"/>
      <c r="H100" s="6"/>
      <c r="I100" s="6"/>
      <c r="J100" s="6"/>
      <c r="K100" s="6"/>
      <c r="L100" s="6"/>
      <c r="M100" s="6"/>
      <c r="N100" s="6"/>
      <c r="O100" s="6"/>
      <c r="P100" s="6"/>
      <c r="Q100" s="6"/>
      <c r="R100" s="6"/>
      <c r="S100" s="6"/>
      <c r="T100" s="6"/>
      <c r="U100" s="6"/>
      <c r="V100" s="6"/>
      <c r="W100" s="6"/>
      <c r="X100" s="6"/>
      <c r="Y100" s="6"/>
      <c r="Z100" s="6"/>
      <c r="AA100" s="6"/>
      <c r="AB100" s="6"/>
      <c r="AC100" s="107"/>
      <c r="AD100" s="6"/>
      <c r="AE100" s="6"/>
      <c r="AF100" s="107"/>
      <c r="AG100" s="6"/>
      <c r="AH100" s="6"/>
      <c r="AI100" s="107"/>
      <c r="AJ100" s="6"/>
      <c r="AK100" s="6"/>
      <c r="AL100" s="107"/>
      <c r="AM100" s="107"/>
      <c r="AN100" s="107"/>
      <c r="AO100" s="6"/>
      <c r="AP100" s="6"/>
      <c r="AQ100" s="6"/>
      <c r="AR100" s="6"/>
      <c r="AS100" s="6"/>
      <c r="AT100" s="6"/>
      <c r="BF100" s="6"/>
      <c r="BG100" s="6"/>
      <c r="BH100" s="6"/>
      <c r="BI100" s="6"/>
      <c r="BJ100" s="6"/>
      <c r="BK100" s="6"/>
      <c r="BL100" s="6"/>
      <c r="BM100" s="6"/>
      <c r="BN100" s="6"/>
      <c r="BO100" s="6"/>
      <c r="BP100" s="6"/>
      <c r="BQ100" s="6"/>
      <c r="BR100" s="6"/>
      <c r="BS100" s="6"/>
      <c r="BT100" s="6"/>
      <c r="BU100" s="6"/>
      <c r="BV100" s="6"/>
      <c r="BW100" s="6"/>
      <c r="BX100" s="6"/>
      <c r="BY100" s="6"/>
      <c r="BZ100" s="6"/>
      <c r="CA100" s="6"/>
      <c r="CB100" s="6"/>
      <c r="CY100" s="12"/>
      <c r="CZ100" s="12"/>
    </row>
    <row r="101" spans="1:104" s="11" customFormat="1" ht="15" customHeight="1" x14ac:dyDescent="0.15">
      <c r="A101" s="390" t="s">
        <v>145</v>
      </c>
      <c r="B101" s="390"/>
      <c r="C101" s="118"/>
      <c r="D101" s="118"/>
      <c r="E101" s="118"/>
      <c r="F101" s="6"/>
      <c r="G101" s="6"/>
      <c r="H101" s="6"/>
      <c r="I101" s="6"/>
      <c r="J101" s="6"/>
      <c r="K101" s="6"/>
      <c r="L101" s="6"/>
      <c r="M101" s="6"/>
      <c r="N101" s="6"/>
      <c r="O101" s="6"/>
      <c r="P101" s="6"/>
      <c r="Q101" s="6"/>
      <c r="R101" s="6"/>
      <c r="S101" s="6"/>
      <c r="T101" s="6"/>
      <c r="U101" s="6"/>
      <c r="V101" s="6"/>
      <c r="W101" s="6"/>
      <c r="X101" s="6"/>
      <c r="Y101" s="6"/>
      <c r="Z101" s="6"/>
      <c r="AA101" s="6"/>
      <c r="AB101" s="6"/>
      <c r="AC101" s="107"/>
      <c r="AD101" s="6"/>
      <c r="AE101" s="6"/>
      <c r="AF101" s="107"/>
      <c r="AG101" s="6"/>
      <c r="AH101" s="6"/>
      <c r="AI101" s="107"/>
      <c r="AJ101" s="6"/>
      <c r="AK101" s="6"/>
      <c r="AL101" s="107"/>
      <c r="AM101" s="107"/>
      <c r="AN101" s="107"/>
      <c r="AO101" s="6"/>
      <c r="AP101" s="6"/>
      <c r="AQ101" s="6"/>
      <c r="AR101" s="6"/>
      <c r="AS101" s="6"/>
      <c r="AT101" s="6"/>
      <c r="BF101" s="6"/>
      <c r="BG101" s="6"/>
      <c r="BH101" s="6"/>
      <c r="BI101" s="6"/>
      <c r="BJ101" s="6"/>
      <c r="BK101" s="6"/>
      <c r="BL101" s="6"/>
      <c r="BM101" s="6"/>
      <c r="BN101" s="6"/>
      <c r="BO101" s="6"/>
      <c r="BP101" s="6"/>
      <c r="BQ101" s="6"/>
      <c r="BR101" s="6"/>
      <c r="BS101" s="6"/>
      <c r="BT101" s="6"/>
      <c r="BU101" s="6"/>
      <c r="BV101" s="6"/>
      <c r="BW101" s="6"/>
      <c r="BX101" s="6"/>
      <c r="BY101" s="6"/>
      <c r="BZ101" s="6"/>
      <c r="CA101" s="6"/>
      <c r="CB101" s="6"/>
      <c r="CY101" s="12"/>
      <c r="CZ101" s="12"/>
    </row>
    <row r="102" spans="1:104" s="11" customFormat="1" ht="15" customHeight="1" x14ac:dyDescent="0.15">
      <c r="A102" s="390" t="s">
        <v>146</v>
      </c>
      <c r="B102" s="390"/>
      <c r="C102" s="118"/>
      <c r="D102" s="118"/>
      <c r="E102" s="118"/>
      <c r="F102" s="6"/>
      <c r="G102" s="6"/>
      <c r="H102" s="6"/>
      <c r="I102" s="6"/>
      <c r="J102" s="6"/>
      <c r="K102" s="6"/>
      <c r="L102" s="6"/>
      <c r="M102" s="6"/>
      <c r="N102" s="6"/>
      <c r="O102" s="6"/>
      <c r="P102" s="6"/>
      <c r="Q102" s="6"/>
      <c r="R102" s="6"/>
      <c r="S102" s="6"/>
      <c r="T102" s="6"/>
      <c r="U102" s="6"/>
      <c r="V102" s="6"/>
      <c r="W102" s="6"/>
      <c r="X102" s="6"/>
      <c r="Y102" s="6"/>
      <c r="Z102" s="6"/>
      <c r="AA102" s="6"/>
      <c r="AB102" s="6"/>
      <c r="AC102" s="107"/>
      <c r="AD102" s="6"/>
      <c r="AE102" s="6"/>
      <c r="AF102" s="107"/>
      <c r="AG102" s="6"/>
      <c r="AH102" s="6"/>
      <c r="AI102" s="107"/>
      <c r="AJ102" s="6"/>
      <c r="AK102" s="6"/>
      <c r="AL102" s="107"/>
      <c r="AM102" s="107"/>
      <c r="AN102" s="107"/>
      <c r="AO102" s="6"/>
      <c r="AP102" s="6"/>
      <c r="AQ102" s="6"/>
      <c r="AR102" s="6"/>
      <c r="AS102" s="6"/>
      <c r="AT102" s="6"/>
      <c r="BF102" s="6"/>
      <c r="BG102" s="6"/>
      <c r="BH102" s="6"/>
      <c r="BI102" s="6"/>
      <c r="BJ102" s="6"/>
      <c r="BK102" s="6"/>
      <c r="BL102" s="6"/>
      <c r="BM102" s="6"/>
      <c r="BN102" s="6"/>
      <c r="BO102" s="6"/>
      <c r="BP102" s="6"/>
      <c r="BQ102" s="6"/>
      <c r="BR102" s="6"/>
      <c r="BS102" s="6"/>
      <c r="BT102" s="6"/>
      <c r="BU102" s="6"/>
      <c r="BV102" s="6"/>
      <c r="BW102" s="6"/>
      <c r="BX102" s="6"/>
      <c r="BY102" s="6"/>
      <c r="BZ102" s="6"/>
      <c r="CA102" s="6"/>
      <c r="CB102" s="6"/>
      <c r="CY102" s="12"/>
      <c r="CZ102" s="12"/>
    </row>
    <row r="103" spans="1:104" s="11" customFormat="1" ht="15" customHeight="1" x14ac:dyDescent="0.15">
      <c r="A103" s="390" t="s">
        <v>147</v>
      </c>
      <c r="B103" s="390"/>
      <c r="C103" s="118"/>
      <c r="D103" s="118"/>
      <c r="E103" s="118"/>
      <c r="F103" s="6"/>
      <c r="G103" s="6"/>
      <c r="H103" s="6"/>
      <c r="I103" s="6"/>
      <c r="J103" s="6"/>
      <c r="K103" s="6"/>
      <c r="L103" s="6"/>
      <c r="M103" s="6"/>
      <c r="N103" s="6"/>
      <c r="O103" s="6"/>
      <c r="P103" s="6"/>
      <c r="Q103" s="6"/>
      <c r="R103" s="6"/>
      <c r="S103" s="6"/>
      <c r="T103" s="6"/>
      <c r="U103" s="6"/>
      <c r="V103" s="6"/>
      <c r="W103" s="6"/>
      <c r="X103" s="6"/>
      <c r="Y103" s="6"/>
      <c r="Z103" s="6"/>
      <c r="AA103" s="6"/>
      <c r="AB103" s="6"/>
      <c r="AC103" s="107"/>
      <c r="AD103" s="6"/>
      <c r="AE103" s="6"/>
      <c r="AF103" s="107"/>
      <c r="AG103" s="6"/>
      <c r="AH103" s="6"/>
      <c r="AI103" s="107"/>
      <c r="AJ103" s="6"/>
      <c r="AK103" s="6"/>
      <c r="AL103" s="107"/>
      <c r="AM103" s="107"/>
      <c r="AN103" s="107"/>
      <c r="AO103" s="6"/>
      <c r="AP103" s="6"/>
      <c r="AQ103" s="107"/>
      <c r="AR103" s="6"/>
      <c r="AS103" s="6"/>
      <c r="AT103" s="6"/>
      <c r="BF103" s="6"/>
      <c r="BG103" s="6"/>
      <c r="BH103" s="6"/>
      <c r="BI103" s="6"/>
      <c r="BJ103" s="6"/>
      <c r="BK103" s="6"/>
      <c r="BL103" s="6"/>
      <c r="BM103" s="6"/>
      <c r="BN103" s="6"/>
      <c r="BO103" s="6"/>
      <c r="BP103" s="6"/>
      <c r="BQ103" s="6"/>
      <c r="BR103" s="6"/>
      <c r="BS103" s="6"/>
      <c r="BT103" s="6"/>
      <c r="BU103" s="6"/>
      <c r="BV103" s="6"/>
      <c r="BW103" s="6"/>
      <c r="BX103" s="6"/>
      <c r="BY103" s="6"/>
      <c r="BZ103" s="6"/>
      <c r="CA103" s="6"/>
      <c r="CB103" s="6"/>
      <c r="CY103" s="12"/>
      <c r="CZ103" s="12"/>
    </row>
    <row r="104" spans="1:104" s="11" customFormat="1" ht="15" customHeight="1" x14ac:dyDescent="0.15">
      <c r="A104" s="390" t="s">
        <v>148</v>
      </c>
      <c r="B104" s="390"/>
      <c r="C104" s="118"/>
      <c r="D104" s="118"/>
      <c r="E104" s="118"/>
      <c r="F104" s="6"/>
      <c r="G104" s="6"/>
      <c r="H104" s="6"/>
      <c r="I104" s="6"/>
      <c r="J104" s="6"/>
      <c r="K104" s="6"/>
      <c r="L104" s="6"/>
      <c r="M104" s="6"/>
      <c r="N104" s="6"/>
      <c r="O104" s="6"/>
      <c r="P104" s="6"/>
      <c r="Q104" s="6"/>
      <c r="R104" s="6"/>
      <c r="S104" s="6"/>
      <c r="T104" s="6"/>
      <c r="U104" s="6"/>
      <c r="V104" s="6"/>
      <c r="W104" s="6"/>
      <c r="X104" s="6"/>
      <c r="Y104" s="6"/>
      <c r="Z104" s="6"/>
      <c r="AA104" s="6"/>
      <c r="AB104" s="6"/>
      <c r="AC104" s="107"/>
      <c r="AD104" s="6"/>
      <c r="AE104" s="6"/>
      <c r="AF104" s="107"/>
      <c r="AG104" s="6"/>
      <c r="AH104" s="6"/>
      <c r="AI104" s="107"/>
      <c r="AJ104" s="6"/>
      <c r="AK104" s="6"/>
      <c r="AL104" s="107"/>
      <c r="AM104" s="107"/>
      <c r="AN104" s="107"/>
      <c r="AO104" s="6"/>
      <c r="AP104" s="6"/>
      <c r="AQ104" s="107"/>
      <c r="AR104" s="6"/>
      <c r="AS104" s="6"/>
      <c r="AT104" s="6"/>
      <c r="BF104" s="6"/>
      <c r="BG104" s="6"/>
      <c r="BH104" s="6"/>
      <c r="BI104" s="6"/>
      <c r="BJ104" s="6"/>
      <c r="BK104" s="6"/>
      <c r="BL104" s="6"/>
      <c r="BM104" s="6"/>
      <c r="BN104" s="6"/>
      <c r="BO104" s="6"/>
      <c r="BP104" s="6"/>
      <c r="BQ104" s="6"/>
      <c r="BR104" s="6"/>
      <c r="BS104" s="6"/>
      <c r="BT104" s="6"/>
      <c r="BU104" s="6"/>
      <c r="BV104" s="6"/>
      <c r="BW104" s="6"/>
      <c r="BX104" s="6"/>
      <c r="BY104" s="6"/>
      <c r="BZ104" s="6"/>
      <c r="CA104" s="6"/>
      <c r="CB104" s="6"/>
      <c r="CY104" s="12"/>
      <c r="CZ104" s="12"/>
    </row>
    <row r="105" spans="1:104" s="11" customFormat="1" ht="15" customHeight="1" x14ac:dyDescent="0.15">
      <c r="A105" s="390" t="s">
        <v>149</v>
      </c>
      <c r="B105" s="390"/>
      <c r="C105" s="118"/>
      <c r="D105" s="118"/>
      <c r="E105" s="118"/>
      <c r="F105" s="6"/>
      <c r="G105" s="6"/>
      <c r="H105" s="6"/>
      <c r="I105" s="6"/>
      <c r="J105" s="6"/>
      <c r="K105" s="6"/>
      <c r="L105" s="6"/>
      <c r="M105" s="6"/>
      <c r="N105" s="6"/>
      <c r="O105" s="6"/>
      <c r="P105" s="6"/>
      <c r="Q105" s="6"/>
      <c r="R105" s="6"/>
      <c r="S105" s="6"/>
      <c r="T105" s="6"/>
      <c r="U105" s="6"/>
      <c r="V105" s="6"/>
      <c r="W105" s="6"/>
      <c r="X105" s="6"/>
      <c r="Y105" s="6"/>
      <c r="Z105" s="6"/>
      <c r="AA105" s="6"/>
      <c r="AB105" s="6"/>
      <c r="AC105" s="107"/>
      <c r="AD105" s="6"/>
      <c r="AE105" s="6"/>
      <c r="AF105" s="107"/>
      <c r="AG105" s="6"/>
      <c r="AH105" s="6"/>
      <c r="AI105" s="107"/>
      <c r="AJ105" s="6"/>
      <c r="AK105" s="6"/>
      <c r="AL105" s="107"/>
      <c r="AM105" s="107"/>
      <c r="AN105" s="107"/>
      <c r="AO105" s="6"/>
      <c r="AP105" s="6"/>
      <c r="AQ105" s="107"/>
      <c r="AR105" s="6"/>
      <c r="AS105" s="6"/>
      <c r="AT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Y105" s="12"/>
      <c r="CZ105" s="12"/>
    </row>
    <row r="106" spans="1:104" s="11" customFormat="1" ht="15" customHeight="1" x14ac:dyDescent="0.15">
      <c r="A106" s="390" t="s">
        <v>98</v>
      </c>
      <c r="B106" s="390"/>
      <c r="C106" s="118"/>
      <c r="D106" s="118"/>
      <c r="E106" s="118"/>
      <c r="F106" s="6"/>
      <c r="G106" s="6"/>
      <c r="H106" s="6"/>
      <c r="I106" s="6"/>
      <c r="J106" s="6"/>
      <c r="K106" s="6"/>
      <c r="L106" s="6"/>
      <c r="M106" s="6"/>
      <c r="N106" s="6"/>
      <c r="O106" s="6"/>
      <c r="P106" s="6"/>
      <c r="Q106" s="6"/>
      <c r="R106" s="6"/>
      <c r="S106" s="6"/>
      <c r="T106" s="6"/>
      <c r="U106" s="6"/>
      <c r="V106" s="6"/>
      <c r="W106" s="6"/>
      <c r="X106" s="6"/>
      <c r="Y106" s="6"/>
      <c r="Z106" s="6"/>
      <c r="AA106" s="6"/>
      <c r="AB106" s="6"/>
      <c r="AC106" s="107"/>
      <c r="AD106" s="6"/>
      <c r="AE106" s="6"/>
      <c r="AF106" s="107"/>
      <c r="AG106" s="6"/>
      <c r="AH106" s="6"/>
      <c r="AI106" s="107"/>
      <c r="AJ106" s="6"/>
      <c r="AK106" s="6"/>
      <c r="AL106" s="107"/>
      <c r="AM106" s="107"/>
      <c r="AN106" s="107"/>
      <c r="AO106" s="6"/>
      <c r="AP106" s="6"/>
      <c r="AQ106" s="107"/>
      <c r="AR106" s="6"/>
      <c r="AS106" s="6"/>
      <c r="AT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Y106" s="12"/>
      <c r="CZ106" s="12"/>
    </row>
    <row r="107" spans="1:104" s="11" customFormat="1" ht="15" customHeight="1" x14ac:dyDescent="0.15">
      <c r="A107" s="390" t="s">
        <v>133</v>
      </c>
      <c r="B107" s="390"/>
      <c r="C107" s="118"/>
      <c r="D107" s="118"/>
      <c r="E107" s="118"/>
      <c r="F107" s="6"/>
      <c r="G107" s="6"/>
      <c r="H107" s="6"/>
      <c r="I107" s="6"/>
      <c r="J107" s="6"/>
      <c r="K107" s="6"/>
      <c r="L107" s="6"/>
      <c r="M107" s="6"/>
      <c r="N107" s="6"/>
      <c r="O107" s="6"/>
      <c r="P107" s="6"/>
      <c r="Q107" s="6"/>
      <c r="R107" s="6"/>
      <c r="S107" s="6"/>
      <c r="T107" s="6"/>
      <c r="U107" s="6"/>
      <c r="V107" s="6"/>
      <c r="W107" s="6"/>
      <c r="X107" s="6"/>
      <c r="Y107" s="6"/>
      <c r="Z107" s="6"/>
      <c r="AA107" s="6"/>
      <c r="AB107" s="6"/>
      <c r="AC107" s="107"/>
      <c r="AD107" s="6"/>
      <c r="AE107" s="6"/>
      <c r="AF107" s="107"/>
      <c r="AG107" s="6"/>
      <c r="AH107" s="6"/>
      <c r="AI107" s="107"/>
      <c r="AJ107" s="6"/>
      <c r="AK107" s="6"/>
      <c r="AL107" s="107"/>
      <c r="AM107" s="107"/>
      <c r="AN107" s="107"/>
      <c r="AO107" s="6"/>
      <c r="AP107" s="6"/>
      <c r="AQ107" s="107"/>
      <c r="AR107" s="6"/>
      <c r="AS107" s="6"/>
      <c r="AT107" s="6"/>
      <c r="BF107" s="6"/>
      <c r="BG107" s="6"/>
      <c r="BH107" s="6"/>
      <c r="BI107" s="6"/>
      <c r="BJ107" s="6"/>
      <c r="BK107" s="6"/>
      <c r="BL107" s="6"/>
      <c r="BM107" s="6"/>
      <c r="BN107" s="6"/>
      <c r="BO107" s="6"/>
      <c r="BP107" s="6"/>
      <c r="BQ107" s="6"/>
      <c r="BR107" s="6"/>
      <c r="BS107" s="6"/>
      <c r="BT107" s="6"/>
      <c r="BU107" s="6"/>
      <c r="BV107" s="6"/>
      <c r="BW107" s="6"/>
      <c r="BX107" s="6"/>
      <c r="BY107" s="6"/>
      <c r="BZ107" s="6"/>
      <c r="CA107" s="6"/>
      <c r="CB107" s="6"/>
      <c r="CY107" s="12"/>
      <c r="CZ107" s="12"/>
    </row>
    <row r="108" spans="1:104" s="11" customFormat="1" ht="15" customHeight="1" x14ac:dyDescent="0.15">
      <c r="A108" s="390" t="s">
        <v>150</v>
      </c>
      <c r="B108" s="390"/>
      <c r="C108" s="118"/>
      <c r="D108" s="118"/>
      <c r="E108" s="118"/>
      <c r="F108" s="6"/>
      <c r="G108" s="6"/>
      <c r="H108" s="6"/>
      <c r="I108" s="6"/>
      <c r="J108" s="6"/>
      <c r="K108" s="6"/>
      <c r="L108" s="6"/>
      <c r="M108" s="6"/>
      <c r="N108" s="6"/>
      <c r="O108" s="6"/>
      <c r="P108" s="6"/>
      <c r="Q108" s="6"/>
      <c r="R108" s="6"/>
      <c r="S108" s="6"/>
      <c r="T108" s="6"/>
      <c r="U108" s="6"/>
      <c r="V108" s="6"/>
      <c r="W108" s="6"/>
      <c r="X108" s="6"/>
      <c r="Y108" s="6"/>
      <c r="Z108" s="6"/>
      <c r="AA108" s="6"/>
      <c r="AB108" s="6"/>
      <c r="AC108" s="107"/>
      <c r="AD108" s="6"/>
      <c r="AE108" s="6"/>
      <c r="AF108" s="107"/>
      <c r="AG108" s="6"/>
      <c r="AH108" s="6"/>
      <c r="AI108" s="107"/>
      <c r="AJ108" s="6"/>
      <c r="AK108" s="6"/>
      <c r="AL108" s="107"/>
      <c r="AM108" s="107"/>
      <c r="AN108" s="107"/>
      <c r="AO108" s="6"/>
      <c r="AP108" s="6"/>
      <c r="AQ108" s="107"/>
      <c r="AR108" s="6"/>
      <c r="AS108" s="6"/>
      <c r="AT108" s="6"/>
      <c r="BF108" s="6"/>
      <c r="BG108" s="6"/>
      <c r="BH108" s="6"/>
      <c r="BI108" s="6"/>
      <c r="BJ108" s="6"/>
      <c r="BK108" s="6"/>
      <c r="BL108" s="6"/>
      <c r="BM108" s="6"/>
      <c r="BN108" s="6"/>
      <c r="BO108" s="6"/>
      <c r="BP108" s="6"/>
      <c r="BQ108" s="6"/>
      <c r="BR108" s="6"/>
      <c r="BS108" s="6"/>
      <c r="BT108" s="6"/>
      <c r="BU108" s="6"/>
      <c r="BV108" s="6"/>
      <c r="BW108" s="6"/>
      <c r="BX108" s="6"/>
      <c r="BY108" s="6"/>
      <c r="BZ108" s="6"/>
      <c r="CA108" s="6"/>
      <c r="CB108" s="6"/>
      <c r="CY108" s="12"/>
      <c r="CZ108" s="12"/>
    </row>
    <row r="109" spans="1:104" s="11" customFormat="1" ht="15" customHeight="1" x14ac:dyDescent="0.15">
      <c r="A109" s="390" t="s">
        <v>151</v>
      </c>
      <c r="B109" s="390"/>
      <c r="C109" s="118"/>
      <c r="D109" s="118"/>
      <c r="E109" s="118"/>
      <c r="F109" s="6"/>
      <c r="G109" s="6"/>
      <c r="H109" s="6"/>
      <c r="I109" s="6"/>
      <c r="J109" s="6"/>
      <c r="K109" s="6"/>
      <c r="L109" s="6"/>
      <c r="M109" s="6"/>
      <c r="N109" s="6"/>
      <c r="O109" s="6"/>
      <c r="P109" s="6"/>
      <c r="Q109" s="6"/>
      <c r="R109" s="6"/>
      <c r="S109" s="6"/>
      <c r="T109" s="6"/>
      <c r="U109" s="6"/>
      <c r="V109" s="6"/>
      <c r="W109" s="6"/>
      <c r="X109" s="6"/>
      <c r="Y109" s="6"/>
      <c r="Z109" s="6"/>
      <c r="AA109" s="6"/>
      <c r="AB109" s="6"/>
      <c r="AC109" s="107"/>
      <c r="AD109" s="6"/>
      <c r="AE109" s="6"/>
      <c r="AF109" s="107"/>
      <c r="AG109" s="6"/>
      <c r="AH109" s="6"/>
      <c r="AI109" s="107"/>
      <c r="AJ109" s="6"/>
      <c r="AK109" s="6"/>
      <c r="AL109" s="107"/>
      <c r="AM109" s="107"/>
      <c r="AN109" s="107"/>
      <c r="AO109" s="6"/>
      <c r="AP109" s="6"/>
      <c r="AQ109" s="107"/>
      <c r="AR109" s="6"/>
      <c r="AS109" s="6"/>
      <c r="AT109" s="6"/>
      <c r="BF109" s="6"/>
      <c r="BG109" s="6"/>
      <c r="BH109" s="6"/>
      <c r="BI109" s="6"/>
      <c r="BJ109" s="6"/>
      <c r="BK109" s="6"/>
      <c r="BL109" s="6"/>
      <c r="BM109" s="6"/>
      <c r="BN109" s="6"/>
      <c r="BO109" s="6"/>
      <c r="BP109" s="6"/>
      <c r="BQ109" s="6"/>
      <c r="BR109" s="6"/>
      <c r="BS109" s="6"/>
      <c r="BT109" s="6"/>
      <c r="BU109" s="6"/>
      <c r="BV109" s="6"/>
      <c r="BW109" s="6"/>
      <c r="BX109" s="6"/>
      <c r="BY109" s="6"/>
      <c r="BZ109" s="6"/>
      <c r="CA109" s="6"/>
      <c r="CB109" s="6"/>
      <c r="CY109" s="12"/>
      <c r="CZ109" s="12"/>
    </row>
    <row r="110" spans="1:104" s="11" customFormat="1" ht="15" customHeight="1" x14ac:dyDescent="0.15">
      <c r="A110" s="390" t="s">
        <v>152</v>
      </c>
      <c r="B110" s="390"/>
      <c r="C110" s="118"/>
      <c r="D110" s="118"/>
      <c r="E110" s="118"/>
      <c r="F110" s="6"/>
      <c r="G110" s="6"/>
      <c r="H110" s="6"/>
      <c r="I110" s="6"/>
      <c r="J110" s="6"/>
      <c r="K110" s="6"/>
      <c r="L110" s="6"/>
      <c r="M110" s="6"/>
      <c r="N110" s="6"/>
      <c r="O110" s="6"/>
      <c r="P110" s="6"/>
      <c r="Q110" s="6"/>
      <c r="R110" s="6"/>
      <c r="S110" s="6"/>
      <c r="T110" s="6"/>
      <c r="U110" s="6"/>
      <c r="V110" s="6"/>
      <c r="W110" s="6"/>
      <c r="X110" s="6"/>
      <c r="Y110" s="6"/>
      <c r="Z110" s="6"/>
      <c r="AA110" s="6"/>
      <c r="AB110" s="6"/>
      <c r="AC110" s="107"/>
      <c r="AD110" s="6"/>
      <c r="AE110" s="6"/>
      <c r="AF110" s="107"/>
      <c r="AG110" s="6"/>
      <c r="AH110" s="6"/>
      <c r="AI110" s="107"/>
      <c r="AJ110" s="6"/>
      <c r="AK110" s="6"/>
      <c r="AL110" s="107"/>
      <c r="AM110" s="107"/>
      <c r="AN110" s="107"/>
      <c r="AO110" s="6"/>
      <c r="AP110" s="6"/>
      <c r="AQ110" s="107"/>
      <c r="AR110" s="6"/>
      <c r="AS110" s="6"/>
      <c r="AT110" s="6"/>
      <c r="BF110" s="6"/>
      <c r="BG110" s="6"/>
      <c r="BH110" s="6"/>
      <c r="BI110" s="6"/>
      <c r="BJ110" s="6"/>
      <c r="BK110" s="6"/>
      <c r="BL110" s="6"/>
      <c r="BM110" s="6"/>
      <c r="BN110" s="6"/>
      <c r="BO110" s="6"/>
      <c r="BP110" s="6"/>
      <c r="BQ110" s="6"/>
      <c r="BR110" s="6"/>
      <c r="BS110" s="6"/>
      <c r="BT110" s="6"/>
      <c r="BU110" s="6"/>
      <c r="BV110" s="6"/>
      <c r="BW110" s="6"/>
      <c r="BX110" s="6"/>
      <c r="BY110" s="6"/>
      <c r="BZ110" s="6"/>
      <c r="CA110" s="6"/>
      <c r="CB110" s="6"/>
      <c r="CY110" s="12"/>
      <c r="CZ110" s="12"/>
    </row>
    <row r="111" spans="1:104" s="11" customFormat="1" ht="15" customHeight="1" x14ac:dyDescent="0.15">
      <c r="A111" s="399" t="s">
        <v>58</v>
      </c>
      <c r="B111" s="399"/>
      <c r="C111" s="217"/>
      <c r="D111" s="217"/>
      <c r="E111" s="217"/>
      <c r="F111" s="6"/>
      <c r="G111" s="6"/>
      <c r="H111" s="6"/>
      <c r="I111" s="6"/>
      <c r="J111" s="6"/>
      <c r="K111" s="6"/>
      <c r="L111" s="6"/>
      <c r="M111" s="6"/>
      <c r="N111" s="6"/>
      <c r="O111" s="6"/>
      <c r="P111" s="6"/>
      <c r="Q111" s="6"/>
      <c r="R111" s="6"/>
      <c r="S111" s="6"/>
      <c r="T111" s="6"/>
      <c r="U111" s="6"/>
      <c r="V111" s="6"/>
      <c r="W111" s="6"/>
      <c r="X111" s="6"/>
      <c r="Y111" s="6"/>
      <c r="Z111" s="6"/>
      <c r="AA111" s="6"/>
      <c r="AB111" s="6"/>
      <c r="AC111" s="107"/>
      <c r="AD111" s="6"/>
      <c r="AE111" s="6"/>
      <c r="AF111" s="107"/>
      <c r="AG111" s="6"/>
      <c r="AH111" s="6"/>
      <c r="AI111" s="107"/>
      <c r="AJ111" s="6"/>
      <c r="AK111" s="6"/>
      <c r="AL111" s="107"/>
      <c r="AM111" s="107"/>
      <c r="AN111" s="107"/>
      <c r="AO111" s="6"/>
      <c r="AP111" s="6"/>
      <c r="AQ111" s="107"/>
      <c r="AR111" s="6"/>
      <c r="AS111" s="6"/>
      <c r="AT111" s="6"/>
      <c r="BF111" s="6"/>
      <c r="BG111" s="6"/>
      <c r="BH111" s="6"/>
      <c r="BI111" s="6"/>
      <c r="BJ111" s="6"/>
      <c r="BK111" s="6"/>
      <c r="BL111" s="6"/>
      <c r="BM111" s="6"/>
      <c r="BN111" s="6"/>
      <c r="BO111" s="6"/>
      <c r="BP111" s="6"/>
      <c r="BQ111" s="6"/>
      <c r="BR111" s="6"/>
      <c r="BS111" s="6"/>
      <c r="BT111" s="6"/>
      <c r="BU111" s="6"/>
      <c r="BV111" s="6"/>
      <c r="BW111" s="6"/>
      <c r="BX111" s="6"/>
      <c r="BY111" s="6"/>
      <c r="BZ111" s="6"/>
      <c r="CA111" s="6"/>
      <c r="CB111" s="6"/>
      <c r="CY111" s="12"/>
      <c r="CZ111" s="12"/>
    </row>
    <row r="112" spans="1:104" s="11" customFormat="1" ht="15" customHeight="1" x14ac:dyDescent="0.15">
      <c r="A112" s="218" t="s">
        <v>186</v>
      </c>
      <c r="B112" s="219"/>
      <c r="C112" s="110"/>
      <c r="D112" s="110"/>
      <c r="E112" s="110"/>
      <c r="F112" s="6"/>
      <c r="G112" s="6"/>
      <c r="H112" s="6"/>
      <c r="I112" s="6"/>
      <c r="J112" s="6"/>
      <c r="K112" s="6"/>
      <c r="L112" s="6"/>
      <c r="M112" s="6"/>
      <c r="N112" s="6"/>
      <c r="O112" s="6"/>
      <c r="P112" s="6"/>
      <c r="Q112" s="6"/>
      <c r="R112" s="6"/>
      <c r="S112" s="6"/>
      <c r="T112" s="6"/>
      <c r="U112" s="6"/>
      <c r="V112" s="6"/>
      <c r="W112" s="6"/>
      <c r="X112" s="6"/>
      <c r="Y112" s="6"/>
      <c r="Z112" s="6"/>
      <c r="AA112" s="6"/>
      <c r="AB112" s="6"/>
      <c r="AC112" s="107"/>
      <c r="AD112" s="6"/>
      <c r="AE112" s="6"/>
      <c r="AF112" s="107"/>
      <c r="AG112" s="6"/>
      <c r="AH112" s="6"/>
      <c r="AI112" s="107"/>
      <c r="AJ112" s="6"/>
      <c r="AK112" s="6"/>
      <c r="AL112" s="107"/>
      <c r="AM112" s="107"/>
      <c r="AN112" s="107"/>
      <c r="AO112" s="6"/>
      <c r="AP112" s="6"/>
      <c r="AQ112" s="107"/>
      <c r="AR112" s="6"/>
      <c r="AS112" s="6"/>
      <c r="AT112" s="6"/>
      <c r="BF112" s="6"/>
      <c r="BG112" s="6"/>
      <c r="BH112" s="6"/>
      <c r="BI112" s="6"/>
      <c r="BJ112" s="6"/>
      <c r="BK112" s="6"/>
      <c r="BL112" s="6"/>
      <c r="BM112" s="6"/>
      <c r="BN112" s="6"/>
      <c r="BO112" s="6"/>
      <c r="BP112" s="6"/>
      <c r="BQ112" s="6"/>
      <c r="BR112" s="6"/>
      <c r="BS112" s="6"/>
      <c r="BT112" s="6"/>
      <c r="BU112" s="6"/>
      <c r="BV112" s="6"/>
      <c r="BW112" s="6"/>
      <c r="BX112" s="6"/>
      <c r="BY112" s="6"/>
      <c r="BZ112" s="6"/>
      <c r="CA112" s="6"/>
      <c r="CB112" s="6"/>
      <c r="CY112" s="12"/>
      <c r="CZ112" s="12"/>
    </row>
    <row r="113" spans="1:104" s="11" customFormat="1" ht="15" customHeight="1" x14ac:dyDescent="0.15">
      <c r="A113" s="218" t="s">
        <v>187</v>
      </c>
      <c r="B113" s="219"/>
      <c r="C113" s="118"/>
      <c r="D113" s="118"/>
      <c r="E113" s="118"/>
      <c r="F113" s="6"/>
      <c r="G113" s="6"/>
      <c r="H113" s="6"/>
      <c r="I113" s="6"/>
      <c r="J113" s="6"/>
      <c r="K113" s="6"/>
      <c r="L113" s="6"/>
      <c r="M113" s="6"/>
      <c r="N113" s="6"/>
      <c r="O113" s="6"/>
      <c r="P113" s="6"/>
      <c r="Q113" s="6"/>
      <c r="R113" s="6"/>
      <c r="S113" s="6"/>
      <c r="T113" s="6"/>
      <c r="U113" s="6"/>
      <c r="V113" s="6"/>
      <c r="W113" s="6"/>
      <c r="X113" s="6"/>
      <c r="Y113" s="6"/>
      <c r="Z113" s="6"/>
      <c r="AA113" s="6"/>
      <c r="AB113" s="6"/>
      <c r="AC113" s="107"/>
      <c r="AD113" s="6"/>
      <c r="AE113" s="6"/>
      <c r="AF113" s="107"/>
      <c r="AG113" s="6"/>
      <c r="AH113" s="6"/>
      <c r="AI113" s="107"/>
      <c r="AJ113" s="6"/>
      <c r="AK113" s="6"/>
      <c r="AL113" s="107"/>
      <c r="AM113" s="107"/>
      <c r="AN113" s="107"/>
      <c r="AO113" s="6"/>
      <c r="AP113" s="6"/>
      <c r="AQ113" s="107"/>
      <c r="AR113" s="6"/>
      <c r="AS113" s="6"/>
      <c r="AT113" s="6"/>
      <c r="BF113" s="6"/>
      <c r="BG113" s="6"/>
      <c r="BH113" s="6"/>
      <c r="BI113" s="6"/>
      <c r="BJ113" s="6"/>
      <c r="BK113" s="6"/>
      <c r="BL113" s="6"/>
      <c r="BM113" s="6"/>
      <c r="BN113" s="6"/>
      <c r="BO113" s="6"/>
      <c r="BP113" s="6"/>
      <c r="BQ113" s="6"/>
      <c r="BR113" s="6"/>
      <c r="BS113" s="6"/>
      <c r="BT113" s="6"/>
      <c r="BU113" s="6"/>
      <c r="BV113" s="6"/>
      <c r="BW113" s="6"/>
      <c r="BX113" s="6"/>
      <c r="BY113" s="6"/>
      <c r="BZ113" s="6"/>
      <c r="CA113" s="6"/>
      <c r="CB113" s="6"/>
      <c r="CY113" s="12"/>
      <c r="CZ113" s="12"/>
    </row>
    <row r="114" spans="1:104" s="11" customFormat="1" ht="15" customHeight="1" x14ac:dyDescent="0.15">
      <c r="A114" s="11" t="s">
        <v>188</v>
      </c>
      <c r="C114" s="118"/>
      <c r="D114" s="118"/>
      <c r="E114" s="118"/>
      <c r="F114" s="6"/>
      <c r="G114" s="6"/>
      <c r="H114" s="6"/>
      <c r="I114" s="6"/>
      <c r="J114" s="6"/>
      <c r="K114" s="6"/>
      <c r="L114" s="6"/>
      <c r="M114" s="6"/>
      <c r="N114" s="6"/>
      <c r="O114" s="6"/>
      <c r="P114" s="6"/>
      <c r="Q114" s="6"/>
      <c r="R114" s="6"/>
      <c r="S114" s="6"/>
      <c r="T114" s="6"/>
      <c r="U114" s="6"/>
      <c r="V114" s="6"/>
      <c r="W114" s="6"/>
      <c r="X114" s="6"/>
      <c r="Y114" s="6"/>
      <c r="Z114" s="6"/>
      <c r="AA114" s="6"/>
      <c r="AB114" s="6"/>
      <c r="AC114" s="107"/>
      <c r="AD114" s="6"/>
      <c r="AE114" s="6"/>
      <c r="AF114" s="107"/>
      <c r="AG114" s="6"/>
      <c r="AH114" s="6"/>
      <c r="AI114" s="107"/>
      <c r="AJ114" s="6"/>
      <c r="AK114" s="6"/>
      <c r="AL114" s="107"/>
      <c r="AM114" s="107"/>
      <c r="AN114" s="107"/>
      <c r="AO114" s="6"/>
      <c r="AP114" s="6"/>
      <c r="AQ114" s="107"/>
      <c r="AR114" s="6"/>
      <c r="AS114" s="6"/>
      <c r="AT114" s="6"/>
      <c r="BF114" s="6"/>
      <c r="BG114" s="6"/>
      <c r="BH114" s="6"/>
      <c r="BI114" s="6"/>
      <c r="BJ114" s="6"/>
      <c r="BK114" s="6"/>
      <c r="BL114" s="6"/>
      <c r="BM114" s="6"/>
      <c r="BN114" s="6"/>
      <c r="BO114" s="6"/>
      <c r="BP114" s="6"/>
      <c r="BQ114" s="6"/>
      <c r="BR114" s="6"/>
      <c r="BS114" s="6"/>
      <c r="BT114" s="6"/>
      <c r="BU114" s="6"/>
      <c r="BV114" s="6"/>
      <c r="BW114" s="6"/>
      <c r="BX114" s="6"/>
      <c r="BY114" s="6"/>
      <c r="BZ114" s="6"/>
      <c r="CA114" s="6"/>
      <c r="CB114" s="6"/>
      <c r="CY114" s="12"/>
      <c r="CZ114" s="12"/>
    </row>
    <row r="115" spans="1:104" s="11" customFormat="1" ht="15" customHeight="1" x14ac:dyDescent="0.15">
      <c r="A115" s="218" t="s">
        <v>189</v>
      </c>
      <c r="B115" s="219"/>
      <c r="C115" s="118"/>
      <c r="D115" s="118"/>
      <c r="E115" s="118"/>
      <c r="F115" s="6"/>
      <c r="G115" s="6"/>
      <c r="H115" s="6"/>
      <c r="I115" s="6"/>
      <c r="J115" s="6"/>
      <c r="K115" s="6"/>
      <c r="L115" s="6"/>
      <c r="M115" s="6"/>
      <c r="N115" s="6"/>
      <c r="O115" s="6"/>
      <c r="P115" s="6"/>
      <c r="Q115" s="6"/>
      <c r="R115" s="6"/>
      <c r="S115" s="6"/>
      <c r="T115" s="6"/>
      <c r="U115" s="6"/>
      <c r="V115" s="6"/>
      <c r="W115" s="6"/>
      <c r="X115" s="6"/>
      <c r="Y115" s="6"/>
      <c r="Z115" s="6"/>
      <c r="AA115" s="6"/>
      <c r="AB115" s="6"/>
      <c r="AC115" s="107"/>
      <c r="AD115" s="6"/>
      <c r="AE115" s="6"/>
      <c r="AF115" s="107"/>
      <c r="AG115" s="6"/>
      <c r="AH115" s="6"/>
      <c r="AI115" s="107"/>
      <c r="AJ115" s="6"/>
      <c r="AK115" s="6"/>
      <c r="AL115" s="107"/>
      <c r="AM115" s="107"/>
      <c r="AN115" s="107"/>
      <c r="AO115" s="6"/>
      <c r="AP115" s="6"/>
      <c r="AQ115" s="107"/>
      <c r="AR115" s="6"/>
      <c r="AS115" s="6"/>
      <c r="AT115" s="6"/>
      <c r="BF115" s="6"/>
      <c r="BG115" s="6"/>
      <c r="BH115" s="6"/>
      <c r="BI115" s="6"/>
      <c r="BJ115" s="6"/>
      <c r="BK115" s="6"/>
      <c r="BL115" s="6"/>
      <c r="BM115" s="6"/>
      <c r="BN115" s="6"/>
      <c r="BO115" s="6"/>
      <c r="BP115" s="6"/>
      <c r="BQ115" s="6"/>
      <c r="BR115" s="6"/>
      <c r="BS115" s="6"/>
      <c r="BT115" s="6"/>
      <c r="BU115" s="6"/>
      <c r="BV115" s="6"/>
      <c r="BW115" s="6"/>
      <c r="BX115" s="6"/>
      <c r="BY115" s="6"/>
      <c r="BZ115" s="6"/>
      <c r="CA115" s="6"/>
      <c r="CB115" s="6"/>
      <c r="CY115" s="12"/>
      <c r="CZ115" s="12"/>
    </row>
    <row r="116" spans="1:104" s="11" customFormat="1" ht="15" customHeight="1" x14ac:dyDescent="0.15">
      <c r="A116" s="218" t="s">
        <v>190</v>
      </c>
      <c r="B116" s="219"/>
      <c r="C116" s="118"/>
      <c r="D116" s="118"/>
      <c r="E116" s="118"/>
      <c r="F116" s="6"/>
      <c r="G116" s="6"/>
      <c r="H116" s="6"/>
      <c r="I116" s="6"/>
      <c r="J116" s="6"/>
      <c r="K116" s="6"/>
      <c r="L116" s="6"/>
      <c r="M116" s="6"/>
      <c r="N116" s="6"/>
      <c r="O116" s="6"/>
      <c r="P116" s="6"/>
      <c r="Q116" s="6"/>
      <c r="R116" s="6"/>
      <c r="S116" s="6"/>
      <c r="T116" s="6"/>
      <c r="U116" s="6"/>
      <c r="V116" s="6"/>
      <c r="W116" s="6"/>
      <c r="X116" s="6"/>
      <c r="Y116" s="6"/>
      <c r="Z116" s="6"/>
      <c r="AA116" s="6"/>
      <c r="AB116" s="6"/>
      <c r="AC116" s="107"/>
      <c r="AD116" s="6"/>
      <c r="AE116" s="6"/>
      <c r="AF116" s="107"/>
      <c r="AG116" s="6"/>
      <c r="AH116" s="6"/>
      <c r="AI116" s="107"/>
      <c r="AJ116" s="6"/>
      <c r="AK116" s="6"/>
      <c r="AL116" s="107"/>
      <c r="AM116" s="107"/>
      <c r="AN116" s="107"/>
      <c r="AO116" s="6"/>
      <c r="AP116" s="6"/>
      <c r="AQ116" s="107"/>
      <c r="AR116" s="6"/>
      <c r="AS116" s="6"/>
      <c r="AT116" s="6"/>
      <c r="BF116" s="6"/>
      <c r="BG116" s="6"/>
      <c r="BH116" s="6"/>
      <c r="BI116" s="6"/>
      <c r="BJ116" s="6"/>
      <c r="BK116" s="6"/>
      <c r="BL116" s="6"/>
      <c r="BM116" s="6"/>
      <c r="BN116" s="6"/>
      <c r="BO116" s="6"/>
      <c r="BP116" s="6"/>
      <c r="BQ116" s="6"/>
      <c r="BR116" s="6"/>
      <c r="BS116" s="6"/>
      <c r="BT116" s="6"/>
      <c r="BU116" s="6"/>
      <c r="BV116" s="6"/>
      <c r="BW116" s="6"/>
      <c r="BX116" s="6"/>
      <c r="BY116" s="6"/>
      <c r="BZ116" s="6"/>
      <c r="CA116" s="6"/>
      <c r="CB116" s="6"/>
      <c r="CY116" s="12"/>
      <c r="CZ116" s="12"/>
    </row>
    <row r="117" spans="1:104" s="11" customFormat="1" ht="15" customHeight="1" x14ac:dyDescent="0.15">
      <c r="A117" s="220" t="s">
        <v>191</v>
      </c>
      <c r="B117" s="221"/>
      <c r="C117" s="122"/>
      <c r="D117" s="122"/>
      <c r="E117" s="122"/>
      <c r="F117" s="6"/>
      <c r="G117" s="6"/>
      <c r="H117" s="6"/>
      <c r="I117" s="6"/>
      <c r="J117" s="6"/>
      <c r="K117" s="6"/>
      <c r="L117" s="6"/>
      <c r="M117" s="6"/>
      <c r="N117" s="6"/>
      <c r="O117" s="6"/>
      <c r="P117" s="6"/>
      <c r="Q117" s="6"/>
      <c r="R117" s="6"/>
      <c r="S117" s="6"/>
      <c r="T117" s="6"/>
      <c r="U117" s="6"/>
      <c r="V117" s="6"/>
      <c r="W117" s="6"/>
      <c r="X117" s="6"/>
      <c r="Y117" s="6"/>
      <c r="Z117" s="6"/>
      <c r="AA117" s="6"/>
      <c r="AB117" s="6"/>
      <c r="AC117" s="107"/>
      <c r="AD117" s="6"/>
      <c r="AE117" s="6"/>
      <c r="AF117" s="107"/>
      <c r="AG117" s="6"/>
      <c r="AH117" s="6"/>
      <c r="AI117" s="107"/>
      <c r="AJ117" s="6"/>
      <c r="AK117" s="6"/>
      <c r="AL117" s="107"/>
      <c r="AM117" s="107"/>
      <c r="AN117" s="107"/>
      <c r="AO117" s="6"/>
      <c r="AP117" s="6"/>
      <c r="AQ117" s="107"/>
      <c r="AR117" s="6"/>
      <c r="AS117" s="6"/>
      <c r="AT117" s="6"/>
      <c r="BF117" s="6"/>
      <c r="BG117" s="6"/>
      <c r="BH117" s="6"/>
      <c r="BI117" s="6"/>
      <c r="BJ117" s="6"/>
      <c r="BK117" s="6"/>
      <c r="BL117" s="6"/>
      <c r="BM117" s="6"/>
      <c r="BN117" s="6"/>
      <c r="BO117" s="6"/>
      <c r="BP117" s="6"/>
      <c r="BQ117" s="6"/>
      <c r="BR117" s="6"/>
      <c r="BS117" s="6"/>
      <c r="BT117" s="6"/>
      <c r="BU117" s="6"/>
      <c r="BV117" s="6"/>
      <c r="BW117" s="6"/>
      <c r="BX117" s="6"/>
      <c r="BY117" s="6"/>
      <c r="BZ117" s="6"/>
      <c r="CA117" s="6"/>
      <c r="CB117" s="6"/>
      <c r="CY117" s="12"/>
      <c r="CZ117" s="12"/>
    </row>
    <row r="118" spans="1:104" s="6" customFormat="1" ht="30" customHeight="1" x14ac:dyDescent="0.2">
      <c r="A118" s="159" t="s">
        <v>153</v>
      </c>
      <c r="B118" s="159"/>
      <c r="N118" s="8"/>
      <c r="X118" s="160"/>
      <c r="AD118" s="107"/>
      <c r="AE118" s="107"/>
      <c r="AH118" s="107"/>
      <c r="AK118" s="107"/>
      <c r="AP118" s="107"/>
    </row>
    <row r="119" spans="1:104" s="11" customFormat="1" ht="89.25" customHeight="1" x14ac:dyDescent="0.15">
      <c r="A119" s="330" t="s">
        <v>8</v>
      </c>
      <c r="B119" s="356" t="s">
        <v>9</v>
      </c>
      <c r="C119" s="357"/>
      <c r="D119" s="357"/>
      <c r="E119" s="357"/>
      <c r="F119" s="357"/>
      <c r="G119" s="357"/>
      <c r="H119" s="357"/>
      <c r="I119" s="357"/>
      <c r="J119" s="357"/>
      <c r="K119" s="357"/>
      <c r="L119" s="357"/>
      <c r="M119" s="357"/>
      <c r="N119" s="357"/>
      <c r="O119" s="357"/>
      <c r="P119" s="357"/>
      <c r="Q119" s="357"/>
      <c r="R119" s="357"/>
      <c r="S119" s="357"/>
      <c r="T119" s="357"/>
      <c r="U119" s="357"/>
      <c r="V119" s="357"/>
      <c r="W119" s="357"/>
      <c r="X119" s="357"/>
      <c r="Y119" s="357"/>
      <c r="Z119" s="357"/>
      <c r="AA119" s="357"/>
      <c r="AB119" s="357"/>
      <c r="AC119" s="357"/>
      <c r="AD119" s="357"/>
      <c r="AE119" s="357"/>
      <c r="AF119" s="400" t="s">
        <v>154</v>
      </c>
      <c r="AG119" s="401"/>
      <c r="AH119" s="356" t="s">
        <v>155</v>
      </c>
      <c r="AI119" s="401"/>
      <c r="AJ119" s="356" t="s">
        <v>156</v>
      </c>
      <c r="AK119" s="401"/>
      <c r="AL119" s="6"/>
      <c r="AM119" s="6"/>
      <c r="AN119" s="107"/>
      <c r="AO119" s="6"/>
      <c r="AP119" s="6"/>
      <c r="AQ119" s="6"/>
      <c r="AR119" s="6"/>
      <c r="AS119" s="6"/>
      <c r="AT119" s="6"/>
      <c r="AU119" s="6"/>
      <c r="BG119" s="6"/>
      <c r="BH119" s="6"/>
      <c r="BI119" s="6"/>
      <c r="BJ119" s="6"/>
      <c r="BK119" s="6"/>
      <c r="BL119" s="6"/>
      <c r="BM119" s="6"/>
      <c r="BN119" s="6"/>
      <c r="BO119" s="6"/>
      <c r="BP119" s="6"/>
      <c r="BQ119" s="6"/>
      <c r="BR119" s="6"/>
      <c r="BS119" s="6"/>
      <c r="BT119" s="6"/>
      <c r="BU119" s="6"/>
      <c r="BV119" s="6"/>
      <c r="BW119" s="6"/>
      <c r="BX119" s="6"/>
      <c r="BY119" s="6"/>
      <c r="BZ119" s="6"/>
      <c r="CA119" s="6"/>
      <c r="CB119" s="6"/>
      <c r="CC119" s="6"/>
    </row>
    <row r="120" spans="1:104" s="11" customFormat="1" ht="24.75" customHeight="1" x14ac:dyDescent="0.15">
      <c r="A120" s="331"/>
      <c r="B120" s="347" t="s">
        <v>24</v>
      </c>
      <c r="C120" s="330" t="s">
        <v>25</v>
      </c>
      <c r="D120" s="350"/>
      <c r="E120" s="350"/>
      <c r="F120" s="350"/>
      <c r="G120" s="350"/>
      <c r="H120" s="350"/>
      <c r="I120" s="350"/>
      <c r="J120" s="350"/>
      <c r="K120" s="350"/>
      <c r="L120" s="350"/>
      <c r="M120" s="350"/>
      <c r="N120" s="350"/>
      <c r="O120" s="350"/>
      <c r="P120" s="350"/>
      <c r="Q120" s="350"/>
      <c r="R120" s="350"/>
      <c r="S120" s="336"/>
      <c r="T120" s="330" t="s">
        <v>26</v>
      </c>
      <c r="U120" s="336"/>
      <c r="V120" s="352" t="s">
        <v>27</v>
      </c>
      <c r="W120" s="353"/>
      <c r="X120" s="356" t="s">
        <v>28</v>
      </c>
      <c r="Y120" s="357"/>
      <c r="Z120" s="357"/>
      <c r="AA120" s="357"/>
      <c r="AB120" s="357"/>
      <c r="AC120" s="357"/>
      <c r="AD120" s="357"/>
      <c r="AE120" s="357"/>
      <c r="AF120" s="408" t="s">
        <v>157</v>
      </c>
      <c r="AG120" s="405" t="s">
        <v>158</v>
      </c>
      <c r="AH120" s="402" t="s">
        <v>22</v>
      </c>
      <c r="AI120" s="405" t="s">
        <v>23</v>
      </c>
      <c r="AJ120" s="402" t="s">
        <v>22</v>
      </c>
      <c r="AK120" s="405" t="s">
        <v>23</v>
      </c>
      <c r="AL120" s="6"/>
      <c r="AM120" s="6"/>
      <c r="AN120" s="107"/>
      <c r="AO120" s="6"/>
      <c r="AP120" s="6"/>
      <c r="AQ120" s="6"/>
      <c r="AR120" s="6"/>
      <c r="AS120" s="6"/>
      <c r="AT120" s="6"/>
      <c r="AU120" s="6"/>
      <c r="BG120" s="6"/>
      <c r="BH120" s="6"/>
      <c r="BI120" s="6"/>
      <c r="BJ120" s="6"/>
      <c r="BK120" s="6"/>
      <c r="BL120" s="6"/>
      <c r="BM120" s="6"/>
      <c r="BN120" s="6"/>
      <c r="BO120" s="6"/>
      <c r="BP120" s="6"/>
      <c r="BQ120" s="6"/>
      <c r="BR120" s="6"/>
      <c r="BS120" s="6"/>
      <c r="BT120" s="6"/>
      <c r="BU120" s="6"/>
      <c r="BV120" s="6"/>
      <c r="BW120" s="6"/>
      <c r="BX120" s="6"/>
      <c r="BY120" s="6"/>
      <c r="BZ120" s="6"/>
      <c r="CA120" s="6"/>
      <c r="CB120" s="6"/>
      <c r="CC120" s="6"/>
    </row>
    <row r="121" spans="1:104" s="11" customFormat="1" ht="13.5" customHeight="1" x14ac:dyDescent="0.15">
      <c r="A121" s="331"/>
      <c r="B121" s="348"/>
      <c r="C121" s="332"/>
      <c r="D121" s="351"/>
      <c r="E121" s="351"/>
      <c r="F121" s="351"/>
      <c r="G121" s="351"/>
      <c r="H121" s="351"/>
      <c r="I121" s="351"/>
      <c r="J121" s="351"/>
      <c r="K121" s="351"/>
      <c r="L121" s="351"/>
      <c r="M121" s="351"/>
      <c r="N121" s="351"/>
      <c r="O121" s="351"/>
      <c r="P121" s="351"/>
      <c r="Q121" s="351"/>
      <c r="R121" s="351"/>
      <c r="S121" s="338"/>
      <c r="T121" s="332"/>
      <c r="U121" s="338"/>
      <c r="V121" s="354"/>
      <c r="W121" s="355"/>
      <c r="X121" s="342" t="s">
        <v>29</v>
      </c>
      <c r="Y121" s="343"/>
      <c r="Z121" s="343"/>
      <c r="AA121" s="359"/>
      <c r="AB121" s="342" t="s">
        <v>30</v>
      </c>
      <c r="AC121" s="343"/>
      <c r="AD121" s="343"/>
      <c r="AE121" s="343"/>
      <c r="AF121" s="409"/>
      <c r="AG121" s="406"/>
      <c r="AH121" s="403"/>
      <c r="AI121" s="406"/>
      <c r="AJ121" s="403"/>
      <c r="AK121" s="406"/>
      <c r="AL121" s="6"/>
      <c r="AM121" s="6"/>
      <c r="AN121" s="107"/>
      <c r="AO121" s="6"/>
      <c r="AP121" s="6"/>
      <c r="AQ121" s="6"/>
      <c r="AR121" s="6"/>
      <c r="AS121" s="6"/>
      <c r="AT121" s="6"/>
      <c r="AU121" s="6"/>
      <c r="BG121" s="6"/>
      <c r="BH121" s="6"/>
      <c r="BI121" s="6"/>
      <c r="BJ121" s="6"/>
      <c r="BK121" s="6"/>
      <c r="BL121" s="6"/>
      <c r="BM121" s="6"/>
      <c r="BN121" s="6"/>
      <c r="BO121" s="6"/>
      <c r="BP121" s="6"/>
      <c r="BQ121" s="6"/>
      <c r="BR121" s="6"/>
      <c r="BS121" s="6"/>
      <c r="BT121" s="6"/>
      <c r="BU121" s="6"/>
      <c r="BV121" s="6"/>
      <c r="BW121" s="6"/>
      <c r="BX121" s="6"/>
      <c r="BY121" s="6"/>
      <c r="BZ121" s="6"/>
      <c r="CA121" s="6"/>
      <c r="CB121" s="6"/>
      <c r="CC121" s="6"/>
    </row>
    <row r="122" spans="1:104" s="11" customFormat="1" ht="27.75" customHeight="1" x14ac:dyDescent="0.15">
      <c r="A122" s="332"/>
      <c r="B122" s="349"/>
      <c r="C122" s="13" t="s">
        <v>31</v>
      </c>
      <c r="D122" s="108" t="s">
        <v>32</v>
      </c>
      <c r="E122" s="15" t="s">
        <v>33</v>
      </c>
      <c r="F122" s="15" t="s">
        <v>34</v>
      </c>
      <c r="G122" s="15" t="s">
        <v>35</v>
      </c>
      <c r="H122" s="16" t="s">
        <v>36</v>
      </c>
      <c r="I122" s="16" t="s">
        <v>37</v>
      </c>
      <c r="J122" s="16" t="s">
        <v>38</v>
      </c>
      <c r="K122" s="16" t="s">
        <v>39</v>
      </c>
      <c r="L122" s="16" t="s">
        <v>40</v>
      </c>
      <c r="M122" s="16" t="s">
        <v>41</v>
      </c>
      <c r="N122" s="16" t="s">
        <v>42</v>
      </c>
      <c r="O122" s="16" t="s">
        <v>43</v>
      </c>
      <c r="P122" s="16" t="s">
        <v>44</v>
      </c>
      <c r="Q122" s="16" t="s">
        <v>45</v>
      </c>
      <c r="R122" s="16" t="s">
        <v>46</v>
      </c>
      <c r="S122" s="17" t="s">
        <v>47</v>
      </c>
      <c r="T122" s="13" t="s">
        <v>22</v>
      </c>
      <c r="U122" s="18" t="s">
        <v>48</v>
      </c>
      <c r="V122" s="277" t="s">
        <v>49</v>
      </c>
      <c r="W122" s="18" t="s">
        <v>50</v>
      </c>
      <c r="X122" s="281" t="s">
        <v>51</v>
      </c>
      <c r="Y122" s="19" t="s">
        <v>52</v>
      </c>
      <c r="Z122" s="15" t="s">
        <v>53</v>
      </c>
      <c r="AA122" s="18" t="s">
        <v>54</v>
      </c>
      <c r="AB122" s="19" t="s">
        <v>51</v>
      </c>
      <c r="AC122" s="19" t="s">
        <v>52</v>
      </c>
      <c r="AD122" s="15" t="s">
        <v>53</v>
      </c>
      <c r="AE122" s="161" t="s">
        <v>54</v>
      </c>
      <c r="AF122" s="410"/>
      <c r="AG122" s="407"/>
      <c r="AH122" s="404"/>
      <c r="AI122" s="407"/>
      <c r="AJ122" s="404"/>
      <c r="AK122" s="407"/>
      <c r="AL122" s="6"/>
      <c r="AM122" s="6"/>
      <c r="AN122" s="107"/>
      <c r="AO122" s="6"/>
      <c r="AP122" s="6"/>
      <c r="AQ122" s="6"/>
      <c r="AR122" s="6"/>
      <c r="AS122" s="6"/>
      <c r="AT122" s="6"/>
      <c r="AU122" s="6"/>
      <c r="BG122" s="6"/>
      <c r="BH122" s="6"/>
      <c r="BI122" s="6"/>
      <c r="BJ122" s="6"/>
      <c r="BK122" s="6"/>
      <c r="BL122" s="6"/>
      <c r="BM122" s="6"/>
      <c r="BN122" s="6"/>
      <c r="BO122" s="6"/>
      <c r="BP122" s="6"/>
      <c r="BQ122" s="6"/>
      <c r="BR122" s="6"/>
      <c r="BS122" s="6"/>
      <c r="BT122" s="6"/>
      <c r="BU122" s="6"/>
      <c r="BV122" s="6"/>
      <c r="BW122" s="6"/>
      <c r="BX122" s="6"/>
      <c r="BY122" s="6"/>
      <c r="BZ122" s="6"/>
      <c r="CA122" s="6"/>
      <c r="CB122" s="6"/>
      <c r="CC122" s="6"/>
    </row>
    <row r="123" spans="1:104" s="11" customFormat="1" ht="15" customHeight="1" x14ac:dyDescent="0.15">
      <c r="A123" s="48" t="s">
        <v>159</v>
      </c>
      <c r="B123" s="22">
        <f>SUM(C123:S123)</f>
        <v>0</v>
      </c>
      <c r="C123" s="23"/>
      <c r="D123" s="49"/>
      <c r="E123" s="30"/>
      <c r="F123" s="30"/>
      <c r="G123" s="30"/>
      <c r="H123" s="52"/>
      <c r="I123" s="52"/>
      <c r="J123" s="52"/>
      <c r="K123" s="52"/>
      <c r="L123" s="52"/>
      <c r="M123" s="52"/>
      <c r="N123" s="52"/>
      <c r="O123" s="52"/>
      <c r="P123" s="52"/>
      <c r="Q123" s="52"/>
      <c r="R123" s="52"/>
      <c r="S123" s="52"/>
      <c r="T123" s="27"/>
      <c r="U123" s="28"/>
      <c r="V123" s="27"/>
      <c r="W123" s="28"/>
      <c r="X123" s="29">
        <f t="shared" ref="X123:X130" si="38">SUM(Y123:AA123)</f>
        <v>0</v>
      </c>
      <c r="Y123" s="27"/>
      <c r="Z123" s="30"/>
      <c r="AA123" s="28"/>
      <c r="AB123" s="31">
        <f t="shared" ref="AB123:AB130" si="39">SUM(AC123:AE123)</f>
        <v>0</v>
      </c>
      <c r="AC123" s="27"/>
      <c r="AD123" s="30"/>
      <c r="AE123" s="52"/>
      <c r="AF123" s="162"/>
      <c r="AG123" s="28"/>
      <c r="AH123" s="163"/>
      <c r="AI123" s="164"/>
      <c r="AJ123" s="163"/>
      <c r="AK123" s="164">
        <v>14</v>
      </c>
      <c r="AL123" s="41" t="str">
        <f>+BP123&amp;BQ123&amp;BR123&amp;BS123&amp;BT123&amp;BU123&amp;BV123</f>
        <v/>
      </c>
      <c r="AM123" s="6"/>
      <c r="AN123" s="107"/>
      <c r="AO123" s="6"/>
      <c r="AP123" s="6"/>
      <c r="AQ123" s="6"/>
      <c r="AR123" s="6"/>
      <c r="AS123" s="6"/>
      <c r="AT123" s="6"/>
      <c r="AU123" s="6"/>
      <c r="BF123" s="6"/>
      <c r="BG123" s="6"/>
      <c r="BH123" s="6"/>
      <c r="BI123" s="6"/>
      <c r="BJ123" s="6"/>
      <c r="BK123" s="6"/>
      <c r="BL123" s="6"/>
      <c r="BM123" s="6"/>
      <c r="BN123" s="6"/>
      <c r="BO123" s="6"/>
      <c r="BP123" s="42" t="str">
        <f>IF($B123&lt;&gt;($V123+$W123)," El número de consultas según sexo NO puede ser diferente al Total. ","")</f>
        <v/>
      </c>
      <c r="BQ123" s="43" t="str">
        <f>IF($B123=0,"",IF(($T123+$U123)=0,IF($B123="",""," No olvide escribir la columna Beneficiarios. "),""))</f>
        <v/>
      </c>
      <c r="BR123" s="43" t="str">
        <f>IF($B123&lt;($T123+$U123)," El número de Beneficiarios NO puede ser mayor que el Total. ","")</f>
        <v/>
      </c>
      <c r="BS123" s="43"/>
      <c r="BT123" s="43"/>
      <c r="BU123" s="44" t="str">
        <f>IF($B123&gt;=($X123+$AB123),"","El total de Consulta Nuevas NO debe ser MAYOR que el total de las Consultas Médicas. ")</f>
        <v/>
      </c>
      <c r="BV123" s="45"/>
      <c r="BW123" s="46"/>
      <c r="BX123" s="47">
        <f>IF($B123&lt;&gt;($V123+$W123),1,0)</f>
        <v>0</v>
      </c>
      <c r="BY123" s="47">
        <f>IF($B123&lt;($T123+$U123),1,0)</f>
        <v>0</v>
      </c>
      <c r="BZ123" s="47"/>
      <c r="CA123" s="47"/>
      <c r="CB123" s="47">
        <f>IF($B123&gt;=($X123+$AB123),0,1)</f>
        <v>0</v>
      </c>
      <c r="CC123" s="47" t="str">
        <f>IF($B123=0,"",IF(($T123+$U123)=0,IF($B123="","",1),0))</f>
        <v/>
      </c>
      <c r="CD123" s="47"/>
    </row>
    <row r="124" spans="1:104" s="11" customFormat="1" ht="15" customHeight="1" x14ac:dyDescent="0.15">
      <c r="A124" s="48" t="s">
        <v>160</v>
      </c>
      <c r="B124" s="22">
        <f t="shared" ref="B124:B130" si="40">SUM(C124:S124)</f>
        <v>0</v>
      </c>
      <c r="C124" s="27"/>
      <c r="D124" s="49"/>
      <c r="E124" s="30"/>
      <c r="F124" s="30"/>
      <c r="G124" s="30"/>
      <c r="H124" s="52"/>
      <c r="I124" s="52"/>
      <c r="J124" s="52"/>
      <c r="K124" s="52"/>
      <c r="L124" s="52"/>
      <c r="M124" s="52"/>
      <c r="N124" s="52"/>
      <c r="O124" s="52"/>
      <c r="P124" s="52"/>
      <c r="Q124" s="52"/>
      <c r="R124" s="52"/>
      <c r="S124" s="52"/>
      <c r="T124" s="27"/>
      <c r="U124" s="28"/>
      <c r="V124" s="27"/>
      <c r="W124" s="28"/>
      <c r="X124" s="29">
        <f t="shared" si="38"/>
        <v>0</v>
      </c>
      <c r="Y124" s="27"/>
      <c r="Z124" s="30"/>
      <c r="AA124" s="28"/>
      <c r="AB124" s="31">
        <f t="shared" si="39"/>
        <v>0</v>
      </c>
      <c r="AC124" s="27"/>
      <c r="AD124" s="30"/>
      <c r="AE124" s="52"/>
      <c r="AF124" s="162"/>
      <c r="AG124" s="28"/>
      <c r="AH124" s="165"/>
      <c r="AI124" s="166"/>
      <c r="AJ124" s="165"/>
      <c r="AK124" s="166"/>
      <c r="AL124" s="132" t="str">
        <f t="shared" ref="AL124:AL131" si="41">+BP124&amp;BQ124&amp;BR124&amp;BS124&amp;BT124&amp;BU124&amp;BV124</f>
        <v/>
      </c>
      <c r="AM124" s="6"/>
      <c r="AN124" s="107"/>
      <c r="AO124" s="6"/>
      <c r="AP124" s="6"/>
      <c r="AQ124" s="6"/>
      <c r="AR124" s="6"/>
      <c r="AS124" s="6"/>
      <c r="AT124" s="6"/>
      <c r="AU124" s="6"/>
      <c r="BG124" s="6"/>
      <c r="BH124" s="6"/>
      <c r="BI124" s="6"/>
      <c r="BJ124" s="6"/>
      <c r="BK124" s="6"/>
      <c r="BL124" s="6"/>
      <c r="BM124" s="6"/>
      <c r="BN124" s="6"/>
      <c r="BO124" s="6"/>
      <c r="BP124" s="6" t="str">
        <f t="shared" ref="BP124:BP131" si="42">IF($B124&lt;&gt;($V124+$W124)," El número de consultas según sexo NO puede ser diferente al Total. ","")</f>
        <v/>
      </c>
      <c r="BQ124" s="42" t="str">
        <f t="shared" ref="BQ124:BQ131" si="43">IF($B124=0,"",IF(($T124+$U124)=0,IF($B124="",""," No olvide escribir la columna Beneficiarios. "),""))</f>
        <v/>
      </c>
      <c r="BR124" s="42" t="str">
        <f t="shared" ref="BR124:BR131" si="44">IF($B124&lt;($T124+$U124)," El número de Beneficiarios NO puede ser mayor que el Total. ","")</f>
        <v/>
      </c>
      <c r="BS124" s="42"/>
      <c r="BT124" s="42"/>
      <c r="BU124" s="42" t="str">
        <f t="shared" ref="BU124:BU131" si="45">IF($B124&gt;=($X124+$AB124),"","El total de Consulta Nuevas NO debe ser MAYOR que el total de las Consultas Médicas. ")</f>
        <v/>
      </c>
      <c r="BX124" s="11">
        <f t="shared" ref="BX124:BX131" si="46">IF($B124&lt;&gt;($V124+$W124),1,0)</f>
        <v>0</v>
      </c>
      <c r="BY124" s="116">
        <f t="shared" ref="BY124:BY131" si="47">IF($B124&lt;($T124+$U124),1,0)</f>
        <v>0</v>
      </c>
      <c r="BZ124" s="116"/>
      <c r="CA124" s="116"/>
      <c r="CB124" s="116">
        <f t="shared" ref="CB124:CB131" si="48">IF($B124&gt;=($X124+$AB124),0,1)</f>
        <v>0</v>
      </c>
      <c r="CC124" s="6" t="str">
        <f t="shared" ref="CC124:CC131" si="49">IF($B124=0,"",IF(($T124+$U124)=0,IF($B124="","",1),0))</f>
        <v/>
      </c>
    </row>
    <row r="125" spans="1:104" s="11" customFormat="1" ht="15" customHeight="1" x14ac:dyDescent="0.15">
      <c r="A125" s="48" t="s">
        <v>161</v>
      </c>
      <c r="B125" s="22">
        <f t="shared" si="40"/>
        <v>0</v>
      </c>
      <c r="C125" s="27"/>
      <c r="D125" s="49"/>
      <c r="E125" s="30"/>
      <c r="F125" s="30"/>
      <c r="G125" s="30"/>
      <c r="H125" s="52"/>
      <c r="I125" s="52"/>
      <c r="J125" s="52"/>
      <c r="K125" s="52"/>
      <c r="L125" s="52"/>
      <c r="M125" s="52"/>
      <c r="N125" s="52"/>
      <c r="O125" s="52"/>
      <c r="P125" s="52"/>
      <c r="Q125" s="52"/>
      <c r="R125" s="52"/>
      <c r="S125" s="52"/>
      <c r="T125" s="27"/>
      <c r="U125" s="28"/>
      <c r="V125" s="27"/>
      <c r="W125" s="28"/>
      <c r="X125" s="29">
        <f t="shared" si="38"/>
        <v>0</v>
      </c>
      <c r="Y125" s="27"/>
      <c r="Z125" s="30"/>
      <c r="AA125" s="28"/>
      <c r="AB125" s="31">
        <f t="shared" si="39"/>
        <v>0</v>
      </c>
      <c r="AC125" s="27"/>
      <c r="AD125" s="30"/>
      <c r="AE125" s="52"/>
      <c r="AF125" s="162"/>
      <c r="AG125" s="28"/>
      <c r="AH125" s="165"/>
      <c r="AI125" s="166"/>
      <c r="AJ125" s="165">
        <v>2</v>
      </c>
      <c r="AK125" s="166"/>
      <c r="AL125" s="132" t="str">
        <f t="shared" si="41"/>
        <v/>
      </c>
      <c r="AM125" s="6"/>
      <c r="AN125" s="107"/>
      <c r="AO125" s="6"/>
      <c r="AP125" s="6"/>
      <c r="AQ125" s="6"/>
      <c r="AR125" s="6"/>
      <c r="AS125" s="6"/>
      <c r="AT125" s="6"/>
      <c r="AU125" s="6"/>
      <c r="BG125" s="6"/>
      <c r="BH125" s="6"/>
      <c r="BI125" s="6"/>
      <c r="BJ125" s="6"/>
      <c r="BK125" s="6"/>
      <c r="BL125" s="6"/>
      <c r="BM125" s="6"/>
      <c r="BN125" s="6"/>
      <c r="BO125" s="6"/>
      <c r="BP125" s="6" t="str">
        <f t="shared" si="42"/>
        <v/>
      </c>
      <c r="BQ125" s="42" t="str">
        <f t="shared" si="43"/>
        <v/>
      </c>
      <c r="BR125" s="42" t="str">
        <f t="shared" si="44"/>
        <v/>
      </c>
      <c r="BS125" s="42"/>
      <c r="BT125" s="42"/>
      <c r="BU125" s="42" t="str">
        <f t="shared" si="45"/>
        <v/>
      </c>
      <c r="BX125" s="11">
        <f t="shared" si="46"/>
        <v>0</v>
      </c>
      <c r="BY125" s="116">
        <f t="shared" si="47"/>
        <v>0</v>
      </c>
      <c r="BZ125" s="116"/>
      <c r="CA125" s="116"/>
      <c r="CB125" s="116">
        <f t="shared" si="48"/>
        <v>0</v>
      </c>
      <c r="CC125" s="6" t="str">
        <f t="shared" si="49"/>
        <v/>
      </c>
    </row>
    <row r="126" spans="1:104" s="11" customFormat="1" ht="15" customHeight="1" x14ac:dyDescent="0.15">
      <c r="A126" s="48" t="s">
        <v>162</v>
      </c>
      <c r="B126" s="22">
        <f t="shared" si="40"/>
        <v>0</v>
      </c>
      <c r="C126" s="27"/>
      <c r="D126" s="49"/>
      <c r="E126" s="30"/>
      <c r="F126" s="30"/>
      <c r="G126" s="30"/>
      <c r="H126" s="52"/>
      <c r="I126" s="52"/>
      <c r="J126" s="52"/>
      <c r="K126" s="52"/>
      <c r="L126" s="52"/>
      <c r="M126" s="52"/>
      <c r="N126" s="52"/>
      <c r="O126" s="52"/>
      <c r="P126" s="52"/>
      <c r="Q126" s="52"/>
      <c r="R126" s="52"/>
      <c r="S126" s="52"/>
      <c r="T126" s="27"/>
      <c r="U126" s="28"/>
      <c r="V126" s="27"/>
      <c r="W126" s="28"/>
      <c r="X126" s="29">
        <f t="shared" si="38"/>
        <v>0</v>
      </c>
      <c r="Y126" s="27"/>
      <c r="Z126" s="30"/>
      <c r="AA126" s="28"/>
      <c r="AB126" s="31">
        <f t="shared" si="39"/>
        <v>0</v>
      </c>
      <c r="AC126" s="27"/>
      <c r="AD126" s="30"/>
      <c r="AE126" s="52"/>
      <c r="AF126" s="162"/>
      <c r="AG126" s="28"/>
      <c r="AH126" s="165"/>
      <c r="AI126" s="166"/>
      <c r="AJ126" s="165"/>
      <c r="AK126" s="166"/>
      <c r="AL126" s="132" t="str">
        <f t="shared" si="41"/>
        <v/>
      </c>
      <c r="AM126" s="6"/>
      <c r="AN126" s="107"/>
      <c r="AO126" s="6"/>
      <c r="AP126" s="6"/>
      <c r="AQ126" s="6"/>
      <c r="AR126" s="6"/>
      <c r="AS126" s="6"/>
      <c r="AT126" s="6"/>
      <c r="AU126" s="6"/>
      <c r="BG126" s="6"/>
      <c r="BH126" s="6"/>
      <c r="BI126" s="6"/>
      <c r="BJ126" s="6"/>
      <c r="BK126" s="6"/>
      <c r="BL126" s="6"/>
      <c r="BM126" s="6"/>
      <c r="BN126" s="6"/>
      <c r="BO126" s="6"/>
      <c r="BP126" s="6" t="str">
        <f t="shared" si="42"/>
        <v/>
      </c>
      <c r="BQ126" s="42" t="str">
        <f t="shared" si="43"/>
        <v/>
      </c>
      <c r="BR126" s="42" t="str">
        <f t="shared" si="44"/>
        <v/>
      </c>
      <c r="BS126" s="42"/>
      <c r="BT126" s="42"/>
      <c r="BU126" s="42" t="str">
        <f t="shared" si="45"/>
        <v/>
      </c>
      <c r="BX126" s="11">
        <f t="shared" si="46"/>
        <v>0</v>
      </c>
      <c r="BY126" s="116">
        <f t="shared" si="47"/>
        <v>0</v>
      </c>
      <c r="BZ126" s="116"/>
      <c r="CA126" s="116"/>
      <c r="CB126" s="116">
        <f t="shared" si="48"/>
        <v>0</v>
      </c>
      <c r="CC126" s="6" t="str">
        <f t="shared" si="49"/>
        <v/>
      </c>
    </row>
    <row r="127" spans="1:104" s="11" customFormat="1" ht="15" customHeight="1" x14ac:dyDescent="0.15">
      <c r="A127" s="48" t="s">
        <v>163</v>
      </c>
      <c r="B127" s="22">
        <f t="shared" si="40"/>
        <v>0</v>
      </c>
      <c r="C127" s="27"/>
      <c r="D127" s="49"/>
      <c r="E127" s="30"/>
      <c r="F127" s="30"/>
      <c r="G127" s="30"/>
      <c r="H127" s="52"/>
      <c r="I127" s="52"/>
      <c r="J127" s="52"/>
      <c r="K127" s="52"/>
      <c r="L127" s="52"/>
      <c r="M127" s="52"/>
      <c r="N127" s="52"/>
      <c r="O127" s="52"/>
      <c r="P127" s="52"/>
      <c r="Q127" s="52"/>
      <c r="R127" s="52"/>
      <c r="S127" s="52"/>
      <c r="T127" s="27"/>
      <c r="U127" s="28"/>
      <c r="V127" s="27"/>
      <c r="W127" s="28"/>
      <c r="X127" s="29">
        <f t="shared" si="38"/>
        <v>0</v>
      </c>
      <c r="Y127" s="27"/>
      <c r="Z127" s="30"/>
      <c r="AA127" s="28"/>
      <c r="AB127" s="31">
        <f t="shared" si="39"/>
        <v>0</v>
      </c>
      <c r="AC127" s="27"/>
      <c r="AD127" s="30"/>
      <c r="AE127" s="52"/>
      <c r="AF127" s="162"/>
      <c r="AG127" s="28"/>
      <c r="AH127" s="165"/>
      <c r="AI127" s="166"/>
      <c r="AJ127" s="165"/>
      <c r="AK127" s="166"/>
      <c r="AL127" s="132" t="str">
        <f t="shared" si="41"/>
        <v/>
      </c>
      <c r="AM127" s="6"/>
      <c r="AN127" s="107"/>
      <c r="AO127" s="6"/>
      <c r="AP127" s="6"/>
      <c r="AQ127" s="6"/>
      <c r="AR127" s="6"/>
      <c r="AS127" s="6"/>
      <c r="AT127" s="6"/>
      <c r="AU127" s="6"/>
      <c r="BG127" s="6"/>
      <c r="BH127" s="6"/>
      <c r="BI127" s="6"/>
      <c r="BJ127" s="6"/>
      <c r="BK127" s="6"/>
      <c r="BL127" s="6"/>
      <c r="BM127" s="6"/>
      <c r="BN127" s="6"/>
      <c r="BO127" s="6"/>
      <c r="BP127" s="6" t="str">
        <f t="shared" si="42"/>
        <v/>
      </c>
      <c r="BQ127" s="42" t="str">
        <f t="shared" si="43"/>
        <v/>
      </c>
      <c r="BR127" s="42" t="str">
        <f t="shared" si="44"/>
        <v/>
      </c>
      <c r="BS127" s="42"/>
      <c r="BT127" s="42"/>
      <c r="BU127" s="42" t="str">
        <f t="shared" si="45"/>
        <v/>
      </c>
      <c r="BX127" s="11">
        <f t="shared" si="46"/>
        <v>0</v>
      </c>
      <c r="BY127" s="116">
        <f t="shared" si="47"/>
        <v>0</v>
      </c>
      <c r="BZ127" s="116"/>
      <c r="CA127" s="116"/>
      <c r="CB127" s="116">
        <f t="shared" si="48"/>
        <v>0</v>
      </c>
      <c r="CC127" s="6" t="str">
        <f t="shared" si="49"/>
        <v/>
      </c>
    </row>
    <row r="128" spans="1:104" s="11" customFormat="1" ht="15" customHeight="1" x14ac:dyDescent="0.15">
      <c r="A128" s="48" t="s">
        <v>164</v>
      </c>
      <c r="B128" s="22">
        <f t="shared" si="40"/>
        <v>0</v>
      </c>
      <c r="C128" s="27"/>
      <c r="D128" s="49"/>
      <c r="E128" s="30"/>
      <c r="F128" s="30"/>
      <c r="G128" s="30"/>
      <c r="H128" s="52"/>
      <c r="I128" s="52"/>
      <c r="J128" s="52"/>
      <c r="K128" s="52"/>
      <c r="L128" s="52"/>
      <c r="M128" s="52"/>
      <c r="N128" s="52"/>
      <c r="O128" s="52"/>
      <c r="P128" s="52"/>
      <c r="Q128" s="52"/>
      <c r="R128" s="52"/>
      <c r="S128" s="52"/>
      <c r="T128" s="27"/>
      <c r="U128" s="28"/>
      <c r="V128" s="27"/>
      <c r="W128" s="28"/>
      <c r="X128" s="29">
        <f t="shared" si="38"/>
        <v>0</v>
      </c>
      <c r="Y128" s="27"/>
      <c r="Z128" s="30"/>
      <c r="AA128" s="28"/>
      <c r="AB128" s="31">
        <f t="shared" si="39"/>
        <v>0</v>
      </c>
      <c r="AC128" s="27"/>
      <c r="AD128" s="30"/>
      <c r="AE128" s="52"/>
      <c r="AF128" s="162"/>
      <c r="AG128" s="28"/>
      <c r="AH128" s="165"/>
      <c r="AI128" s="166"/>
      <c r="AJ128" s="165"/>
      <c r="AK128" s="166"/>
      <c r="AL128" s="132" t="str">
        <f t="shared" si="41"/>
        <v/>
      </c>
      <c r="AM128" s="6"/>
      <c r="AN128" s="107"/>
      <c r="AO128" s="6"/>
      <c r="AP128" s="6"/>
      <c r="AQ128" s="6"/>
      <c r="AR128" s="6"/>
      <c r="AS128" s="6"/>
      <c r="AT128" s="6"/>
      <c r="AU128" s="6"/>
      <c r="BG128" s="6"/>
      <c r="BH128" s="6"/>
      <c r="BI128" s="6"/>
      <c r="BJ128" s="6"/>
      <c r="BK128" s="6"/>
      <c r="BL128" s="6"/>
      <c r="BM128" s="6"/>
      <c r="BN128" s="6"/>
      <c r="BO128" s="6"/>
      <c r="BP128" s="6" t="str">
        <f t="shared" si="42"/>
        <v/>
      </c>
      <c r="BQ128" s="42" t="str">
        <f t="shared" si="43"/>
        <v/>
      </c>
      <c r="BR128" s="42" t="str">
        <f t="shared" si="44"/>
        <v/>
      </c>
      <c r="BS128" s="42"/>
      <c r="BT128" s="42"/>
      <c r="BU128" s="42" t="str">
        <f t="shared" si="45"/>
        <v/>
      </c>
      <c r="BX128" s="11">
        <f t="shared" si="46"/>
        <v>0</v>
      </c>
      <c r="BY128" s="116">
        <f t="shared" si="47"/>
        <v>0</v>
      </c>
      <c r="BZ128" s="116"/>
      <c r="CA128" s="116"/>
      <c r="CB128" s="116">
        <f t="shared" si="48"/>
        <v>0</v>
      </c>
      <c r="CC128" s="6" t="str">
        <f t="shared" si="49"/>
        <v/>
      </c>
    </row>
    <row r="129" spans="1:81" s="11" customFormat="1" ht="15" customHeight="1" x14ac:dyDescent="0.15">
      <c r="A129" s="48" t="s">
        <v>165</v>
      </c>
      <c r="B129" s="22">
        <f t="shared" si="40"/>
        <v>0</v>
      </c>
      <c r="C129" s="27"/>
      <c r="D129" s="49"/>
      <c r="E129" s="30"/>
      <c r="F129" s="30"/>
      <c r="G129" s="30"/>
      <c r="H129" s="52"/>
      <c r="I129" s="52"/>
      <c r="J129" s="52"/>
      <c r="K129" s="52"/>
      <c r="L129" s="52"/>
      <c r="M129" s="52"/>
      <c r="N129" s="52"/>
      <c r="O129" s="52"/>
      <c r="P129" s="52"/>
      <c r="Q129" s="52"/>
      <c r="R129" s="52"/>
      <c r="S129" s="52"/>
      <c r="T129" s="27"/>
      <c r="U129" s="28"/>
      <c r="V129" s="27"/>
      <c r="W129" s="28"/>
      <c r="X129" s="29">
        <f t="shared" si="38"/>
        <v>0</v>
      </c>
      <c r="Y129" s="27"/>
      <c r="Z129" s="30"/>
      <c r="AA129" s="28"/>
      <c r="AB129" s="31">
        <f t="shared" si="39"/>
        <v>0</v>
      </c>
      <c r="AC129" s="27"/>
      <c r="AD129" s="30"/>
      <c r="AE129" s="52"/>
      <c r="AF129" s="162"/>
      <c r="AG129" s="28"/>
      <c r="AH129" s="165"/>
      <c r="AI129" s="166"/>
      <c r="AJ129" s="165"/>
      <c r="AK129" s="166"/>
      <c r="AL129" s="132" t="str">
        <f t="shared" si="41"/>
        <v/>
      </c>
      <c r="AM129" s="6"/>
      <c r="AN129" s="107"/>
      <c r="AO129" s="6"/>
      <c r="AP129" s="6"/>
      <c r="AQ129" s="6"/>
      <c r="AR129" s="6"/>
      <c r="AS129" s="6"/>
      <c r="AT129" s="6"/>
      <c r="AU129" s="6"/>
      <c r="BG129" s="6"/>
      <c r="BH129" s="6"/>
      <c r="BI129" s="6"/>
      <c r="BJ129" s="6"/>
      <c r="BK129" s="6"/>
      <c r="BL129" s="6"/>
      <c r="BM129" s="6"/>
      <c r="BN129" s="6"/>
      <c r="BO129" s="6"/>
      <c r="BP129" s="6" t="str">
        <f t="shared" si="42"/>
        <v/>
      </c>
      <c r="BQ129" s="42" t="str">
        <f t="shared" si="43"/>
        <v/>
      </c>
      <c r="BR129" s="42" t="str">
        <f t="shared" si="44"/>
        <v/>
      </c>
      <c r="BS129" s="42"/>
      <c r="BT129" s="42"/>
      <c r="BU129" s="42" t="str">
        <f t="shared" si="45"/>
        <v/>
      </c>
      <c r="BX129" s="11">
        <f t="shared" si="46"/>
        <v>0</v>
      </c>
      <c r="BY129" s="116">
        <f t="shared" si="47"/>
        <v>0</v>
      </c>
      <c r="BZ129" s="116"/>
      <c r="CA129" s="116"/>
      <c r="CB129" s="116">
        <f t="shared" si="48"/>
        <v>0</v>
      </c>
      <c r="CC129" s="6" t="str">
        <f t="shared" si="49"/>
        <v/>
      </c>
    </row>
    <row r="130" spans="1:81" s="11" customFormat="1" ht="15" customHeight="1" x14ac:dyDescent="0.15">
      <c r="A130" s="73" t="s">
        <v>166</v>
      </c>
      <c r="B130" s="74">
        <f t="shared" si="40"/>
        <v>0</v>
      </c>
      <c r="C130" s="75"/>
      <c r="D130" s="76"/>
      <c r="E130" s="77"/>
      <c r="F130" s="77"/>
      <c r="G130" s="77"/>
      <c r="H130" s="78"/>
      <c r="I130" s="78"/>
      <c r="J130" s="78"/>
      <c r="K130" s="78"/>
      <c r="L130" s="78"/>
      <c r="M130" s="78"/>
      <c r="N130" s="78"/>
      <c r="O130" s="78"/>
      <c r="P130" s="78"/>
      <c r="Q130" s="78"/>
      <c r="R130" s="78"/>
      <c r="S130" s="78"/>
      <c r="T130" s="75"/>
      <c r="U130" s="71"/>
      <c r="V130" s="79"/>
      <c r="W130" s="80"/>
      <c r="X130" s="81">
        <f t="shared" si="38"/>
        <v>0</v>
      </c>
      <c r="Y130" s="75"/>
      <c r="Z130" s="77"/>
      <c r="AA130" s="71"/>
      <c r="AB130" s="82">
        <f t="shared" si="39"/>
        <v>0</v>
      </c>
      <c r="AC130" s="75"/>
      <c r="AD130" s="77"/>
      <c r="AE130" s="78"/>
      <c r="AF130" s="162"/>
      <c r="AG130" s="28"/>
      <c r="AH130" s="165"/>
      <c r="AI130" s="166"/>
      <c r="AJ130" s="165"/>
      <c r="AK130" s="166"/>
      <c r="AL130" s="132" t="str">
        <f t="shared" si="41"/>
        <v/>
      </c>
      <c r="AM130" s="6"/>
      <c r="AN130" s="107"/>
      <c r="AO130" s="6"/>
      <c r="AP130" s="6"/>
      <c r="AQ130" s="6"/>
      <c r="AR130" s="6"/>
      <c r="AS130" s="6"/>
      <c r="AT130" s="6"/>
      <c r="AU130" s="6"/>
      <c r="BG130" s="6"/>
      <c r="BH130" s="6"/>
      <c r="BI130" s="6"/>
      <c r="BJ130" s="6"/>
      <c r="BK130" s="6"/>
      <c r="BL130" s="6"/>
      <c r="BM130" s="6"/>
      <c r="BN130" s="6"/>
      <c r="BO130" s="6"/>
      <c r="BP130" s="6" t="str">
        <f t="shared" si="42"/>
        <v/>
      </c>
      <c r="BQ130" s="42" t="str">
        <f t="shared" si="43"/>
        <v/>
      </c>
      <c r="BR130" s="42" t="str">
        <f t="shared" si="44"/>
        <v/>
      </c>
      <c r="BS130" s="42"/>
      <c r="BT130" s="42"/>
      <c r="BU130" s="42" t="str">
        <f t="shared" si="45"/>
        <v/>
      </c>
      <c r="BX130" s="11">
        <f t="shared" si="46"/>
        <v>0</v>
      </c>
      <c r="BY130" s="116">
        <f t="shared" si="47"/>
        <v>0</v>
      </c>
      <c r="BZ130" s="116"/>
      <c r="CA130" s="116"/>
      <c r="CB130" s="116">
        <f t="shared" si="48"/>
        <v>0</v>
      </c>
      <c r="CC130" s="6" t="str">
        <f t="shared" si="49"/>
        <v/>
      </c>
    </row>
    <row r="131" spans="1:81" s="11" customFormat="1" ht="15" customHeight="1" x14ac:dyDescent="0.15">
      <c r="A131" s="281" t="s">
        <v>51</v>
      </c>
      <c r="B131" s="92">
        <f>SUM(B123:B130)</f>
        <v>0</v>
      </c>
      <c r="C131" s="93">
        <f>SUM(C123:C130)</f>
        <v>0</v>
      </c>
      <c r="D131" s="94">
        <f t="shared" ref="D131:AI131" si="50">SUM(D123:D130)</f>
        <v>0</v>
      </c>
      <c r="E131" s="95">
        <f t="shared" si="50"/>
        <v>0</v>
      </c>
      <c r="F131" s="96">
        <f t="shared" si="50"/>
        <v>0</v>
      </c>
      <c r="G131" s="97">
        <f t="shared" si="50"/>
        <v>0</v>
      </c>
      <c r="H131" s="97">
        <f t="shared" si="50"/>
        <v>0</v>
      </c>
      <c r="I131" s="97">
        <f t="shared" si="50"/>
        <v>0</v>
      </c>
      <c r="J131" s="97">
        <f t="shared" si="50"/>
        <v>0</v>
      </c>
      <c r="K131" s="97">
        <f t="shared" si="50"/>
        <v>0</v>
      </c>
      <c r="L131" s="97">
        <f t="shared" si="50"/>
        <v>0</v>
      </c>
      <c r="M131" s="97">
        <f t="shared" si="50"/>
        <v>0</v>
      </c>
      <c r="N131" s="97">
        <f t="shared" si="50"/>
        <v>0</v>
      </c>
      <c r="O131" s="97">
        <f t="shared" si="50"/>
        <v>0</v>
      </c>
      <c r="P131" s="97">
        <f t="shared" si="50"/>
        <v>0</v>
      </c>
      <c r="Q131" s="97">
        <f t="shared" si="50"/>
        <v>0</v>
      </c>
      <c r="R131" s="97">
        <f t="shared" si="50"/>
        <v>0</v>
      </c>
      <c r="S131" s="97">
        <f t="shared" si="50"/>
        <v>0</v>
      </c>
      <c r="T131" s="98">
        <f t="shared" si="50"/>
        <v>0</v>
      </c>
      <c r="U131" s="99">
        <f t="shared" si="50"/>
        <v>0</v>
      </c>
      <c r="V131" s="98">
        <f t="shared" si="50"/>
        <v>0</v>
      </c>
      <c r="W131" s="99">
        <f t="shared" si="50"/>
        <v>0</v>
      </c>
      <c r="X131" s="98">
        <f t="shared" si="50"/>
        <v>0</v>
      </c>
      <c r="Y131" s="98">
        <f t="shared" si="50"/>
        <v>0</v>
      </c>
      <c r="Z131" s="95">
        <f t="shared" si="50"/>
        <v>0</v>
      </c>
      <c r="AA131" s="94">
        <f t="shared" si="50"/>
        <v>0</v>
      </c>
      <c r="AB131" s="93">
        <f t="shared" si="50"/>
        <v>0</v>
      </c>
      <c r="AC131" s="98">
        <f t="shared" si="50"/>
        <v>0</v>
      </c>
      <c r="AD131" s="95">
        <f t="shared" si="50"/>
        <v>0</v>
      </c>
      <c r="AE131" s="94">
        <f t="shared" si="50"/>
        <v>0</v>
      </c>
      <c r="AF131" s="167">
        <f t="shared" si="50"/>
        <v>0</v>
      </c>
      <c r="AG131" s="99">
        <f t="shared" si="50"/>
        <v>0</v>
      </c>
      <c r="AH131" s="93">
        <f t="shared" si="50"/>
        <v>0</v>
      </c>
      <c r="AI131" s="99">
        <f t="shared" si="50"/>
        <v>0</v>
      </c>
      <c r="AJ131" s="93">
        <f>SUM(AJ123:AJ130)</f>
        <v>2</v>
      </c>
      <c r="AK131" s="99">
        <f>SUM(AK123:AK130)</f>
        <v>14</v>
      </c>
      <c r="AL131" s="132" t="str">
        <f t="shared" si="41"/>
        <v/>
      </c>
      <c r="AM131" s="6"/>
      <c r="AN131" s="107"/>
      <c r="AO131" s="6"/>
      <c r="AP131" s="6"/>
      <c r="AQ131" s="6"/>
      <c r="AR131" s="6"/>
      <c r="AS131" s="6"/>
      <c r="AT131" s="6"/>
      <c r="AU131" s="6"/>
      <c r="BG131" s="6"/>
      <c r="BH131" s="6"/>
      <c r="BI131" s="6"/>
      <c r="BJ131" s="6"/>
      <c r="BK131" s="6"/>
      <c r="BL131" s="6"/>
      <c r="BM131" s="6"/>
      <c r="BN131" s="6"/>
      <c r="BO131" s="6"/>
      <c r="BP131" s="6" t="str">
        <f t="shared" si="42"/>
        <v/>
      </c>
      <c r="BQ131" s="42" t="str">
        <f t="shared" si="43"/>
        <v/>
      </c>
      <c r="BR131" s="42" t="str">
        <f t="shared" si="44"/>
        <v/>
      </c>
      <c r="BS131" s="42"/>
      <c r="BT131" s="42"/>
      <c r="BU131" s="42" t="str">
        <f t="shared" si="45"/>
        <v/>
      </c>
      <c r="BX131" s="11">
        <f t="shared" si="46"/>
        <v>0</v>
      </c>
      <c r="BY131" s="116">
        <f t="shared" si="47"/>
        <v>0</v>
      </c>
      <c r="BZ131" s="116"/>
      <c r="CA131" s="116"/>
      <c r="CB131" s="116">
        <f t="shared" si="48"/>
        <v>0</v>
      </c>
      <c r="CC131" s="6" t="str">
        <f t="shared" si="49"/>
        <v/>
      </c>
    </row>
    <row r="132" spans="1:81" s="6" customFormat="1" ht="21.75" customHeight="1" x14ac:dyDescent="0.15">
      <c r="A132" s="168" t="s">
        <v>167</v>
      </c>
      <c r="X132" s="169"/>
      <c r="AD132" s="107"/>
      <c r="AE132" s="107"/>
      <c r="AH132" s="107"/>
      <c r="AK132" s="107"/>
      <c r="AP132" s="107"/>
    </row>
    <row r="133" spans="1:81" s="6" customFormat="1" ht="13.5" customHeight="1" x14ac:dyDescent="0.15">
      <c r="A133" s="168" t="s">
        <v>168</v>
      </c>
      <c r="AD133" s="107"/>
      <c r="AE133" s="107"/>
      <c r="AH133" s="107"/>
      <c r="AK133" s="107"/>
      <c r="AP133" s="107"/>
    </row>
    <row r="134" spans="1:81" s="6" customFormat="1" ht="33" customHeight="1" x14ac:dyDescent="0.25">
      <c r="A134" s="170" t="s">
        <v>169</v>
      </c>
      <c r="B134" s="8"/>
      <c r="C134" s="8"/>
      <c r="D134" s="8"/>
      <c r="E134" s="171"/>
      <c r="F134" s="171"/>
      <c r="G134" s="171"/>
      <c r="H134" s="171"/>
      <c r="AD134" s="107"/>
      <c r="AE134" s="107"/>
      <c r="AH134" s="107"/>
      <c r="AK134" s="107"/>
      <c r="AP134" s="107"/>
    </row>
    <row r="135" spans="1:81" s="6" customFormat="1" ht="10.5" customHeight="1" x14ac:dyDescent="0.15">
      <c r="A135" s="330" t="s">
        <v>8</v>
      </c>
      <c r="B135" s="347" t="s">
        <v>24</v>
      </c>
      <c r="C135" s="330" t="s">
        <v>170</v>
      </c>
      <c r="D135" s="350"/>
      <c r="E135" s="350"/>
      <c r="F135" s="350"/>
      <c r="G135" s="350"/>
      <c r="H135" s="350"/>
      <c r="I135" s="350"/>
      <c r="J135" s="350"/>
      <c r="K135" s="350"/>
      <c r="L135" s="350"/>
      <c r="M135" s="350"/>
      <c r="N135" s="350"/>
      <c r="O135" s="350"/>
      <c r="P135" s="350"/>
      <c r="Q135" s="350"/>
      <c r="R135" s="350"/>
      <c r="S135" s="336"/>
      <c r="T135" s="330" t="s">
        <v>171</v>
      </c>
      <c r="U135" s="411"/>
      <c r="V135" s="414" t="s">
        <v>172</v>
      </c>
      <c r="W135" s="336"/>
      <c r="AR135" s="107"/>
      <c r="AS135" s="107"/>
      <c r="AU135" s="107"/>
      <c r="BA135" s="107"/>
    </row>
    <row r="136" spans="1:81" s="6" customFormat="1" x14ac:dyDescent="0.15">
      <c r="A136" s="331"/>
      <c r="B136" s="348"/>
      <c r="C136" s="331"/>
      <c r="D136" s="419"/>
      <c r="E136" s="419"/>
      <c r="F136" s="419"/>
      <c r="G136" s="419"/>
      <c r="H136" s="419"/>
      <c r="I136" s="419"/>
      <c r="J136" s="419"/>
      <c r="K136" s="419"/>
      <c r="L136" s="419"/>
      <c r="M136" s="419"/>
      <c r="N136" s="419"/>
      <c r="O136" s="419"/>
      <c r="P136" s="419"/>
      <c r="Q136" s="419"/>
      <c r="R136" s="419"/>
      <c r="S136" s="337"/>
      <c r="T136" s="331"/>
      <c r="U136" s="412"/>
      <c r="V136" s="415"/>
      <c r="W136" s="337"/>
      <c r="AR136" s="107"/>
      <c r="AS136" s="107"/>
      <c r="AU136" s="107"/>
      <c r="BA136" s="107"/>
    </row>
    <row r="137" spans="1:81" s="6" customFormat="1" ht="27" customHeight="1" x14ac:dyDescent="0.25">
      <c r="A137" s="331"/>
      <c r="B137" s="348"/>
      <c r="C137" s="332"/>
      <c r="D137" s="351"/>
      <c r="E137" s="351"/>
      <c r="F137" s="351"/>
      <c r="G137" s="351"/>
      <c r="H137" s="351"/>
      <c r="I137" s="351"/>
      <c r="J137" s="351"/>
      <c r="K137" s="351"/>
      <c r="L137" s="351"/>
      <c r="M137" s="351"/>
      <c r="N137" s="351"/>
      <c r="O137" s="351"/>
      <c r="P137" s="351"/>
      <c r="Q137" s="351"/>
      <c r="R137" s="351"/>
      <c r="S137" s="338"/>
      <c r="T137" s="332"/>
      <c r="U137" s="413"/>
      <c r="V137" s="416"/>
      <c r="W137" s="338"/>
      <c r="Y137" s="172"/>
      <c r="AR137" s="107"/>
      <c r="AS137" s="107"/>
      <c r="AU137" s="107"/>
      <c r="BA137" s="107"/>
    </row>
    <row r="138" spans="1:81" s="6" customFormat="1" ht="27" customHeight="1" x14ac:dyDescent="0.15">
      <c r="A138" s="332"/>
      <c r="B138" s="349"/>
      <c r="C138" s="13" t="s">
        <v>31</v>
      </c>
      <c r="D138" s="173" t="s">
        <v>32</v>
      </c>
      <c r="E138" s="15" t="s">
        <v>33</v>
      </c>
      <c r="F138" s="15" t="s">
        <v>34</v>
      </c>
      <c r="G138" s="15" t="s">
        <v>35</v>
      </c>
      <c r="H138" s="16" t="s">
        <v>36</v>
      </c>
      <c r="I138" s="16" t="s">
        <v>37</v>
      </c>
      <c r="J138" s="16" t="s">
        <v>38</v>
      </c>
      <c r="K138" s="16" t="s">
        <v>39</v>
      </c>
      <c r="L138" s="16" t="s">
        <v>40</v>
      </c>
      <c r="M138" s="16" t="s">
        <v>41</v>
      </c>
      <c r="N138" s="16" t="s">
        <v>42</v>
      </c>
      <c r="O138" s="16" t="s">
        <v>43</v>
      </c>
      <c r="P138" s="16" t="s">
        <v>44</v>
      </c>
      <c r="Q138" s="16" t="s">
        <v>45</v>
      </c>
      <c r="R138" s="16" t="s">
        <v>46</v>
      </c>
      <c r="S138" s="17" t="s">
        <v>47</v>
      </c>
      <c r="T138" s="13" t="s">
        <v>49</v>
      </c>
      <c r="U138" s="174" t="s">
        <v>50</v>
      </c>
      <c r="V138" s="175" t="s">
        <v>22</v>
      </c>
      <c r="W138" s="18" t="s">
        <v>23</v>
      </c>
      <c r="AR138" s="107"/>
      <c r="AS138" s="107"/>
      <c r="AU138" s="107"/>
      <c r="BA138" s="107"/>
    </row>
    <row r="139" spans="1:81" s="6" customFormat="1" ht="13.5" customHeight="1" x14ac:dyDescent="0.15">
      <c r="A139" s="21" t="s">
        <v>57</v>
      </c>
      <c r="B139" s="22">
        <f t="shared" ref="B139:B180" si="51">SUM(C139:S139)</f>
        <v>0</v>
      </c>
      <c r="C139" s="27"/>
      <c r="D139" s="25"/>
      <c r="E139" s="30"/>
      <c r="F139" s="25"/>
      <c r="G139" s="30"/>
      <c r="H139" s="25"/>
      <c r="I139" s="30"/>
      <c r="J139" s="25"/>
      <c r="K139" s="30"/>
      <c r="L139" s="25"/>
      <c r="M139" s="30"/>
      <c r="N139" s="25"/>
      <c r="O139" s="30"/>
      <c r="P139" s="25"/>
      <c r="Q139" s="30"/>
      <c r="R139" s="25"/>
      <c r="S139" s="28"/>
      <c r="T139" s="176"/>
      <c r="U139" s="177"/>
      <c r="V139" s="33"/>
      <c r="W139" s="177"/>
      <c r="X139" s="132" t="str">
        <f>+BQ139</f>
        <v/>
      </c>
      <c r="AR139" s="107"/>
      <c r="AS139" s="107"/>
      <c r="AU139" s="107"/>
      <c r="BA139" s="107"/>
      <c r="BQ139" s="42" t="str">
        <f>IF($B139&lt;&gt;($T139+$U139)," El número de consultas según sexo NO puede ser diferente al Total.","")</f>
        <v/>
      </c>
      <c r="BY139" s="116">
        <f>IF($B139&lt;&gt;($T139+$U139),1,0)</f>
        <v>0</v>
      </c>
    </row>
    <row r="140" spans="1:81" s="6" customFormat="1" ht="13.5" customHeight="1" x14ac:dyDescent="0.15">
      <c r="A140" s="48" t="s">
        <v>58</v>
      </c>
      <c r="B140" s="22">
        <f t="shared" si="51"/>
        <v>0</v>
      </c>
      <c r="C140" s="27"/>
      <c r="D140" s="30"/>
      <c r="E140" s="30"/>
      <c r="F140" s="30"/>
      <c r="G140" s="30"/>
      <c r="H140" s="30"/>
      <c r="I140" s="30"/>
      <c r="J140" s="30"/>
      <c r="K140" s="30"/>
      <c r="L140" s="30"/>
      <c r="M140" s="30"/>
      <c r="N140" s="30"/>
      <c r="O140" s="30"/>
      <c r="P140" s="30"/>
      <c r="Q140" s="30"/>
      <c r="R140" s="30"/>
      <c r="S140" s="28"/>
      <c r="T140" s="33"/>
      <c r="U140" s="178"/>
      <c r="V140" s="33"/>
      <c r="W140" s="178"/>
      <c r="X140" s="132" t="str">
        <f t="shared" ref="X140:X181" si="52">+BQ140</f>
        <v/>
      </c>
      <c r="AR140" s="107"/>
      <c r="AS140" s="107"/>
      <c r="AU140" s="107"/>
      <c r="BA140" s="107"/>
      <c r="BQ140" s="42" t="str">
        <f t="shared" ref="BQ140:BQ181" si="53">IF($B140&lt;&gt;($T140+$U140)," El número de consultas según sexo NO puede ser diferente al Total.","")</f>
        <v/>
      </c>
      <c r="BY140" s="116">
        <f t="shared" ref="BY140:BY181" si="54">IF($B140&lt;&gt;($T140+$U140),1,0)</f>
        <v>0</v>
      </c>
    </row>
    <row r="141" spans="1:81" s="6" customFormat="1" ht="13.5" customHeight="1" x14ac:dyDescent="0.15">
      <c r="A141" s="48" t="s">
        <v>60</v>
      </c>
      <c r="B141" s="22">
        <f t="shared" si="51"/>
        <v>0</v>
      </c>
      <c r="C141" s="27"/>
      <c r="D141" s="30"/>
      <c r="E141" s="30"/>
      <c r="F141" s="30"/>
      <c r="G141" s="30"/>
      <c r="H141" s="30"/>
      <c r="I141" s="30"/>
      <c r="J141" s="30"/>
      <c r="K141" s="30"/>
      <c r="L141" s="30"/>
      <c r="M141" s="30"/>
      <c r="N141" s="30"/>
      <c r="O141" s="30"/>
      <c r="P141" s="30"/>
      <c r="Q141" s="30"/>
      <c r="R141" s="30"/>
      <c r="S141" s="28"/>
      <c r="T141" s="33"/>
      <c r="U141" s="178"/>
      <c r="V141" s="33"/>
      <c r="W141" s="178"/>
      <c r="X141" s="132" t="str">
        <f t="shared" si="52"/>
        <v/>
      </c>
      <c r="AR141" s="107"/>
      <c r="AS141" s="107"/>
      <c r="AU141" s="107"/>
      <c r="BA141" s="107"/>
      <c r="BQ141" s="42" t="str">
        <f t="shared" si="53"/>
        <v/>
      </c>
      <c r="BY141" s="116">
        <f t="shared" si="54"/>
        <v>0</v>
      </c>
    </row>
    <row r="142" spans="1:81" s="6" customFormat="1" ht="13.5" customHeight="1" x14ac:dyDescent="0.15">
      <c r="A142" s="48" t="s">
        <v>61</v>
      </c>
      <c r="B142" s="22">
        <f t="shared" si="51"/>
        <v>0</v>
      </c>
      <c r="C142" s="27"/>
      <c r="D142" s="30"/>
      <c r="E142" s="30"/>
      <c r="F142" s="30"/>
      <c r="G142" s="30"/>
      <c r="H142" s="30"/>
      <c r="I142" s="30"/>
      <c r="J142" s="30"/>
      <c r="K142" s="30"/>
      <c r="L142" s="30"/>
      <c r="M142" s="30"/>
      <c r="N142" s="30"/>
      <c r="O142" s="30"/>
      <c r="P142" s="30"/>
      <c r="Q142" s="30"/>
      <c r="R142" s="30"/>
      <c r="S142" s="28"/>
      <c r="T142" s="33"/>
      <c r="U142" s="178"/>
      <c r="V142" s="33"/>
      <c r="W142" s="178"/>
      <c r="X142" s="132" t="str">
        <f t="shared" si="52"/>
        <v/>
      </c>
      <c r="AR142" s="107"/>
      <c r="AS142" s="107"/>
      <c r="AU142" s="107"/>
      <c r="BA142" s="107"/>
      <c r="BQ142" s="42" t="str">
        <f t="shared" si="53"/>
        <v/>
      </c>
      <c r="BY142" s="116">
        <f t="shared" si="54"/>
        <v>0</v>
      </c>
    </row>
    <row r="143" spans="1:81" s="6" customFormat="1" ht="13.5" customHeight="1" x14ac:dyDescent="0.15">
      <c r="A143" s="48" t="s">
        <v>62</v>
      </c>
      <c r="B143" s="22">
        <f t="shared" si="51"/>
        <v>0</v>
      </c>
      <c r="C143" s="27"/>
      <c r="D143" s="30"/>
      <c r="E143" s="30"/>
      <c r="F143" s="30"/>
      <c r="G143" s="30"/>
      <c r="H143" s="30"/>
      <c r="I143" s="30"/>
      <c r="J143" s="30"/>
      <c r="K143" s="30"/>
      <c r="L143" s="30"/>
      <c r="M143" s="30"/>
      <c r="N143" s="30"/>
      <c r="O143" s="30"/>
      <c r="P143" s="30"/>
      <c r="Q143" s="30"/>
      <c r="R143" s="30"/>
      <c r="S143" s="28"/>
      <c r="T143" s="33"/>
      <c r="U143" s="178"/>
      <c r="V143" s="33"/>
      <c r="W143" s="178"/>
      <c r="X143" s="132" t="str">
        <f t="shared" si="52"/>
        <v/>
      </c>
      <c r="AR143" s="107"/>
      <c r="AS143" s="107"/>
      <c r="AU143" s="107"/>
      <c r="BA143" s="107"/>
      <c r="BQ143" s="42" t="str">
        <f t="shared" si="53"/>
        <v/>
      </c>
      <c r="BY143" s="116">
        <f t="shared" si="54"/>
        <v>0</v>
      </c>
    </row>
    <row r="144" spans="1:81" s="6" customFormat="1" ht="13.5" customHeight="1" x14ac:dyDescent="0.15">
      <c r="A144" s="48" t="s">
        <v>63</v>
      </c>
      <c r="B144" s="22">
        <f t="shared" si="51"/>
        <v>0</v>
      </c>
      <c r="C144" s="27"/>
      <c r="D144" s="30"/>
      <c r="E144" s="30"/>
      <c r="F144" s="30"/>
      <c r="G144" s="30"/>
      <c r="H144" s="30"/>
      <c r="I144" s="30"/>
      <c r="J144" s="30"/>
      <c r="K144" s="30"/>
      <c r="L144" s="30"/>
      <c r="M144" s="30"/>
      <c r="N144" s="30"/>
      <c r="O144" s="30"/>
      <c r="P144" s="30"/>
      <c r="Q144" s="30"/>
      <c r="R144" s="30"/>
      <c r="S144" s="28"/>
      <c r="T144" s="33"/>
      <c r="U144" s="178"/>
      <c r="V144" s="33"/>
      <c r="W144" s="178"/>
      <c r="X144" s="132" t="str">
        <f t="shared" si="52"/>
        <v/>
      </c>
      <c r="AR144" s="107"/>
      <c r="AS144" s="107"/>
      <c r="AU144" s="107"/>
      <c r="BA144" s="107"/>
      <c r="BQ144" s="42" t="str">
        <f t="shared" si="53"/>
        <v/>
      </c>
      <c r="BY144" s="116">
        <f t="shared" si="54"/>
        <v>0</v>
      </c>
    </row>
    <row r="145" spans="1:77" s="6" customFormat="1" ht="13.5" customHeight="1" x14ac:dyDescent="0.15">
      <c r="A145" s="48" t="s">
        <v>67</v>
      </c>
      <c r="B145" s="22">
        <f t="shared" si="51"/>
        <v>0</v>
      </c>
      <c r="C145" s="27"/>
      <c r="D145" s="30"/>
      <c r="E145" s="30"/>
      <c r="F145" s="30"/>
      <c r="G145" s="30"/>
      <c r="H145" s="30"/>
      <c r="I145" s="30"/>
      <c r="J145" s="30"/>
      <c r="K145" s="30"/>
      <c r="L145" s="30"/>
      <c r="M145" s="30"/>
      <c r="N145" s="30"/>
      <c r="O145" s="30"/>
      <c r="P145" s="30"/>
      <c r="Q145" s="30"/>
      <c r="R145" s="30"/>
      <c r="S145" s="28"/>
      <c r="T145" s="33"/>
      <c r="U145" s="178"/>
      <c r="V145" s="33"/>
      <c r="W145" s="178"/>
      <c r="X145" s="132" t="str">
        <f t="shared" si="52"/>
        <v/>
      </c>
      <c r="AR145" s="107"/>
      <c r="AS145" s="107"/>
      <c r="AU145" s="107"/>
      <c r="BA145" s="107"/>
      <c r="BQ145" s="42" t="str">
        <f t="shared" si="53"/>
        <v/>
      </c>
      <c r="BY145" s="116">
        <f t="shared" si="54"/>
        <v>0</v>
      </c>
    </row>
    <row r="146" spans="1:77" s="6" customFormat="1" ht="13.5" customHeight="1" x14ac:dyDescent="0.15">
      <c r="A146" s="48" t="s">
        <v>68</v>
      </c>
      <c r="B146" s="22">
        <f t="shared" si="51"/>
        <v>0</v>
      </c>
      <c r="C146" s="27"/>
      <c r="D146" s="30"/>
      <c r="E146" s="30"/>
      <c r="F146" s="30"/>
      <c r="G146" s="30"/>
      <c r="H146" s="30"/>
      <c r="I146" s="30"/>
      <c r="J146" s="30"/>
      <c r="K146" s="30"/>
      <c r="L146" s="30"/>
      <c r="M146" s="30"/>
      <c r="N146" s="30"/>
      <c r="O146" s="30"/>
      <c r="P146" s="30"/>
      <c r="Q146" s="30"/>
      <c r="R146" s="30"/>
      <c r="S146" s="28"/>
      <c r="T146" s="33"/>
      <c r="U146" s="178"/>
      <c r="V146" s="33"/>
      <c r="W146" s="178"/>
      <c r="X146" s="132" t="str">
        <f t="shared" si="52"/>
        <v/>
      </c>
      <c r="AR146" s="107"/>
      <c r="AS146" s="107"/>
      <c r="AU146" s="107"/>
      <c r="BA146" s="107"/>
      <c r="BQ146" s="42" t="str">
        <f t="shared" si="53"/>
        <v/>
      </c>
      <c r="BY146" s="116">
        <f t="shared" si="54"/>
        <v>0</v>
      </c>
    </row>
    <row r="147" spans="1:77" s="6" customFormat="1" ht="13.5" customHeight="1" x14ac:dyDescent="0.15">
      <c r="A147" s="48" t="s">
        <v>69</v>
      </c>
      <c r="B147" s="22">
        <f t="shared" si="51"/>
        <v>0</v>
      </c>
      <c r="C147" s="27"/>
      <c r="D147" s="30"/>
      <c r="E147" s="30"/>
      <c r="F147" s="30"/>
      <c r="G147" s="30"/>
      <c r="H147" s="30"/>
      <c r="I147" s="30"/>
      <c r="J147" s="30"/>
      <c r="K147" s="30"/>
      <c r="L147" s="30"/>
      <c r="M147" s="30"/>
      <c r="N147" s="30"/>
      <c r="O147" s="30"/>
      <c r="P147" s="30"/>
      <c r="Q147" s="30"/>
      <c r="R147" s="30"/>
      <c r="S147" s="28"/>
      <c r="T147" s="33"/>
      <c r="U147" s="178"/>
      <c r="V147" s="33"/>
      <c r="W147" s="178"/>
      <c r="X147" s="132" t="str">
        <f t="shared" si="52"/>
        <v/>
      </c>
      <c r="AR147" s="107"/>
      <c r="AS147" s="107"/>
      <c r="AU147" s="107"/>
      <c r="BA147" s="107"/>
      <c r="BQ147" s="42" t="str">
        <f t="shared" si="53"/>
        <v/>
      </c>
      <c r="BY147" s="116">
        <f t="shared" si="54"/>
        <v>0</v>
      </c>
    </row>
    <row r="148" spans="1:77" s="6" customFormat="1" ht="13.5" customHeight="1" x14ac:dyDescent="0.15">
      <c r="A148" s="48" t="s">
        <v>70</v>
      </c>
      <c r="B148" s="22">
        <f t="shared" si="51"/>
        <v>0</v>
      </c>
      <c r="C148" s="27"/>
      <c r="D148" s="30"/>
      <c r="E148" s="30"/>
      <c r="F148" s="30"/>
      <c r="G148" s="30"/>
      <c r="H148" s="30"/>
      <c r="I148" s="30"/>
      <c r="J148" s="30"/>
      <c r="K148" s="30"/>
      <c r="L148" s="30"/>
      <c r="M148" s="30"/>
      <c r="N148" s="30"/>
      <c r="O148" s="30"/>
      <c r="P148" s="30"/>
      <c r="Q148" s="30"/>
      <c r="R148" s="30"/>
      <c r="S148" s="28"/>
      <c r="T148" s="33"/>
      <c r="U148" s="178"/>
      <c r="V148" s="33"/>
      <c r="W148" s="178"/>
      <c r="X148" s="132" t="str">
        <f t="shared" si="52"/>
        <v/>
      </c>
      <c r="AR148" s="107"/>
      <c r="AS148" s="107"/>
      <c r="AU148" s="107"/>
      <c r="BA148" s="107"/>
      <c r="BQ148" s="42" t="str">
        <f t="shared" si="53"/>
        <v/>
      </c>
      <c r="BY148" s="116">
        <f t="shared" si="54"/>
        <v>0</v>
      </c>
    </row>
    <row r="149" spans="1:77" s="6" customFormat="1" ht="21" x14ac:dyDescent="0.15">
      <c r="A149" s="67" t="s">
        <v>71</v>
      </c>
      <c r="B149" s="22">
        <f t="shared" si="51"/>
        <v>0</v>
      </c>
      <c r="C149" s="27"/>
      <c r="D149" s="30"/>
      <c r="E149" s="30"/>
      <c r="F149" s="30"/>
      <c r="G149" s="30"/>
      <c r="H149" s="30"/>
      <c r="I149" s="30"/>
      <c r="J149" s="30"/>
      <c r="K149" s="30"/>
      <c r="L149" s="30"/>
      <c r="M149" s="30"/>
      <c r="N149" s="30"/>
      <c r="O149" s="30"/>
      <c r="P149" s="30"/>
      <c r="Q149" s="30"/>
      <c r="R149" s="30"/>
      <c r="S149" s="28"/>
      <c r="T149" s="33"/>
      <c r="U149" s="178"/>
      <c r="V149" s="33"/>
      <c r="W149" s="178"/>
      <c r="X149" s="132" t="str">
        <f t="shared" si="52"/>
        <v/>
      </c>
      <c r="AR149" s="107"/>
      <c r="AS149" s="107"/>
      <c r="AU149" s="107"/>
      <c r="BA149" s="107"/>
      <c r="BQ149" s="42" t="str">
        <f t="shared" si="53"/>
        <v/>
      </c>
      <c r="BY149" s="116">
        <f t="shared" si="54"/>
        <v>0</v>
      </c>
    </row>
    <row r="150" spans="1:77" s="6" customFormat="1" ht="16.5" customHeight="1" x14ac:dyDescent="0.15">
      <c r="A150" s="48" t="s">
        <v>72</v>
      </c>
      <c r="B150" s="22">
        <f t="shared" si="51"/>
        <v>0</v>
      </c>
      <c r="C150" s="27"/>
      <c r="D150" s="30"/>
      <c r="E150" s="30"/>
      <c r="F150" s="30"/>
      <c r="G150" s="30"/>
      <c r="H150" s="30"/>
      <c r="I150" s="30"/>
      <c r="J150" s="30"/>
      <c r="K150" s="30"/>
      <c r="L150" s="30"/>
      <c r="M150" s="30"/>
      <c r="N150" s="30"/>
      <c r="O150" s="30"/>
      <c r="P150" s="30"/>
      <c r="Q150" s="30"/>
      <c r="R150" s="30"/>
      <c r="S150" s="28"/>
      <c r="T150" s="33"/>
      <c r="U150" s="178"/>
      <c r="V150" s="33"/>
      <c r="W150" s="178"/>
      <c r="X150" s="132" t="str">
        <f t="shared" si="52"/>
        <v/>
      </c>
      <c r="AR150" s="107"/>
      <c r="AS150" s="107"/>
      <c r="AU150" s="107"/>
      <c r="BA150" s="107"/>
      <c r="BQ150" s="42" t="str">
        <f t="shared" si="53"/>
        <v/>
      </c>
      <c r="BY150" s="116">
        <f t="shared" si="54"/>
        <v>0</v>
      </c>
    </row>
    <row r="151" spans="1:77" s="6" customFormat="1" ht="14.25" customHeight="1" x14ac:dyDescent="0.15">
      <c r="A151" s="48" t="s">
        <v>73</v>
      </c>
      <c r="B151" s="22">
        <f t="shared" si="51"/>
        <v>0</v>
      </c>
      <c r="C151" s="62"/>
      <c r="D151" s="59"/>
      <c r="E151" s="59"/>
      <c r="F151" s="59"/>
      <c r="G151" s="59"/>
      <c r="H151" s="59"/>
      <c r="I151" s="59"/>
      <c r="J151" s="59"/>
      <c r="K151" s="59"/>
      <c r="L151" s="59"/>
      <c r="M151" s="59"/>
      <c r="N151" s="59"/>
      <c r="O151" s="30"/>
      <c r="P151" s="30"/>
      <c r="Q151" s="30"/>
      <c r="R151" s="30"/>
      <c r="S151" s="28"/>
      <c r="T151" s="33"/>
      <c r="U151" s="178"/>
      <c r="V151" s="69"/>
      <c r="W151" s="178"/>
      <c r="X151" s="132" t="str">
        <f t="shared" si="52"/>
        <v/>
      </c>
      <c r="AR151" s="107"/>
      <c r="AS151" s="107"/>
      <c r="AU151" s="107"/>
      <c r="BA151" s="107"/>
      <c r="BQ151" s="42" t="str">
        <f t="shared" si="53"/>
        <v/>
      </c>
      <c r="BY151" s="116">
        <f t="shared" si="54"/>
        <v>0</v>
      </c>
    </row>
    <row r="152" spans="1:77" s="6" customFormat="1" ht="16.5" customHeight="1" x14ac:dyDescent="0.15">
      <c r="A152" s="179" t="s">
        <v>74</v>
      </c>
      <c r="B152" s="22">
        <f t="shared" si="51"/>
        <v>0</v>
      </c>
      <c r="C152" s="27"/>
      <c r="D152" s="30"/>
      <c r="E152" s="30"/>
      <c r="F152" s="30"/>
      <c r="G152" s="30"/>
      <c r="H152" s="30"/>
      <c r="I152" s="30"/>
      <c r="J152" s="30"/>
      <c r="K152" s="30"/>
      <c r="L152" s="30"/>
      <c r="M152" s="30"/>
      <c r="N152" s="30"/>
      <c r="O152" s="30"/>
      <c r="P152" s="30"/>
      <c r="Q152" s="30"/>
      <c r="R152" s="30"/>
      <c r="S152" s="28"/>
      <c r="T152" s="33"/>
      <c r="U152" s="178"/>
      <c r="V152" s="33"/>
      <c r="W152" s="178"/>
      <c r="X152" s="132" t="str">
        <f t="shared" si="52"/>
        <v/>
      </c>
      <c r="AR152" s="107"/>
      <c r="AS152" s="107"/>
      <c r="AU152" s="107"/>
      <c r="BA152" s="107"/>
      <c r="BQ152" s="42" t="str">
        <f t="shared" si="53"/>
        <v/>
      </c>
      <c r="BY152" s="116">
        <f t="shared" si="54"/>
        <v>0</v>
      </c>
    </row>
    <row r="153" spans="1:77" s="6" customFormat="1" ht="12" customHeight="1" x14ac:dyDescent="0.15">
      <c r="A153" s="48" t="s">
        <v>75</v>
      </c>
      <c r="B153" s="22">
        <f t="shared" si="51"/>
        <v>0</v>
      </c>
      <c r="C153" s="27"/>
      <c r="D153" s="30"/>
      <c r="E153" s="30"/>
      <c r="F153" s="30"/>
      <c r="G153" s="30"/>
      <c r="H153" s="30"/>
      <c r="I153" s="30"/>
      <c r="J153" s="30"/>
      <c r="K153" s="30"/>
      <c r="L153" s="30"/>
      <c r="M153" s="30"/>
      <c r="N153" s="30"/>
      <c r="O153" s="30"/>
      <c r="P153" s="30"/>
      <c r="Q153" s="30"/>
      <c r="R153" s="30"/>
      <c r="S153" s="28"/>
      <c r="T153" s="33"/>
      <c r="U153" s="178"/>
      <c r="V153" s="33"/>
      <c r="W153" s="178"/>
      <c r="X153" s="132" t="str">
        <f t="shared" si="52"/>
        <v/>
      </c>
      <c r="AR153" s="107"/>
      <c r="AS153" s="107"/>
      <c r="AU153" s="107"/>
      <c r="BA153" s="107"/>
      <c r="BQ153" s="42" t="str">
        <f t="shared" si="53"/>
        <v/>
      </c>
      <c r="BY153" s="116">
        <f t="shared" si="54"/>
        <v>0</v>
      </c>
    </row>
    <row r="154" spans="1:77" s="6" customFormat="1" ht="12" customHeight="1" x14ac:dyDescent="0.15">
      <c r="A154" s="48" t="s">
        <v>76</v>
      </c>
      <c r="B154" s="22">
        <f t="shared" si="51"/>
        <v>0</v>
      </c>
      <c r="C154" s="27"/>
      <c r="D154" s="30"/>
      <c r="E154" s="30"/>
      <c r="F154" s="30"/>
      <c r="G154" s="30"/>
      <c r="H154" s="30"/>
      <c r="I154" s="30"/>
      <c r="J154" s="30"/>
      <c r="K154" s="30"/>
      <c r="L154" s="30"/>
      <c r="M154" s="30"/>
      <c r="N154" s="30"/>
      <c r="O154" s="30"/>
      <c r="P154" s="30"/>
      <c r="Q154" s="30"/>
      <c r="R154" s="30"/>
      <c r="S154" s="28"/>
      <c r="T154" s="33"/>
      <c r="U154" s="178"/>
      <c r="V154" s="33"/>
      <c r="W154" s="178"/>
      <c r="X154" s="132" t="str">
        <f t="shared" si="52"/>
        <v/>
      </c>
      <c r="AR154" s="107"/>
      <c r="AS154" s="107"/>
      <c r="AU154" s="107"/>
      <c r="BA154" s="107"/>
      <c r="BQ154" s="42" t="str">
        <f t="shared" si="53"/>
        <v/>
      </c>
      <c r="BY154" s="116">
        <f t="shared" si="54"/>
        <v>0</v>
      </c>
    </row>
    <row r="155" spans="1:77" s="6" customFormat="1" ht="12" customHeight="1" x14ac:dyDescent="0.15">
      <c r="A155" s="48" t="s">
        <v>77</v>
      </c>
      <c r="B155" s="22">
        <f t="shared" si="51"/>
        <v>0</v>
      </c>
      <c r="C155" s="27"/>
      <c r="D155" s="30"/>
      <c r="E155" s="30"/>
      <c r="F155" s="30"/>
      <c r="G155" s="30"/>
      <c r="H155" s="30"/>
      <c r="I155" s="30"/>
      <c r="J155" s="30"/>
      <c r="K155" s="30"/>
      <c r="L155" s="30"/>
      <c r="M155" s="30"/>
      <c r="N155" s="30"/>
      <c r="O155" s="30"/>
      <c r="P155" s="30"/>
      <c r="Q155" s="30"/>
      <c r="R155" s="30"/>
      <c r="S155" s="28"/>
      <c r="T155" s="33"/>
      <c r="U155" s="178"/>
      <c r="V155" s="33"/>
      <c r="W155" s="178"/>
      <c r="X155" s="132" t="str">
        <f t="shared" si="52"/>
        <v/>
      </c>
      <c r="AR155" s="107"/>
      <c r="AS155" s="107"/>
      <c r="AU155" s="107"/>
      <c r="BA155" s="107"/>
      <c r="BQ155" s="42" t="str">
        <f t="shared" si="53"/>
        <v/>
      </c>
      <c r="BY155" s="116">
        <f t="shared" si="54"/>
        <v>0</v>
      </c>
    </row>
    <row r="156" spans="1:77" s="6" customFormat="1" ht="12" customHeight="1" x14ac:dyDescent="0.15">
      <c r="A156" s="48" t="s">
        <v>78</v>
      </c>
      <c r="B156" s="22">
        <f t="shared" si="51"/>
        <v>0</v>
      </c>
      <c r="C156" s="27"/>
      <c r="D156" s="30"/>
      <c r="E156" s="30"/>
      <c r="F156" s="30"/>
      <c r="G156" s="30"/>
      <c r="H156" s="30"/>
      <c r="I156" s="30"/>
      <c r="J156" s="30"/>
      <c r="K156" s="30"/>
      <c r="L156" s="30"/>
      <c r="M156" s="30"/>
      <c r="N156" s="30"/>
      <c r="O156" s="30"/>
      <c r="P156" s="30"/>
      <c r="Q156" s="30"/>
      <c r="R156" s="30"/>
      <c r="S156" s="28"/>
      <c r="T156" s="33"/>
      <c r="U156" s="178"/>
      <c r="V156" s="33"/>
      <c r="W156" s="178"/>
      <c r="X156" s="132" t="str">
        <f t="shared" si="52"/>
        <v/>
      </c>
      <c r="AR156" s="107"/>
      <c r="AS156" s="107"/>
      <c r="AU156" s="107"/>
      <c r="BA156" s="107"/>
      <c r="BQ156" s="42" t="str">
        <f t="shared" si="53"/>
        <v/>
      </c>
      <c r="BY156" s="116">
        <f t="shared" si="54"/>
        <v>0</v>
      </c>
    </row>
    <row r="157" spans="1:77" s="6" customFormat="1" ht="12" customHeight="1" x14ac:dyDescent="0.15">
      <c r="A157" s="48" t="s">
        <v>79</v>
      </c>
      <c r="B157" s="22">
        <f t="shared" si="51"/>
        <v>0</v>
      </c>
      <c r="C157" s="27"/>
      <c r="D157" s="30"/>
      <c r="E157" s="30"/>
      <c r="F157" s="59"/>
      <c r="G157" s="59"/>
      <c r="H157" s="59"/>
      <c r="I157" s="59"/>
      <c r="J157" s="59"/>
      <c r="K157" s="59"/>
      <c r="L157" s="59"/>
      <c r="M157" s="59"/>
      <c r="N157" s="59"/>
      <c r="O157" s="59"/>
      <c r="P157" s="59"/>
      <c r="Q157" s="59"/>
      <c r="R157" s="59"/>
      <c r="S157" s="61"/>
      <c r="T157" s="33"/>
      <c r="U157" s="178"/>
      <c r="V157" s="33"/>
      <c r="W157" s="178"/>
      <c r="X157" s="132" t="str">
        <f t="shared" si="52"/>
        <v/>
      </c>
      <c r="AR157" s="107"/>
      <c r="AS157" s="107"/>
      <c r="AU157" s="107"/>
      <c r="BA157" s="107"/>
      <c r="BQ157" s="42" t="str">
        <f t="shared" si="53"/>
        <v/>
      </c>
      <c r="BY157" s="116">
        <f t="shared" si="54"/>
        <v>0</v>
      </c>
    </row>
    <row r="158" spans="1:77" s="6" customFormat="1" ht="12" customHeight="1" x14ac:dyDescent="0.15">
      <c r="A158" s="48" t="s">
        <v>80</v>
      </c>
      <c r="B158" s="22">
        <f t="shared" si="51"/>
        <v>0</v>
      </c>
      <c r="C158" s="62"/>
      <c r="D158" s="59"/>
      <c r="E158" s="59"/>
      <c r="F158" s="30"/>
      <c r="G158" s="30"/>
      <c r="H158" s="30"/>
      <c r="I158" s="30"/>
      <c r="J158" s="30"/>
      <c r="K158" s="30"/>
      <c r="L158" s="30"/>
      <c r="M158" s="30"/>
      <c r="N158" s="30"/>
      <c r="O158" s="30"/>
      <c r="P158" s="30"/>
      <c r="Q158" s="30"/>
      <c r="R158" s="30"/>
      <c r="S158" s="28"/>
      <c r="T158" s="33"/>
      <c r="U158" s="178"/>
      <c r="V158" s="33"/>
      <c r="W158" s="178"/>
      <c r="X158" s="132" t="str">
        <f t="shared" si="52"/>
        <v/>
      </c>
      <c r="AR158" s="107"/>
      <c r="AS158" s="107"/>
      <c r="AU158" s="107"/>
      <c r="BA158" s="107"/>
      <c r="BQ158" s="42" t="str">
        <f t="shared" si="53"/>
        <v/>
      </c>
      <c r="BY158" s="116">
        <f t="shared" si="54"/>
        <v>0</v>
      </c>
    </row>
    <row r="159" spans="1:77" s="6" customFormat="1" ht="12.75" customHeight="1" x14ac:dyDescent="0.15">
      <c r="A159" s="48" t="s">
        <v>81</v>
      </c>
      <c r="B159" s="22">
        <f t="shared" si="51"/>
        <v>0</v>
      </c>
      <c r="C159" s="27"/>
      <c r="D159" s="30"/>
      <c r="E159" s="30"/>
      <c r="F159" s="30"/>
      <c r="G159" s="30"/>
      <c r="H159" s="30"/>
      <c r="I159" s="30"/>
      <c r="J159" s="30"/>
      <c r="K159" s="30"/>
      <c r="L159" s="30"/>
      <c r="M159" s="30"/>
      <c r="N159" s="30"/>
      <c r="O159" s="30"/>
      <c r="P159" s="30"/>
      <c r="Q159" s="30"/>
      <c r="R159" s="30"/>
      <c r="S159" s="28"/>
      <c r="T159" s="33"/>
      <c r="U159" s="178"/>
      <c r="V159" s="33"/>
      <c r="W159" s="178"/>
      <c r="X159" s="132" t="str">
        <f t="shared" si="52"/>
        <v/>
      </c>
      <c r="AR159" s="107"/>
      <c r="AS159" s="107"/>
      <c r="AU159" s="107"/>
      <c r="BA159" s="107"/>
      <c r="BQ159" s="42" t="str">
        <f t="shared" si="53"/>
        <v/>
      </c>
      <c r="BY159" s="116">
        <f t="shared" si="54"/>
        <v>0</v>
      </c>
    </row>
    <row r="160" spans="1:77" s="6" customFormat="1" ht="21" x14ac:dyDescent="0.15">
      <c r="A160" s="179" t="s">
        <v>82</v>
      </c>
      <c r="B160" s="22">
        <f t="shared" si="51"/>
        <v>0</v>
      </c>
      <c r="C160" s="62"/>
      <c r="D160" s="59"/>
      <c r="E160" s="59"/>
      <c r="F160" s="30"/>
      <c r="G160" s="30"/>
      <c r="H160" s="30"/>
      <c r="I160" s="30"/>
      <c r="J160" s="30"/>
      <c r="K160" s="30"/>
      <c r="L160" s="30"/>
      <c r="M160" s="30"/>
      <c r="N160" s="30"/>
      <c r="O160" s="30"/>
      <c r="P160" s="30"/>
      <c r="Q160" s="30"/>
      <c r="R160" s="30"/>
      <c r="S160" s="28"/>
      <c r="T160" s="33"/>
      <c r="U160" s="178"/>
      <c r="V160" s="69"/>
      <c r="W160" s="178"/>
      <c r="X160" s="132" t="str">
        <f t="shared" si="52"/>
        <v/>
      </c>
      <c r="AR160" s="107"/>
      <c r="AS160" s="107"/>
      <c r="AU160" s="107"/>
      <c r="BA160" s="107"/>
      <c r="BQ160" s="42" t="str">
        <f t="shared" si="53"/>
        <v/>
      </c>
      <c r="BY160" s="116">
        <f t="shared" si="54"/>
        <v>0</v>
      </c>
    </row>
    <row r="161" spans="1:77" s="6" customFormat="1" ht="21" x14ac:dyDescent="0.15">
      <c r="A161" s="179" t="s">
        <v>83</v>
      </c>
      <c r="B161" s="22">
        <f t="shared" si="51"/>
        <v>0</v>
      </c>
      <c r="C161" s="62"/>
      <c r="D161" s="59"/>
      <c r="E161" s="59"/>
      <c r="F161" s="30"/>
      <c r="G161" s="30"/>
      <c r="H161" s="30"/>
      <c r="I161" s="30"/>
      <c r="J161" s="30"/>
      <c r="K161" s="30"/>
      <c r="L161" s="30"/>
      <c r="M161" s="30"/>
      <c r="N161" s="30"/>
      <c r="O161" s="30"/>
      <c r="P161" s="30"/>
      <c r="Q161" s="30"/>
      <c r="R161" s="30"/>
      <c r="S161" s="28"/>
      <c r="T161" s="33"/>
      <c r="U161" s="178"/>
      <c r="V161" s="69"/>
      <c r="W161" s="178"/>
      <c r="X161" s="132" t="str">
        <f t="shared" si="52"/>
        <v/>
      </c>
      <c r="AR161" s="107"/>
      <c r="AS161" s="107"/>
      <c r="AU161" s="107"/>
      <c r="BA161" s="107"/>
      <c r="BQ161" s="42" t="str">
        <f t="shared" si="53"/>
        <v/>
      </c>
      <c r="BY161" s="116">
        <f t="shared" si="54"/>
        <v>0</v>
      </c>
    </row>
    <row r="162" spans="1:77" s="6" customFormat="1" ht="15" customHeight="1" x14ac:dyDescent="0.15">
      <c r="A162" s="48" t="s">
        <v>84</v>
      </c>
      <c r="B162" s="22">
        <f t="shared" si="51"/>
        <v>0</v>
      </c>
      <c r="C162" s="27"/>
      <c r="D162" s="30"/>
      <c r="E162" s="30"/>
      <c r="F162" s="30"/>
      <c r="G162" s="30"/>
      <c r="H162" s="30"/>
      <c r="I162" s="30"/>
      <c r="J162" s="30"/>
      <c r="K162" s="30"/>
      <c r="L162" s="30"/>
      <c r="M162" s="30"/>
      <c r="N162" s="30"/>
      <c r="O162" s="30"/>
      <c r="P162" s="30"/>
      <c r="Q162" s="30"/>
      <c r="R162" s="30"/>
      <c r="S162" s="28"/>
      <c r="T162" s="33"/>
      <c r="U162" s="178"/>
      <c r="V162" s="33"/>
      <c r="W162" s="178"/>
      <c r="X162" s="132" t="str">
        <f t="shared" si="52"/>
        <v/>
      </c>
      <c r="AR162" s="107"/>
      <c r="AS162" s="107"/>
      <c r="AU162" s="107"/>
      <c r="BA162" s="107"/>
      <c r="BQ162" s="42" t="str">
        <f t="shared" si="53"/>
        <v/>
      </c>
      <c r="BY162" s="116">
        <f t="shared" si="54"/>
        <v>0</v>
      </c>
    </row>
    <row r="163" spans="1:77" s="6" customFormat="1" ht="15" customHeight="1" x14ac:dyDescent="0.15">
      <c r="A163" s="48" t="s">
        <v>85</v>
      </c>
      <c r="B163" s="22">
        <f t="shared" si="51"/>
        <v>0</v>
      </c>
      <c r="C163" s="27"/>
      <c r="D163" s="30"/>
      <c r="E163" s="30"/>
      <c r="F163" s="30"/>
      <c r="G163" s="30"/>
      <c r="H163" s="30"/>
      <c r="I163" s="30"/>
      <c r="J163" s="30"/>
      <c r="K163" s="30"/>
      <c r="L163" s="30"/>
      <c r="M163" s="30"/>
      <c r="N163" s="30"/>
      <c r="O163" s="30"/>
      <c r="P163" s="30"/>
      <c r="Q163" s="30"/>
      <c r="R163" s="30"/>
      <c r="S163" s="28"/>
      <c r="T163" s="33"/>
      <c r="U163" s="178"/>
      <c r="V163" s="33"/>
      <c r="W163" s="178"/>
      <c r="X163" s="132" t="str">
        <f t="shared" si="52"/>
        <v/>
      </c>
      <c r="AR163" s="107"/>
      <c r="AS163" s="107"/>
      <c r="AU163" s="107"/>
      <c r="BA163" s="107"/>
      <c r="BQ163" s="42" t="str">
        <f t="shared" si="53"/>
        <v/>
      </c>
      <c r="BY163" s="116">
        <f t="shared" si="54"/>
        <v>0</v>
      </c>
    </row>
    <row r="164" spans="1:77" s="6" customFormat="1" ht="15" customHeight="1" x14ac:dyDescent="0.15">
      <c r="A164" s="48" t="s">
        <v>86</v>
      </c>
      <c r="B164" s="22">
        <f t="shared" si="51"/>
        <v>0</v>
      </c>
      <c r="C164" s="62"/>
      <c r="D164" s="59"/>
      <c r="E164" s="59"/>
      <c r="F164" s="30"/>
      <c r="G164" s="30"/>
      <c r="H164" s="30"/>
      <c r="I164" s="30"/>
      <c r="J164" s="30"/>
      <c r="K164" s="30"/>
      <c r="L164" s="30"/>
      <c r="M164" s="30"/>
      <c r="N164" s="30"/>
      <c r="O164" s="30"/>
      <c r="P164" s="30"/>
      <c r="Q164" s="30"/>
      <c r="R164" s="30"/>
      <c r="S164" s="28"/>
      <c r="T164" s="33"/>
      <c r="U164" s="178"/>
      <c r="V164" s="69"/>
      <c r="W164" s="178"/>
      <c r="X164" s="132" t="str">
        <f t="shared" si="52"/>
        <v/>
      </c>
      <c r="AR164" s="107"/>
      <c r="AS164" s="107"/>
      <c r="AU164" s="107"/>
      <c r="BA164" s="107"/>
      <c r="BQ164" s="42" t="str">
        <f t="shared" si="53"/>
        <v/>
      </c>
      <c r="BY164" s="116">
        <f t="shared" si="54"/>
        <v>0</v>
      </c>
    </row>
    <row r="165" spans="1:77" s="6" customFormat="1" ht="15" customHeight="1" x14ac:dyDescent="0.15">
      <c r="A165" s="48" t="s">
        <v>87</v>
      </c>
      <c r="B165" s="22">
        <f t="shared" si="51"/>
        <v>0</v>
      </c>
      <c r="C165" s="27"/>
      <c r="D165" s="30"/>
      <c r="E165" s="30"/>
      <c r="F165" s="30"/>
      <c r="G165" s="30"/>
      <c r="H165" s="30"/>
      <c r="I165" s="30"/>
      <c r="J165" s="30"/>
      <c r="K165" s="30"/>
      <c r="L165" s="30"/>
      <c r="M165" s="30"/>
      <c r="N165" s="30"/>
      <c r="O165" s="30"/>
      <c r="P165" s="30"/>
      <c r="Q165" s="30"/>
      <c r="R165" s="30"/>
      <c r="S165" s="28"/>
      <c r="T165" s="33"/>
      <c r="U165" s="178"/>
      <c r="V165" s="33"/>
      <c r="W165" s="178"/>
      <c r="X165" s="132" t="str">
        <f t="shared" si="52"/>
        <v/>
      </c>
      <c r="AR165" s="107"/>
      <c r="AS165" s="107"/>
      <c r="AU165" s="107"/>
      <c r="BA165" s="107"/>
      <c r="BQ165" s="42" t="str">
        <f t="shared" si="53"/>
        <v/>
      </c>
      <c r="BY165" s="116">
        <f t="shared" si="54"/>
        <v>0</v>
      </c>
    </row>
    <row r="166" spans="1:77" s="6" customFormat="1" ht="15" customHeight="1" x14ac:dyDescent="0.15">
      <c r="A166" s="48" t="s">
        <v>88</v>
      </c>
      <c r="B166" s="22">
        <f t="shared" si="51"/>
        <v>0</v>
      </c>
      <c r="C166" s="62"/>
      <c r="D166" s="59"/>
      <c r="E166" s="59"/>
      <c r="F166" s="30"/>
      <c r="G166" s="30"/>
      <c r="H166" s="30"/>
      <c r="I166" s="30"/>
      <c r="J166" s="30"/>
      <c r="K166" s="30"/>
      <c r="L166" s="30"/>
      <c r="M166" s="30"/>
      <c r="N166" s="30"/>
      <c r="O166" s="30"/>
      <c r="P166" s="30"/>
      <c r="Q166" s="30"/>
      <c r="R166" s="30"/>
      <c r="S166" s="28"/>
      <c r="T166" s="33"/>
      <c r="U166" s="178"/>
      <c r="V166" s="69"/>
      <c r="W166" s="178"/>
      <c r="X166" s="132" t="str">
        <f t="shared" si="52"/>
        <v/>
      </c>
      <c r="AR166" s="107"/>
      <c r="AS166" s="107"/>
      <c r="AU166" s="107"/>
      <c r="BA166" s="107"/>
      <c r="BQ166" s="42" t="str">
        <f t="shared" si="53"/>
        <v/>
      </c>
      <c r="BY166" s="116">
        <f t="shared" si="54"/>
        <v>0</v>
      </c>
    </row>
    <row r="167" spans="1:77" s="6" customFormat="1" ht="15" customHeight="1" x14ac:dyDescent="0.15">
      <c r="A167" s="48" t="s">
        <v>89</v>
      </c>
      <c r="B167" s="22">
        <f t="shared" si="51"/>
        <v>0</v>
      </c>
      <c r="C167" s="27"/>
      <c r="D167" s="30"/>
      <c r="E167" s="30"/>
      <c r="F167" s="30"/>
      <c r="G167" s="30"/>
      <c r="H167" s="30"/>
      <c r="I167" s="30"/>
      <c r="J167" s="30"/>
      <c r="K167" s="30"/>
      <c r="L167" s="30"/>
      <c r="M167" s="30"/>
      <c r="N167" s="30"/>
      <c r="O167" s="30"/>
      <c r="P167" s="30"/>
      <c r="Q167" s="30"/>
      <c r="R167" s="30"/>
      <c r="S167" s="28"/>
      <c r="T167" s="33"/>
      <c r="U167" s="178"/>
      <c r="V167" s="33"/>
      <c r="W167" s="178"/>
      <c r="X167" s="132" t="str">
        <f t="shared" si="52"/>
        <v/>
      </c>
      <c r="AR167" s="107"/>
      <c r="AS167" s="107"/>
      <c r="AU167" s="107"/>
      <c r="BA167" s="107"/>
      <c r="BQ167" s="42" t="str">
        <f t="shared" si="53"/>
        <v/>
      </c>
      <c r="BY167" s="116">
        <f t="shared" si="54"/>
        <v>0</v>
      </c>
    </row>
    <row r="168" spans="1:77" s="6" customFormat="1" ht="15" customHeight="1" x14ac:dyDescent="0.15">
      <c r="A168" s="48" t="s">
        <v>90</v>
      </c>
      <c r="B168" s="22">
        <f t="shared" si="51"/>
        <v>0</v>
      </c>
      <c r="C168" s="27"/>
      <c r="D168" s="30"/>
      <c r="E168" s="30"/>
      <c r="F168" s="30"/>
      <c r="G168" s="30"/>
      <c r="H168" s="30"/>
      <c r="I168" s="30"/>
      <c r="J168" s="30"/>
      <c r="K168" s="30"/>
      <c r="L168" s="30"/>
      <c r="M168" s="30"/>
      <c r="N168" s="30"/>
      <c r="O168" s="30"/>
      <c r="P168" s="30"/>
      <c r="Q168" s="30"/>
      <c r="R168" s="30"/>
      <c r="S168" s="28"/>
      <c r="T168" s="33"/>
      <c r="U168" s="178"/>
      <c r="V168" s="33"/>
      <c r="W168" s="178">
        <v>1</v>
      </c>
      <c r="X168" s="132" t="str">
        <f t="shared" si="52"/>
        <v/>
      </c>
      <c r="AR168" s="107"/>
      <c r="AS168" s="107"/>
      <c r="AU168" s="107"/>
      <c r="BA168" s="107"/>
      <c r="BQ168" s="42" t="str">
        <f t="shared" si="53"/>
        <v/>
      </c>
      <c r="BY168" s="116">
        <f t="shared" si="54"/>
        <v>0</v>
      </c>
    </row>
    <row r="169" spans="1:77" s="6" customFormat="1" ht="15" customHeight="1" x14ac:dyDescent="0.15">
      <c r="A169" s="48" t="s">
        <v>91</v>
      </c>
      <c r="B169" s="22">
        <f t="shared" si="51"/>
        <v>0</v>
      </c>
      <c r="C169" s="27"/>
      <c r="D169" s="30"/>
      <c r="E169" s="30"/>
      <c r="F169" s="30"/>
      <c r="G169" s="30"/>
      <c r="H169" s="30"/>
      <c r="I169" s="30"/>
      <c r="J169" s="30"/>
      <c r="K169" s="30"/>
      <c r="L169" s="30"/>
      <c r="M169" s="30"/>
      <c r="N169" s="30"/>
      <c r="O169" s="30"/>
      <c r="P169" s="30"/>
      <c r="Q169" s="30"/>
      <c r="R169" s="30"/>
      <c r="S169" s="28"/>
      <c r="T169" s="33"/>
      <c r="U169" s="178"/>
      <c r="V169" s="33"/>
      <c r="W169" s="178"/>
      <c r="X169" s="132" t="str">
        <f t="shared" si="52"/>
        <v/>
      </c>
      <c r="AR169" s="107"/>
      <c r="AS169" s="107"/>
      <c r="AU169" s="107"/>
      <c r="BA169" s="107"/>
      <c r="BQ169" s="42" t="str">
        <f t="shared" si="53"/>
        <v/>
      </c>
      <c r="BY169" s="116">
        <f t="shared" si="54"/>
        <v>0</v>
      </c>
    </row>
    <row r="170" spans="1:77" s="6" customFormat="1" ht="15" customHeight="1" x14ac:dyDescent="0.15">
      <c r="A170" s="48" t="s">
        <v>92</v>
      </c>
      <c r="B170" s="22">
        <f t="shared" si="51"/>
        <v>0</v>
      </c>
      <c r="C170" s="62"/>
      <c r="D170" s="59"/>
      <c r="E170" s="30"/>
      <c r="F170" s="30"/>
      <c r="G170" s="30"/>
      <c r="H170" s="30"/>
      <c r="I170" s="30"/>
      <c r="J170" s="30"/>
      <c r="K170" s="30"/>
      <c r="L170" s="30"/>
      <c r="M170" s="59"/>
      <c r="N170" s="59"/>
      <c r="O170" s="59"/>
      <c r="P170" s="59"/>
      <c r="Q170" s="59"/>
      <c r="R170" s="59"/>
      <c r="S170" s="61"/>
      <c r="T170" s="69"/>
      <c r="U170" s="178"/>
      <c r="V170" s="33"/>
      <c r="W170" s="178"/>
      <c r="X170" s="132" t="str">
        <f t="shared" si="52"/>
        <v/>
      </c>
      <c r="AR170" s="107"/>
      <c r="AS170" s="107"/>
      <c r="AU170" s="107"/>
      <c r="BA170" s="107"/>
      <c r="BQ170" s="42" t="str">
        <f t="shared" si="53"/>
        <v/>
      </c>
      <c r="BY170" s="116">
        <f t="shared" si="54"/>
        <v>0</v>
      </c>
    </row>
    <row r="171" spans="1:77" s="6" customFormat="1" ht="24" customHeight="1" x14ac:dyDescent="0.15">
      <c r="A171" s="67" t="s">
        <v>93</v>
      </c>
      <c r="B171" s="22">
        <f t="shared" si="51"/>
        <v>0</v>
      </c>
      <c r="C171" s="27"/>
      <c r="D171" s="30"/>
      <c r="E171" s="30"/>
      <c r="F171" s="30"/>
      <c r="G171" s="30"/>
      <c r="H171" s="30"/>
      <c r="I171" s="30"/>
      <c r="J171" s="30"/>
      <c r="K171" s="30"/>
      <c r="L171" s="30"/>
      <c r="M171" s="30"/>
      <c r="N171" s="30"/>
      <c r="O171" s="30"/>
      <c r="P171" s="30"/>
      <c r="Q171" s="30"/>
      <c r="R171" s="30"/>
      <c r="S171" s="28"/>
      <c r="T171" s="33"/>
      <c r="U171" s="178"/>
      <c r="V171" s="33"/>
      <c r="W171" s="178"/>
      <c r="X171" s="132" t="str">
        <f t="shared" si="52"/>
        <v/>
      </c>
      <c r="AR171" s="107"/>
      <c r="AS171" s="107"/>
      <c r="AU171" s="107"/>
      <c r="BA171" s="107"/>
      <c r="BQ171" s="42" t="str">
        <f t="shared" si="53"/>
        <v/>
      </c>
      <c r="BY171" s="116">
        <f t="shared" si="54"/>
        <v>0</v>
      </c>
    </row>
    <row r="172" spans="1:77" s="6" customFormat="1" ht="15.75" customHeight="1" x14ac:dyDescent="0.15">
      <c r="A172" s="67" t="s">
        <v>173</v>
      </c>
      <c r="B172" s="22">
        <f t="shared" si="51"/>
        <v>0</v>
      </c>
      <c r="C172" s="62"/>
      <c r="D172" s="59"/>
      <c r="E172" s="59"/>
      <c r="F172" s="30"/>
      <c r="G172" s="30"/>
      <c r="H172" s="30"/>
      <c r="I172" s="30"/>
      <c r="J172" s="30"/>
      <c r="K172" s="30"/>
      <c r="L172" s="30"/>
      <c r="M172" s="30"/>
      <c r="N172" s="30"/>
      <c r="O172" s="30"/>
      <c r="P172" s="30"/>
      <c r="Q172" s="30"/>
      <c r="R172" s="30"/>
      <c r="S172" s="28"/>
      <c r="T172" s="69"/>
      <c r="U172" s="178"/>
      <c r="V172" s="33"/>
      <c r="W172" s="178"/>
      <c r="X172" s="132" t="str">
        <f t="shared" si="52"/>
        <v/>
      </c>
      <c r="AR172" s="107"/>
      <c r="AS172" s="107"/>
      <c r="AU172" s="107"/>
      <c r="BA172" s="107"/>
      <c r="BQ172" s="42" t="str">
        <f t="shared" si="53"/>
        <v/>
      </c>
      <c r="BY172" s="116">
        <f t="shared" si="54"/>
        <v>0</v>
      </c>
    </row>
    <row r="173" spans="1:77" s="6" customFormat="1" ht="12.75" customHeight="1" x14ac:dyDescent="0.15">
      <c r="A173" s="48" t="s">
        <v>95</v>
      </c>
      <c r="B173" s="22">
        <f t="shared" si="51"/>
        <v>0</v>
      </c>
      <c r="C173" s="62"/>
      <c r="D173" s="59"/>
      <c r="E173" s="59"/>
      <c r="F173" s="59"/>
      <c r="G173" s="30"/>
      <c r="H173" s="30"/>
      <c r="I173" s="30"/>
      <c r="J173" s="30"/>
      <c r="K173" s="30"/>
      <c r="L173" s="30"/>
      <c r="M173" s="30"/>
      <c r="N173" s="30"/>
      <c r="O173" s="30"/>
      <c r="P173" s="30"/>
      <c r="Q173" s="30"/>
      <c r="R173" s="30"/>
      <c r="S173" s="28"/>
      <c r="T173" s="33"/>
      <c r="U173" s="178"/>
      <c r="V173" s="33"/>
      <c r="W173" s="178"/>
      <c r="X173" s="132" t="str">
        <f t="shared" si="52"/>
        <v/>
      </c>
      <c r="AR173" s="107"/>
      <c r="AS173" s="107"/>
      <c r="AU173" s="107"/>
      <c r="BA173" s="107"/>
      <c r="BQ173" s="42" t="str">
        <f t="shared" si="53"/>
        <v/>
      </c>
      <c r="BY173" s="116">
        <f t="shared" si="54"/>
        <v>0</v>
      </c>
    </row>
    <row r="174" spans="1:77" s="6" customFormat="1" ht="12.75" customHeight="1" x14ac:dyDescent="0.15">
      <c r="A174" s="48" t="s">
        <v>96</v>
      </c>
      <c r="B174" s="22">
        <f t="shared" si="51"/>
        <v>0</v>
      </c>
      <c r="C174" s="27"/>
      <c r="D174" s="30"/>
      <c r="E174" s="30"/>
      <c r="F174" s="30"/>
      <c r="G174" s="30"/>
      <c r="H174" s="30"/>
      <c r="I174" s="30"/>
      <c r="J174" s="30"/>
      <c r="K174" s="30"/>
      <c r="L174" s="30"/>
      <c r="M174" s="30"/>
      <c r="N174" s="30"/>
      <c r="O174" s="30"/>
      <c r="P174" s="30"/>
      <c r="Q174" s="30"/>
      <c r="R174" s="30"/>
      <c r="S174" s="28"/>
      <c r="T174" s="33"/>
      <c r="U174" s="178"/>
      <c r="V174" s="33"/>
      <c r="W174" s="178"/>
      <c r="X174" s="132" t="str">
        <f t="shared" si="52"/>
        <v/>
      </c>
      <c r="AR174" s="107"/>
      <c r="AS174" s="107"/>
      <c r="AU174" s="107"/>
      <c r="BA174" s="107"/>
      <c r="BQ174" s="42" t="str">
        <f t="shared" si="53"/>
        <v/>
      </c>
      <c r="BY174" s="116">
        <f t="shared" si="54"/>
        <v>0</v>
      </c>
    </row>
    <row r="175" spans="1:77" s="6" customFormat="1" ht="12.75" customHeight="1" x14ac:dyDescent="0.15">
      <c r="A175" s="48" t="s">
        <v>97</v>
      </c>
      <c r="B175" s="22">
        <f t="shared" si="51"/>
        <v>0</v>
      </c>
      <c r="C175" s="27"/>
      <c r="D175" s="30"/>
      <c r="E175" s="30"/>
      <c r="F175" s="30"/>
      <c r="G175" s="30"/>
      <c r="H175" s="30"/>
      <c r="I175" s="30"/>
      <c r="J175" s="30"/>
      <c r="K175" s="30"/>
      <c r="L175" s="30"/>
      <c r="M175" s="30"/>
      <c r="N175" s="30"/>
      <c r="O175" s="30"/>
      <c r="P175" s="30"/>
      <c r="Q175" s="30"/>
      <c r="R175" s="30"/>
      <c r="S175" s="28"/>
      <c r="T175" s="33"/>
      <c r="U175" s="178"/>
      <c r="V175" s="33"/>
      <c r="W175" s="178"/>
      <c r="X175" s="132" t="str">
        <f t="shared" si="52"/>
        <v/>
      </c>
      <c r="AR175" s="107"/>
      <c r="AS175" s="107"/>
      <c r="AU175" s="107"/>
      <c r="BA175" s="107"/>
      <c r="BQ175" s="42" t="str">
        <f t="shared" si="53"/>
        <v/>
      </c>
      <c r="BY175" s="116">
        <f t="shared" si="54"/>
        <v>0</v>
      </c>
    </row>
    <row r="176" spans="1:77" s="6" customFormat="1" ht="12.75" customHeight="1" x14ac:dyDescent="0.15">
      <c r="A176" s="48" t="s">
        <v>98</v>
      </c>
      <c r="B176" s="22">
        <f t="shared" si="51"/>
        <v>0</v>
      </c>
      <c r="C176" s="27"/>
      <c r="D176" s="30"/>
      <c r="E176" s="30"/>
      <c r="F176" s="30"/>
      <c r="G176" s="30"/>
      <c r="H176" s="30"/>
      <c r="I176" s="30"/>
      <c r="J176" s="30"/>
      <c r="K176" s="30"/>
      <c r="L176" s="30"/>
      <c r="M176" s="30"/>
      <c r="N176" s="30"/>
      <c r="O176" s="30"/>
      <c r="P176" s="30"/>
      <c r="Q176" s="30"/>
      <c r="R176" s="30"/>
      <c r="S176" s="28"/>
      <c r="T176" s="33"/>
      <c r="U176" s="178"/>
      <c r="V176" s="33"/>
      <c r="W176" s="178"/>
      <c r="X176" s="132" t="str">
        <f t="shared" si="52"/>
        <v/>
      </c>
      <c r="AR176" s="107"/>
      <c r="AS176" s="107"/>
      <c r="AU176" s="107"/>
      <c r="BA176" s="107"/>
      <c r="BQ176" s="42" t="str">
        <f t="shared" si="53"/>
        <v/>
      </c>
      <c r="BY176" s="116">
        <f t="shared" si="54"/>
        <v>0</v>
      </c>
    </row>
    <row r="177" spans="1:77" s="6" customFormat="1" ht="12.75" customHeight="1" x14ac:dyDescent="0.15">
      <c r="A177" s="48" t="s">
        <v>100</v>
      </c>
      <c r="B177" s="22">
        <f t="shared" si="51"/>
        <v>0</v>
      </c>
      <c r="C177" s="27"/>
      <c r="D177" s="30"/>
      <c r="E177" s="30"/>
      <c r="F177" s="30"/>
      <c r="G177" s="30"/>
      <c r="H177" s="30"/>
      <c r="I177" s="30"/>
      <c r="J177" s="30"/>
      <c r="K177" s="30"/>
      <c r="L177" s="30"/>
      <c r="M177" s="30"/>
      <c r="N177" s="30"/>
      <c r="O177" s="30"/>
      <c r="P177" s="30"/>
      <c r="Q177" s="30"/>
      <c r="R177" s="30"/>
      <c r="S177" s="28"/>
      <c r="T177" s="33"/>
      <c r="U177" s="178"/>
      <c r="V177" s="33"/>
      <c r="W177" s="178"/>
      <c r="X177" s="132" t="str">
        <f t="shared" si="52"/>
        <v/>
      </c>
      <c r="AR177" s="107"/>
      <c r="AS177" s="107"/>
      <c r="AU177" s="107"/>
      <c r="BA177" s="107"/>
      <c r="BQ177" s="42" t="str">
        <f t="shared" si="53"/>
        <v/>
      </c>
      <c r="BY177" s="116">
        <f t="shared" si="54"/>
        <v>0</v>
      </c>
    </row>
    <row r="178" spans="1:77" s="6" customFormat="1" ht="12.75" customHeight="1" x14ac:dyDescent="0.15">
      <c r="A178" s="48" t="s">
        <v>101</v>
      </c>
      <c r="B178" s="22">
        <f t="shared" si="51"/>
        <v>0</v>
      </c>
      <c r="C178" s="27"/>
      <c r="D178" s="30"/>
      <c r="E178" s="30"/>
      <c r="F178" s="30"/>
      <c r="G178" s="30"/>
      <c r="H178" s="30"/>
      <c r="I178" s="30"/>
      <c r="J178" s="30"/>
      <c r="K178" s="30"/>
      <c r="L178" s="30"/>
      <c r="M178" s="30"/>
      <c r="N178" s="30"/>
      <c r="O178" s="30"/>
      <c r="P178" s="30"/>
      <c r="Q178" s="30"/>
      <c r="R178" s="30"/>
      <c r="S178" s="28"/>
      <c r="T178" s="33"/>
      <c r="U178" s="178"/>
      <c r="V178" s="33"/>
      <c r="W178" s="178"/>
      <c r="X178" s="132" t="str">
        <f t="shared" si="52"/>
        <v/>
      </c>
      <c r="AR178" s="107"/>
      <c r="AS178" s="107"/>
      <c r="AU178" s="107"/>
      <c r="BA178" s="107"/>
      <c r="BQ178" s="42" t="str">
        <f t="shared" si="53"/>
        <v/>
      </c>
      <c r="BY178" s="116">
        <f t="shared" si="54"/>
        <v>0</v>
      </c>
    </row>
    <row r="179" spans="1:77" s="6" customFormat="1" ht="12.75" customHeight="1" x14ac:dyDescent="0.15">
      <c r="A179" s="73" t="s">
        <v>102</v>
      </c>
      <c r="B179" s="117">
        <f t="shared" si="51"/>
        <v>0</v>
      </c>
      <c r="C179" s="27"/>
      <c r="D179" s="30"/>
      <c r="E179" s="30"/>
      <c r="F179" s="30"/>
      <c r="G179" s="30"/>
      <c r="H179" s="30"/>
      <c r="I179" s="30"/>
      <c r="J179" s="30"/>
      <c r="K179" s="30"/>
      <c r="L179" s="30"/>
      <c r="M179" s="30"/>
      <c r="N179" s="30"/>
      <c r="O179" s="30"/>
      <c r="P179" s="30"/>
      <c r="Q179" s="30"/>
      <c r="R179" s="30"/>
      <c r="S179" s="28"/>
      <c r="T179" s="33"/>
      <c r="U179" s="178"/>
      <c r="V179" s="33"/>
      <c r="W179" s="178"/>
      <c r="X179" s="132" t="str">
        <f t="shared" si="52"/>
        <v/>
      </c>
      <c r="AR179" s="107"/>
      <c r="AS179" s="107"/>
      <c r="AU179" s="107"/>
      <c r="BA179" s="107"/>
      <c r="BQ179" s="42" t="str">
        <f t="shared" si="53"/>
        <v/>
      </c>
      <c r="BY179" s="116">
        <f t="shared" si="54"/>
        <v>0</v>
      </c>
    </row>
    <row r="180" spans="1:77" s="6" customFormat="1" ht="12.75" customHeight="1" x14ac:dyDescent="0.15">
      <c r="A180" s="48" t="s">
        <v>174</v>
      </c>
      <c r="B180" s="22">
        <f t="shared" si="51"/>
        <v>0</v>
      </c>
      <c r="C180" s="79"/>
      <c r="D180" s="121"/>
      <c r="E180" s="180"/>
      <c r="F180" s="121"/>
      <c r="G180" s="180"/>
      <c r="H180" s="121"/>
      <c r="I180" s="180"/>
      <c r="J180" s="121"/>
      <c r="K180" s="180"/>
      <c r="L180" s="121"/>
      <c r="M180" s="180"/>
      <c r="N180" s="121"/>
      <c r="O180" s="180"/>
      <c r="P180" s="121"/>
      <c r="Q180" s="180"/>
      <c r="R180" s="121"/>
      <c r="S180" s="80"/>
      <c r="T180" s="181"/>
      <c r="U180" s="182"/>
      <c r="V180" s="183"/>
      <c r="W180" s="182"/>
      <c r="X180" s="132" t="str">
        <f t="shared" si="52"/>
        <v/>
      </c>
      <c r="AR180" s="107"/>
      <c r="AS180" s="107"/>
      <c r="AU180" s="107"/>
      <c r="BA180" s="107"/>
      <c r="BQ180" s="42" t="str">
        <f t="shared" si="53"/>
        <v/>
      </c>
      <c r="BY180" s="116">
        <f t="shared" si="54"/>
        <v>0</v>
      </c>
    </row>
    <row r="181" spans="1:77" s="6" customFormat="1" ht="18" customHeight="1" x14ac:dyDescent="0.15">
      <c r="A181" s="281" t="s">
        <v>51</v>
      </c>
      <c r="B181" s="92">
        <f>SUM(B139:B180)</f>
        <v>0</v>
      </c>
      <c r="C181" s="93">
        <f t="shared" ref="C181:W181" si="55">SUM(C139:C180)</f>
        <v>0</v>
      </c>
      <c r="D181" s="95">
        <f t="shared" si="55"/>
        <v>0</v>
      </c>
      <c r="E181" s="95">
        <f t="shared" si="55"/>
        <v>0</v>
      </c>
      <c r="F181" s="95">
        <f t="shared" si="55"/>
        <v>0</v>
      </c>
      <c r="G181" s="95">
        <f t="shared" si="55"/>
        <v>0</v>
      </c>
      <c r="H181" s="95">
        <f t="shared" si="55"/>
        <v>0</v>
      </c>
      <c r="I181" s="95">
        <f t="shared" si="55"/>
        <v>0</v>
      </c>
      <c r="J181" s="95">
        <f t="shared" si="55"/>
        <v>0</v>
      </c>
      <c r="K181" s="95">
        <f t="shared" si="55"/>
        <v>0</v>
      </c>
      <c r="L181" s="95">
        <f t="shared" si="55"/>
        <v>0</v>
      </c>
      <c r="M181" s="95">
        <f t="shared" si="55"/>
        <v>0</v>
      </c>
      <c r="N181" s="95">
        <f t="shared" si="55"/>
        <v>0</v>
      </c>
      <c r="O181" s="95">
        <f t="shared" si="55"/>
        <v>0</v>
      </c>
      <c r="P181" s="95">
        <f t="shared" si="55"/>
        <v>0</v>
      </c>
      <c r="Q181" s="95">
        <f t="shared" si="55"/>
        <v>0</v>
      </c>
      <c r="R181" s="95">
        <f t="shared" si="55"/>
        <v>0</v>
      </c>
      <c r="S181" s="99">
        <f t="shared" si="55"/>
        <v>0</v>
      </c>
      <c r="T181" s="92">
        <f t="shared" si="55"/>
        <v>0</v>
      </c>
      <c r="U181" s="184">
        <f t="shared" si="55"/>
        <v>0</v>
      </c>
      <c r="V181" s="185">
        <f t="shared" si="55"/>
        <v>0</v>
      </c>
      <c r="W181" s="184">
        <f t="shared" si="55"/>
        <v>1</v>
      </c>
      <c r="X181" s="132" t="str">
        <f t="shared" si="52"/>
        <v/>
      </c>
      <c r="AR181" s="107"/>
      <c r="AS181" s="107"/>
      <c r="AU181" s="107"/>
      <c r="BA181" s="107"/>
      <c r="BQ181" s="42" t="str">
        <f t="shared" si="53"/>
        <v/>
      </c>
      <c r="BY181" s="116">
        <f t="shared" si="54"/>
        <v>0</v>
      </c>
    </row>
    <row r="182" spans="1:77" s="6" customFormat="1" x14ac:dyDescent="0.15">
      <c r="A182" s="186" t="s">
        <v>175</v>
      </c>
      <c r="B182" s="187"/>
      <c r="C182" s="188"/>
      <c r="D182" s="187"/>
      <c r="E182" s="187"/>
      <c r="F182" s="187"/>
      <c r="G182" s="187"/>
      <c r="H182" s="187"/>
      <c r="AD182" s="107"/>
      <c r="AE182" s="107"/>
      <c r="AH182" s="107"/>
      <c r="AK182" s="107"/>
      <c r="AP182" s="107"/>
    </row>
    <row r="183" spans="1:77" s="64" customFormat="1" ht="36.75" customHeight="1" x14ac:dyDescent="0.2">
      <c r="A183" s="189"/>
      <c r="B183" s="189"/>
    </row>
    <row r="184" spans="1:77" s="64" customFormat="1" ht="21" customHeight="1" x14ac:dyDescent="0.15">
      <c r="A184" s="417"/>
      <c r="B184" s="418"/>
      <c r="C184" s="418"/>
      <c r="D184" s="418"/>
    </row>
    <row r="185" spans="1:77" s="64" customFormat="1" ht="21" customHeight="1" x14ac:dyDescent="0.15">
      <c r="A185" s="417"/>
      <c r="B185" s="418"/>
      <c r="C185" s="418"/>
      <c r="D185" s="418"/>
    </row>
    <row r="186" spans="1:77" s="64" customFormat="1" ht="29.25" customHeight="1" x14ac:dyDescent="0.15">
      <c r="A186" s="190"/>
      <c r="B186" s="187"/>
      <c r="C186" s="191"/>
      <c r="D186" s="191"/>
    </row>
    <row r="187" spans="1:77" s="64" customFormat="1" ht="29.25" customHeight="1" x14ac:dyDescent="0.15">
      <c r="A187" s="190"/>
      <c r="B187" s="187"/>
      <c r="C187" s="191"/>
      <c r="D187" s="191"/>
    </row>
    <row r="188" spans="1:77" s="6" customFormat="1" ht="13.5" customHeight="1" x14ac:dyDescent="0.15">
      <c r="AD188" s="107"/>
      <c r="AE188" s="107"/>
      <c r="AH188" s="107"/>
      <c r="AK188" s="107"/>
      <c r="AP188" s="107"/>
    </row>
    <row r="189" spans="1:77" s="6" customFormat="1" ht="13.5" customHeight="1" x14ac:dyDescent="0.15">
      <c r="B189" s="107"/>
      <c r="AD189" s="107"/>
      <c r="AE189" s="107"/>
      <c r="AH189" s="107"/>
      <c r="AK189" s="107"/>
      <c r="AP189" s="107"/>
    </row>
    <row r="190" spans="1:77" s="6" customFormat="1" ht="13.5" customHeight="1" x14ac:dyDescent="0.15">
      <c r="AD190" s="107"/>
      <c r="AE190" s="107"/>
      <c r="AH190" s="107"/>
      <c r="AK190" s="107"/>
      <c r="AP190" s="107"/>
      <c r="BC190" s="6">
        <f>SUM(BB1:BE189)</f>
        <v>0</v>
      </c>
    </row>
    <row r="191" spans="1:77" s="6" customFormat="1" ht="13.5" customHeight="1" x14ac:dyDescent="0.15">
      <c r="AD191" s="107"/>
      <c r="AE191" s="107"/>
      <c r="AH191" s="107"/>
      <c r="AK191" s="107"/>
      <c r="AP191" s="107"/>
    </row>
    <row r="192" spans="1:77" s="6" customFormat="1" x14ac:dyDescent="0.15">
      <c r="AD192" s="107"/>
      <c r="AE192" s="107"/>
      <c r="AH192" s="107"/>
      <c r="AK192" s="107"/>
      <c r="AP192" s="107"/>
    </row>
    <row r="193" spans="1:76" s="6" customFormat="1" x14ac:dyDescent="0.15">
      <c r="AD193" s="107"/>
      <c r="AE193" s="107"/>
      <c r="AH193" s="107"/>
      <c r="AK193" s="107"/>
      <c r="AP193" s="107"/>
    </row>
    <row r="194" spans="1:76" s="6" customFormat="1" x14ac:dyDescent="0.15">
      <c r="AD194" s="107"/>
      <c r="AE194" s="107"/>
      <c r="AH194" s="107"/>
      <c r="AK194" s="107"/>
      <c r="AP194" s="107"/>
    </row>
    <row r="195" spans="1:76" x14ac:dyDescent="0.15">
      <c r="A195" s="6"/>
      <c r="B195" s="6"/>
      <c r="C195" s="6"/>
      <c r="D195" s="6"/>
      <c r="E195" s="6"/>
      <c r="F195" s="6"/>
      <c r="G195" s="6"/>
      <c r="H195" s="6"/>
      <c r="I195" s="6"/>
      <c r="J195" s="6"/>
      <c r="K195" s="6"/>
      <c r="L195" s="6"/>
      <c r="M195" s="6"/>
      <c r="N195" s="6"/>
      <c r="O195" s="6"/>
      <c r="P195" s="6"/>
      <c r="Q195" s="6"/>
      <c r="R195" s="6"/>
      <c r="S195" s="6"/>
      <c r="T195" s="6"/>
      <c r="U195" s="6"/>
      <c r="V195" s="6"/>
      <c r="W195" s="6"/>
      <c r="X195" s="6"/>
      <c r="Y195" s="6"/>
      <c r="Z195" s="6"/>
      <c r="AA195" s="6"/>
      <c r="AB195" s="6"/>
      <c r="AC195" s="6"/>
      <c r="AD195" s="107"/>
      <c r="AF195" s="6"/>
      <c r="AG195" s="6"/>
      <c r="AI195" s="158"/>
      <c r="AJ195" s="6"/>
      <c r="AL195" s="6"/>
      <c r="AM195" s="6"/>
      <c r="AO195" s="6"/>
      <c r="AQ195" s="158"/>
    </row>
    <row r="196" spans="1:76" x14ac:dyDescent="0.15">
      <c r="A196" s="6"/>
      <c r="B196" s="6"/>
      <c r="C196" s="6"/>
      <c r="D196" s="6"/>
      <c r="E196" s="6"/>
      <c r="F196" s="6"/>
      <c r="G196" s="6"/>
      <c r="H196" s="6"/>
      <c r="I196" s="6"/>
      <c r="J196" s="6"/>
      <c r="K196" s="6"/>
      <c r="L196" s="6"/>
      <c r="M196" s="6"/>
      <c r="N196" s="6"/>
      <c r="O196" s="6"/>
      <c r="P196" s="6"/>
      <c r="Q196" s="6"/>
      <c r="R196" s="6"/>
      <c r="S196" s="6"/>
      <c r="T196" s="6"/>
      <c r="U196" s="6"/>
      <c r="V196" s="6"/>
      <c r="W196" s="6"/>
      <c r="X196" s="6"/>
      <c r="Y196" s="6"/>
      <c r="Z196" s="6"/>
      <c r="AA196" s="6"/>
      <c r="AB196" s="6"/>
      <c r="AC196" s="6"/>
      <c r="AD196" s="107"/>
      <c r="AF196" s="6"/>
      <c r="AG196" s="6"/>
      <c r="AI196" s="158"/>
      <c r="AJ196" s="6"/>
      <c r="AL196" s="6"/>
      <c r="AM196" s="6"/>
      <c r="AO196" s="6"/>
      <c r="AQ196" s="158"/>
    </row>
    <row r="197" spans="1:76" x14ac:dyDescent="0.15">
      <c r="A197" s="6"/>
      <c r="B197" s="6"/>
      <c r="C197" s="6"/>
      <c r="D197" s="6"/>
      <c r="E197" s="6"/>
      <c r="F197" s="6"/>
      <c r="G197" s="6"/>
      <c r="H197" s="6"/>
      <c r="I197" s="6"/>
      <c r="J197" s="6"/>
      <c r="K197" s="6"/>
      <c r="L197" s="6"/>
      <c r="M197" s="6"/>
      <c r="N197" s="6"/>
      <c r="O197" s="6"/>
      <c r="P197" s="6"/>
      <c r="Q197" s="6"/>
      <c r="R197" s="6"/>
      <c r="S197" s="6"/>
      <c r="T197" s="6"/>
      <c r="U197" s="6"/>
      <c r="V197" s="6"/>
      <c r="W197" s="6"/>
      <c r="X197" s="6"/>
      <c r="Y197" s="6"/>
      <c r="Z197" s="6"/>
      <c r="AA197" s="6"/>
      <c r="AB197" s="6"/>
      <c r="AC197" s="6"/>
      <c r="AD197" s="107"/>
      <c r="AF197" s="6"/>
      <c r="AG197" s="6"/>
      <c r="AI197" s="158"/>
      <c r="AJ197" s="6"/>
      <c r="AL197" s="6"/>
      <c r="AM197" s="6"/>
      <c r="AO197" s="6"/>
      <c r="AQ197" s="158"/>
    </row>
    <row r="198" spans="1:76" x14ac:dyDescent="0.15">
      <c r="A198" s="6"/>
      <c r="B198" s="6"/>
      <c r="C198" s="6"/>
      <c r="D198" s="6"/>
      <c r="E198" s="6"/>
      <c r="F198" s="6"/>
      <c r="G198" s="6"/>
      <c r="H198" s="6"/>
      <c r="I198" s="6"/>
      <c r="J198" s="6"/>
      <c r="K198" s="6"/>
      <c r="L198" s="6"/>
      <c r="M198" s="6"/>
      <c r="N198" s="6"/>
      <c r="O198" s="6"/>
      <c r="P198" s="6"/>
      <c r="Q198" s="6"/>
      <c r="R198" s="6"/>
      <c r="S198" s="6"/>
      <c r="T198" s="6"/>
      <c r="U198" s="6"/>
      <c r="V198" s="6"/>
      <c r="W198" s="6"/>
      <c r="X198" s="6"/>
      <c r="Y198" s="6"/>
      <c r="Z198" s="6"/>
      <c r="AA198" s="6"/>
      <c r="AB198" s="6"/>
      <c r="AC198" s="6"/>
      <c r="AD198" s="107"/>
      <c r="AF198" s="6"/>
      <c r="AG198" s="6"/>
      <c r="AI198" s="158"/>
      <c r="AJ198" s="6"/>
      <c r="AL198" s="6"/>
      <c r="AM198" s="6"/>
      <c r="AO198" s="6"/>
      <c r="AQ198" s="158"/>
    </row>
    <row r="199" spans="1:76" s="158" customFormat="1" x14ac:dyDescent="0.15">
      <c r="A199" s="6"/>
      <c r="B199" s="6"/>
      <c r="C199" s="6"/>
      <c r="D199" s="6"/>
      <c r="E199" s="6"/>
      <c r="F199" s="6"/>
      <c r="G199" s="6"/>
      <c r="H199" s="6"/>
      <c r="I199" s="6"/>
      <c r="J199" s="6"/>
      <c r="K199" s="6"/>
      <c r="L199" s="6"/>
      <c r="M199" s="6"/>
      <c r="N199" s="6"/>
      <c r="O199" s="6"/>
      <c r="P199" s="6"/>
      <c r="Q199" s="6"/>
      <c r="R199" s="6"/>
      <c r="S199" s="6"/>
      <c r="T199" s="6"/>
      <c r="U199" s="6"/>
      <c r="V199" s="6"/>
      <c r="W199" s="6"/>
      <c r="X199" s="6"/>
      <c r="Y199" s="6"/>
      <c r="Z199" s="6"/>
      <c r="AA199" s="6"/>
      <c r="AB199" s="6"/>
      <c r="AC199" s="6"/>
      <c r="AD199" s="107"/>
      <c r="AE199" s="107"/>
      <c r="AF199" s="6"/>
      <c r="AG199" s="6"/>
      <c r="AH199" s="107"/>
      <c r="AJ199" s="6"/>
      <c r="AK199" s="107"/>
      <c r="AL199" s="6"/>
      <c r="AM199" s="6"/>
      <c r="AN199" s="6"/>
      <c r="AO199" s="6"/>
      <c r="AP199" s="107"/>
    </row>
    <row r="200" spans="1:76" s="158" customFormat="1" x14ac:dyDescent="0.15">
      <c r="A200" s="6"/>
      <c r="B200" s="6"/>
      <c r="C200" s="6"/>
      <c r="D200" s="6"/>
      <c r="E200" s="6"/>
      <c r="F200" s="6"/>
      <c r="G200" s="6"/>
      <c r="H200" s="6"/>
      <c r="I200" s="6"/>
      <c r="J200" s="6"/>
      <c r="K200" s="6"/>
      <c r="L200" s="6"/>
      <c r="M200" s="6"/>
      <c r="N200" s="6"/>
      <c r="O200" s="6"/>
      <c r="P200" s="6"/>
      <c r="Q200" s="6"/>
      <c r="R200" s="6"/>
      <c r="S200" s="6"/>
      <c r="T200" s="6"/>
      <c r="U200" s="6"/>
      <c r="V200" s="6"/>
      <c r="W200" s="6"/>
      <c r="X200" s="6"/>
      <c r="Y200" s="6"/>
      <c r="Z200" s="6"/>
      <c r="AA200" s="6"/>
      <c r="AB200" s="6"/>
      <c r="AC200" s="6"/>
      <c r="AD200" s="107"/>
      <c r="AE200" s="107"/>
      <c r="AF200" s="6"/>
      <c r="AG200" s="6"/>
      <c r="AH200" s="107"/>
      <c r="AJ200" s="6"/>
      <c r="AK200" s="107"/>
      <c r="AL200" s="6"/>
      <c r="AM200" s="6"/>
      <c r="AN200" s="6"/>
      <c r="AO200" s="6"/>
      <c r="AP200" s="107"/>
    </row>
    <row r="201" spans="1:76" s="158" customFormat="1" x14ac:dyDescent="0.15">
      <c r="A201" s="6"/>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c r="AD201" s="107"/>
      <c r="AE201" s="107"/>
      <c r="AF201" s="6"/>
      <c r="AG201" s="6"/>
      <c r="AH201" s="107"/>
      <c r="AJ201" s="6"/>
      <c r="AK201" s="107"/>
      <c r="AL201" s="6"/>
      <c r="AM201" s="6"/>
      <c r="AN201" s="6"/>
      <c r="AO201" s="6"/>
      <c r="AP201" s="107"/>
    </row>
    <row r="202" spans="1:76" s="158" customFormat="1" x14ac:dyDescent="0.15">
      <c r="A202" s="6"/>
      <c r="B202" s="6"/>
      <c r="C202" s="6"/>
      <c r="D202" s="6"/>
      <c r="E202" s="6"/>
      <c r="F202" s="6"/>
      <c r="G202" s="6"/>
      <c r="H202" s="6"/>
      <c r="I202" s="6"/>
      <c r="J202" s="6"/>
      <c r="K202" s="6"/>
      <c r="L202" s="6"/>
      <c r="M202" s="6"/>
      <c r="N202" s="6"/>
      <c r="O202" s="6"/>
      <c r="P202" s="6"/>
      <c r="Q202" s="6"/>
      <c r="R202" s="6"/>
      <c r="S202" s="6"/>
      <c r="T202" s="6"/>
      <c r="U202" s="6"/>
      <c r="V202" s="6"/>
      <c r="W202" s="6"/>
      <c r="X202" s="6"/>
      <c r="Y202" s="6"/>
      <c r="Z202" s="6"/>
      <c r="AA202" s="6"/>
      <c r="AB202" s="6"/>
      <c r="AC202" s="6"/>
      <c r="AD202" s="107"/>
      <c r="AE202" s="107"/>
      <c r="AF202" s="6"/>
      <c r="AG202" s="6"/>
      <c r="AH202" s="107"/>
      <c r="AJ202" s="6"/>
      <c r="AK202" s="107"/>
      <c r="AL202" s="6"/>
      <c r="AM202" s="6"/>
      <c r="AN202" s="6"/>
      <c r="AO202" s="6"/>
      <c r="AP202" s="107"/>
    </row>
    <row r="203" spans="1:76" s="158" customFormat="1" x14ac:dyDescent="0.15">
      <c r="A203" s="6"/>
      <c r="B203" s="6"/>
      <c r="C203" s="6"/>
      <c r="D203" s="6"/>
      <c r="E203" s="6"/>
      <c r="F203" s="6"/>
      <c r="G203" s="6"/>
      <c r="H203" s="6"/>
      <c r="I203" s="6"/>
      <c r="J203" s="6"/>
      <c r="K203" s="6"/>
      <c r="L203" s="6"/>
      <c r="M203" s="6"/>
      <c r="N203" s="6"/>
      <c r="O203" s="6"/>
      <c r="P203" s="6"/>
      <c r="Q203" s="6"/>
      <c r="R203" s="6"/>
      <c r="S203" s="6"/>
      <c r="T203" s="6"/>
      <c r="U203" s="6"/>
      <c r="V203" s="6"/>
      <c r="W203" s="6"/>
      <c r="X203" s="6"/>
      <c r="Y203" s="6"/>
      <c r="Z203" s="6"/>
      <c r="AA203" s="6"/>
      <c r="AB203" s="6"/>
      <c r="AC203" s="6"/>
      <c r="AD203" s="107"/>
      <c r="AE203" s="107"/>
      <c r="AF203" s="6"/>
      <c r="AG203" s="6"/>
      <c r="AH203" s="107"/>
      <c r="AJ203" s="6"/>
      <c r="AK203" s="107"/>
      <c r="AL203" s="6"/>
      <c r="AM203" s="6"/>
      <c r="AN203" s="6"/>
      <c r="AO203" s="6"/>
      <c r="AP203" s="107"/>
    </row>
    <row r="204" spans="1:76" s="158" customFormat="1" x14ac:dyDescent="0.15">
      <c r="A204" s="6"/>
      <c r="B204" s="6"/>
      <c r="C204" s="6"/>
      <c r="D204" s="6"/>
      <c r="E204" s="6"/>
      <c r="F204" s="6"/>
      <c r="G204" s="6"/>
      <c r="H204" s="6"/>
      <c r="I204" s="6"/>
      <c r="J204" s="6"/>
      <c r="K204" s="6"/>
      <c r="L204" s="6"/>
      <c r="M204" s="6"/>
      <c r="N204" s="6"/>
      <c r="O204" s="6"/>
      <c r="P204" s="6"/>
      <c r="Q204" s="6"/>
      <c r="R204" s="6"/>
      <c r="S204" s="6"/>
      <c r="T204" s="6"/>
      <c r="U204" s="6"/>
      <c r="V204" s="6"/>
      <c r="W204" s="6"/>
      <c r="X204" s="6"/>
      <c r="Y204" s="6"/>
      <c r="Z204" s="6"/>
      <c r="AA204" s="6"/>
      <c r="AB204" s="6"/>
      <c r="AC204" s="6"/>
      <c r="AD204" s="107"/>
      <c r="AE204" s="107"/>
      <c r="AF204" s="6"/>
      <c r="AG204" s="6"/>
      <c r="AH204" s="107"/>
      <c r="AJ204" s="6"/>
      <c r="AK204" s="107"/>
      <c r="AL204" s="6"/>
      <c r="AM204" s="6"/>
      <c r="AN204" s="6"/>
      <c r="AO204" s="6"/>
      <c r="AP204" s="107"/>
    </row>
    <row r="205" spans="1:76" s="158" customFormat="1" ht="15.75" hidden="1" customHeight="1" x14ac:dyDescent="0.15">
      <c r="A205" s="6"/>
      <c r="B205" s="6"/>
      <c r="C205" s="6"/>
      <c r="D205" s="6"/>
      <c r="E205" s="6"/>
      <c r="F205" s="6"/>
      <c r="G205" s="6"/>
      <c r="H205" s="6"/>
      <c r="I205" s="6"/>
      <c r="J205" s="6"/>
      <c r="K205" s="6"/>
      <c r="L205" s="6"/>
      <c r="M205" s="6"/>
      <c r="N205" s="6"/>
      <c r="O205" s="6"/>
      <c r="P205" s="6"/>
      <c r="Q205" s="6"/>
      <c r="R205" s="6"/>
      <c r="S205" s="6"/>
      <c r="T205" s="6"/>
      <c r="U205" s="6"/>
      <c r="V205" s="6"/>
      <c r="W205" s="6"/>
      <c r="X205" s="6"/>
      <c r="Y205" s="6"/>
      <c r="Z205" s="6"/>
      <c r="AA205" s="6"/>
      <c r="AB205" s="6"/>
      <c r="AC205" s="6"/>
      <c r="AD205" s="107"/>
      <c r="AE205" s="107"/>
      <c r="AF205" s="6"/>
      <c r="AG205" s="6"/>
      <c r="AH205" s="107"/>
      <c r="AJ205" s="6"/>
      <c r="AK205" s="107"/>
      <c r="AL205" s="6"/>
      <c r="AM205" s="6"/>
      <c r="AN205" s="6"/>
      <c r="AO205" s="6"/>
      <c r="AP205" s="107"/>
    </row>
    <row r="206" spans="1:76" s="158" customFormat="1" ht="15.75" hidden="1" customHeight="1" x14ac:dyDescent="0.15">
      <c r="A206" s="193">
        <f>SUM(A8:AX181)</f>
        <v>98340</v>
      </c>
      <c r="B206" s="6"/>
      <c r="C206" s="6"/>
      <c r="D206" s="6"/>
      <c r="E206" s="6"/>
      <c r="F206" s="6"/>
      <c r="G206" s="6"/>
      <c r="H206" s="6"/>
      <c r="I206" s="6"/>
      <c r="J206" s="6"/>
      <c r="K206" s="6"/>
      <c r="L206" s="6"/>
      <c r="M206" s="6"/>
      <c r="N206" s="6"/>
      <c r="O206" s="6"/>
      <c r="P206" s="6"/>
      <c r="Q206" s="6"/>
      <c r="R206" s="6"/>
      <c r="S206" s="6"/>
      <c r="T206" s="6"/>
      <c r="U206" s="6"/>
      <c r="V206" s="6"/>
      <c r="W206" s="6"/>
      <c r="X206" s="6"/>
      <c r="Y206" s="6"/>
      <c r="Z206" s="6"/>
      <c r="AA206" s="6"/>
      <c r="AB206" s="6"/>
      <c r="AC206" s="6"/>
      <c r="AD206" s="107"/>
      <c r="AE206" s="107"/>
      <c r="AF206" s="6"/>
      <c r="AG206" s="6"/>
      <c r="AH206" s="107"/>
      <c r="AJ206" s="6"/>
      <c r="AK206" s="107"/>
      <c r="AL206" s="6"/>
      <c r="AM206" s="6"/>
      <c r="AN206" s="6"/>
      <c r="AO206" s="6"/>
      <c r="AP206" s="107"/>
      <c r="BX206" s="193">
        <f>SUM(BX8:CI181)</f>
        <v>0</v>
      </c>
    </row>
    <row r="207" spans="1:76" s="158" customFormat="1" ht="15.75" hidden="1" customHeight="1" x14ac:dyDescent="0.15">
      <c r="A207" s="6"/>
      <c r="B207" s="6"/>
      <c r="C207" s="6"/>
      <c r="D207" s="6"/>
      <c r="E207" s="6"/>
      <c r="F207" s="6"/>
      <c r="G207" s="6"/>
      <c r="H207" s="6"/>
      <c r="I207" s="6"/>
      <c r="J207" s="6"/>
      <c r="K207" s="6"/>
      <c r="L207" s="6"/>
      <c r="M207" s="6"/>
      <c r="N207" s="6"/>
      <c r="O207" s="6"/>
      <c r="P207" s="6"/>
      <c r="Q207" s="6"/>
      <c r="R207" s="6"/>
      <c r="S207" s="6"/>
      <c r="T207" s="6"/>
      <c r="U207" s="6"/>
      <c r="V207" s="6"/>
      <c r="W207" s="6"/>
      <c r="X207" s="6"/>
      <c r="Y207" s="6"/>
      <c r="Z207" s="6"/>
      <c r="AA207" s="6"/>
      <c r="AB207" s="6"/>
      <c r="AC207" s="6"/>
      <c r="AD207" s="107"/>
      <c r="AE207" s="107"/>
      <c r="AF207" s="6"/>
      <c r="AG207" s="6"/>
      <c r="AH207" s="107"/>
      <c r="AJ207" s="6"/>
      <c r="AK207" s="107"/>
      <c r="AL207" s="6"/>
      <c r="AM207" s="6"/>
      <c r="AN207" s="6"/>
      <c r="AO207" s="6"/>
      <c r="AP207" s="107"/>
    </row>
    <row r="208" spans="1:76" s="158" customFormat="1" x14ac:dyDescent="0.15">
      <c r="A208" s="6"/>
      <c r="B208" s="6"/>
      <c r="C208" s="6"/>
      <c r="D208" s="6"/>
      <c r="E208" s="6"/>
      <c r="F208" s="6"/>
      <c r="G208" s="6"/>
      <c r="H208" s="6"/>
      <c r="I208" s="6"/>
      <c r="J208" s="6"/>
      <c r="K208" s="6"/>
      <c r="L208" s="6"/>
      <c r="M208" s="6"/>
      <c r="N208" s="6"/>
      <c r="O208" s="6"/>
      <c r="P208" s="6"/>
      <c r="Q208" s="6"/>
      <c r="R208" s="6"/>
      <c r="S208" s="6"/>
      <c r="T208" s="6"/>
      <c r="U208" s="6"/>
      <c r="V208" s="6"/>
      <c r="W208" s="6"/>
      <c r="X208" s="6"/>
      <c r="Y208" s="6"/>
      <c r="Z208" s="6"/>
      <c r="AA208" s="6"/>
      <c r="AB208" s="6"/>
      <c r="AC208" s="6"/>
      <c r="AD208" s="107"/>
      <c r="AE208" s="107"/>
      <c r="AF208" s="6"/>
      <c r="AG208" s="6"/>
      <c r="AH208" s="107"/>
      <c r="AJ208" s="6"/>
      <c r="AK208" s="107"/>
      <c r="AL208" s="6"/>
      <c r="AM208" s="6"/>
      <c r="AN208" s="6"/>
      <c r="AO208" s="6"/>
      <c r="AP208" s="107"/>
    </row>
    <row r="209" spans="1:43" s="158" customFormat="1" x14ac:dyDescent="0.15">
      <c r="A209" s="6"/>
      <c r="B209" s="6"/>
      <c r="C209" s="6"/>
      <c r="D209" s="6"/>
      <c r="E209" s="6"/>
      <c r="F209" s="6"/>
      <c r="G209" s="6"/>
      <c r="H209" s="6"/>
      <c r="I209" s="6"/>
      <c r="J209" s="6"/>
      <c r="K209" s="6"/>
      <c r="L209" s="6"/>
      <c r="M209" s="6"/>
      <c r="N209" s="6"/>
      <c r="O209" s="6"/>
      <c r="P209" s="6"/>
      <c r="Q209" s="6"/>
      <c r="R209" s="6"/>
      <c r="S209" s="6"/>
      <c r="T209" s="6"/>
      <c r="U209" s="6"/>
      <c r="V209" s="6"/>
      <c r="W209" s="6"/>
      <c r="X209" s="6"/>
      <c r="Y209" s="6"/>
      <c r="Z209" s="6"/>
      <c r="AA209" s="6"/>
      <c r="AB209" s="6"/>
      <c r="AC209" s="6"/>
      <c r="AD209" s="107"/>
      <c r="AE209" s="107"/>
      <c r="AF209" s="6"/>
      <c r="AG209" s="6"/>
      <c r="AH209" s="107"/>
      <c r="AJ209" s="6"/>
      <c r="AK209" s="107"/>
      <c r="AL209" s="6"/>
      <c r="AM209" s="6"/>
      <c r="AN209" s="6"/>
      <c r="AO209" s="6"/>
      <c r="AP209" s="107"/>
    </row>
    <row r="210" spans="1:43" s="158" customFormat="1" x14ac:dyDescent="0.15">
      <c r="A210" s="6"/>
      <c r="B210" s="6"/>
      <c r="C210" s="6"/>
      <c r="D210" s="6"/>
      <c r="E210" s="6"/>
      <c r="F210" s="6"/>
      <c r="G210" s="6"/>
      <c r="H210" s="6"/>
      <c r="I210" s="6"/>
      <c r="J210" s="6"/>
      <c r="K210" s="6"/>
      <c r="L210" s="6"/>
      <c r="M210" s="6"/>
      <c r="N210" s="6"/>
      <c r="O210" s="6"/>
      <c r="P210" s="6"/>
      <c r="Q210" s="6"/>
      <c r="R210" s="6"/>
      <c r="S210" s="6"/>
      <c r="T210" s="6"/>
      <c r="U210" s="6"/>
      <c r="V210" s="6"/>
      <c r="W210" s="6"/>
      <c r="X210" s="6"/>
      <c r="Y210" s="6"/>
      <c r="Z210" s="6"/>
      <c r="AA210" s="6"/>
      <c r="AB210" s="6"/>
      <c r="AC210" s="6"/>
      <c r="AD210" s="107"/>
      <c r="AE210" s="107"/>
      <c r="AF210" s="6"/>
      <c r="AG210" s="6"/>
      <c r="AH210" s="107"/>
      <c r="AJ210" s="6"/>
      <c r="AK210" s="107"/>
      <c r="AL210" s="6"/>
      <c r="AM210" s="6"/>
      <c r="AN210" s="6"/>
      <c r="AO210" s="6"/>
      <c r="AP210" s="107"/>
    </row>
    <row r="211" spans="1:43" s="158" customFormat="1" x14ac:dyDescent="0.15">
      <c r="A211" s="6"/>
      <c r="B211" s="6"/>
      <c r="C211" s="6"/>
      <c r="D211" s="6"/>
      <c r="E211" s="6"/>
      <c r="F211" s="6"/>
      <c r="G211" s="6"/>
      <c r="H211" s="6"/>
      <c r="I211" s="6"/>
      <c r="J211" s="6"/>
      <c r="K211" s="6"/>
      <c r="L211" s="6"/>
      <c r="M211" s="6"/>
      <c r="N211" s="6"/>
      <c r="O211" s="6"/>
      <c r="P211" s="6"/>
      <c r="Q211" s="6"/>
      <c r="R211" s="6"/>
      <c r="S211" s="6"/>
      <c r="T211" s="6"/>
      <c r="U211" s="6"/>
      <c r="V211" s="6"/>
      <c r="W211" s="6"/>
      <c r="X211" s="6"/>
      <c r="Y211" s="6"/>
      <c r="Z211" s="6"/>
      <c r="AA211" s="6"/>
      <c r="AB211" s="6"/>
      <c r="AC211" s="6"/>
      <c r="AD211" s="107"/>
      <c r="AE211" s="107"/>
      <c r="AF211" s="6"/>
      <c r="AG211" s="6"/>
      <c r="AH211" s="107"/>
      <c r="AJ211" s="6"/>
      <c r="AK211" s="107"/>
      <c r="AL211" s="6"/>
      <c r="AM211" s="6"/>
      <c r="AN211" s="6"/>
      <c r="AO211" s="6"/>
      <c r="AP211" s="107"/>
    </row>
    <row r="212" spans="1:43" s="158" customFormat="1" x14ac:dyDescent="0.15">
      <c r="A212" s="6"/>
      <c r="B212" s="6"/>
      <c r="C212" s="6"/>
      <c r="D212" s="6"/>
      <c r="E212" s="6"/>
      <c r="F212" s="6"/>
      <c r="G212" s="6"/>
      <c r="H212" s="6"/>
      <c r="I212" s="6"/>
      <c r="J212" s="6"/>
      <c r="K212" s="6"/>
      <c r="L212" s="6"/>
      <c r="M212" s="6"/>
      <c r="N212" s="6"/>
      <c r="O212" s="6"/>
      <c r="P212" s="6"/>
      <c r="Q212" s="6"/>
      <c r="R212" s="6"/>
      <c r="S212" s="6"/>
      <c r="T212" s="6"/>
      <c r="U212" s="6"/>
      <c r="V212" s="6"/>
      <c r="W212" s="6"/>
      <c r="X212" s="6"/>
      <c r="Y212" s="6"/>
      <c r="Z212" s="6"/>
      <c r="AA212" s="6"/>
      <c r="AB212" s="6"/>
      <c r="AC212" s="6"/>
      <c r="AD212" s="107"/>
      <c r="AE212" s="107"/>
      <c r="AF212" s="6"/>
      <c r="AG212" s="6"/>
      <c r="AH212" s="107"/>
      <c r="AJ212" s="6"/>
      <c r="AK212" s="107"/>
      <c r="AL212" s="6"/>
      <c r="AM212" s="6"/>
      <c r="AN212" s="6"/>
      <c r="AO212" s="6"/>
      <c r="AP212" s="107"/>
    </row>
    <row r="213" spans="1:43" s="158" customFormat="1" x14ac:dyDescent="0.15">
      <c r="A213" s="6"/>
      <c r="B213" s="6"/>
      <c r="C213" s="6"/>
      <c r="D213" s="6"/>
      <c r="E213" s="6"/>
      <c r="F213" s="6"/>
      <c r="G213" s="6"/>
      <c r="H213" s="6"/>
      <c r="I213" s="6"/>
      <c r="J213" s="6"/>
      <c r="K213" s="6"/>
      <c r="L213" s="6"/>
      <c r="M213" s="6"/>
      <c r="N213" s="6"/>
      <c r="O213" s="6"/>
      <c r="P213" s="6"/>
      <c r="Q213" s="6"/>
      <c r="R213" s="6"/>
      <c r="S213" s="6"/>
      <c r="T213" s="6"/>
      <c r="U213" s="6"/>
      <c r="V213" s="6"/>
      <c r="W213" s="6"/>
      <c r="X213" s="6"/>
      <c r="Y213" s="6"/>
      <c r="Z213" s="6"/>
      <c r="AA213" s="6"/>
      <c r="AB213" s="6"/>
      <c r="AC213" s="6"/>
      <c r="AD213" s="107"/>
      <c r="AE213" s="107"/>
      <c r="AF213" s="6"/>
      <c r="AG213" s="6"/>
      <c r="AH213" s="107"/>
      <c r="AJ213" s="6"/>
      <c r="AK213" s="107"/>
      <c r="AL213" s="6"/>
      <c r="AM213" s="6"/>
      <c r="AN213" s="6"/>
      <c r="AO213" s="6"/>
      <c r="AP213" s="107"/>
    </row>
    <row r="214" spans="1:43" s="158" customFormat="1" x14ac:dyDescent="0.15">
      <c r="A214" s="6"/>
      <c r="B214" s="6"/>
      <c r="C214" s="6"/>
      <c r="D214" s="6"/>
      <c r="E214" s="6"/>
      <c r="F214" s="6"/>
      <c r="G214" s="6"/>
      <c r="H214" s="6"/>
      <c r="I214" s="6"/>
      <c r="J214" s="6"/>
      <c r="K214" s="6"/>
      <c r="L214" s="6"/>
      <c r="M214" s="6"/>
      <c r="N214" s="6"/>
      <c r="O214" s="6"/>
      <c r="P214" s="6"/>
      <c r="Q214" s="6"/>
      <c r="R214" s="6"/>
      <c r="S214" s="6"/>
      <c r="T214" s="6"/>
      <c r="U214" s="6"/>
      <c r="V214" s="6"/>
      <c r="W214" s="6"/>
      <c r="X214" s="6"/>
      <c r="Y214" s="6"/>
      <c r="Z214" s="6"/>
      <c r="AA214" s="6"/>
      <c r="AB214" s="6"/>
      <c r="AC214" s="6"/>
      <c r="AD214" s="107"/>
      <c r="AE214" s="107"/>
      <c r="AF214" s="6"/>
      <c r="AG214" s="6"/>
      <c r="AH214" s="107"/>
      <c r="AJ214" s="6"/>
      <c r="AK214" s="107"/>
      <c r="AL214" s="6"/>
      <c r="AM214" s="6"/>
      <c r="AN214" s="6"/>
      <c r="AO214" s="6"/>
      <c r="AP214" s="107"/>
    </row>
    <row r="215" spans="1:43" x14ac:dyDescent="0.15">
      <c r="A215" s="6"/>
      <c r="B215" s="6"/>
      <c r="C215" s="6"/>
      <c r="D215" s="6"/>
      <c r="E215" s="6"/>
      <c r="F215" s="6"/>
      <c r="G215" s="6"/>
      <c r="H215" s="6"/>
      <c r="I215" s="6"/>
      <c r="J215" s="6"/>
      <c r="K215" s="6"/>
      <c r="L215" s="6"/>
      <c r="M215" s="6"/>
      <c r="N215" s="6"/>
      <c r="O215" s="6"/>
      <c r="P215" s="6"/>
      <c r="Q215" s="6"/>
      <c r="R215" s="6"/>
      <c r="S215" s="6"/>
      <c r="T215" s="6"/>
      <c r="U215" s="6"/>
      <c r="V215" s="6"/>
      <c r="W215" s="6"/>
      <c r="X215" s="6"/>
      <c r="Y215" s="6"/>
      <c r="Z215" s="6"/>
      <c r="AA215" s="6"/>
      <c r="AB215" s="6"/>
      <c r="AC215" s="6"/>
      <c r="AD215" s="107"/>
      <c r="AF215" s="6"/>
      <c r="AG215" s="6"/>
      <c r="AI215" s="158"/>
      <c r="AJ215" s="6"/>
      <c r="AL215" s="6"/>
      <c r="AM215" s="6"/>
      <c r="AO215" s="6"/>
      <c r="AQ215" s="158"/>
    </row>
    <row r="216" spans="1:43" x14ac:dyDescent="0.15">
      <c r="A216" s="6"/>
      <c r="B216" s="6"/>
      <c r="C216" s="6"/>
      <c r="D216" s="6"/>
      <c r="E216" s="6"/>
      <c r="F216" s="6"/>
      <c r="G216" s="6"/>
      <c r="H216" s="6"/>
      <c r="I216" s="6"/>
      <c r="J216" s="6"/>
      <c r="K216" s="6"/>
      <c r="L216" s="6"/>
      <c r="M216" s="6"/>
      <c r="N216" s="6"/>
      <c r="O216" s="6"/>
      <c r="P216" s="6"/>
      <c r="Q216" s="6"/>
      <c r="R216" s="6"/>
      <c r="S216" s="6"/>
      <c r="T216" s="6"/>
      <c r="U216" s="6"/>
      <c r="V216" s="6"/>
      <c r="W216" s="6"/>
      <c r="X216" s="6"/>
      <c r="Y216" s="6"/>
      <c r="Z216" s="6"/>
      <c r="AA216" s="6"/>
      <c r="AB216" s="6"/>
      <c r="AC216" s="6"/>
      <c r="AD216" s="107"/>
      <c r="AF216" s="6"/>
      <c r="AG216" s="6"/>
      <c r="AI216" s="158"/>
      <c r="AJ216" s="6"/>
      <c r="AL216" s="6"/>
      <c r="AM216" s="6"/>
      <c r="AO216" s="6"/>
      <c r="AQ216" s="158"/>
    </row>
    <row r="217" spans="1:43" x14ac:dyDescent="0.15">
      <c r="A217" s="6"/>
      <c r="B217" s="6"/>
      <c r="C217" s="6"/>
      <c r="D217" s="6"/>
      <c r="E217" s="6"/>
      <c r="F217" s="6"/>
      <c r="G217" s="6"/>
      <c r="H217" s="6"/>
      <c r="I217" s="6"/>
      <c r="J217" s="6"/>
      <c r="K217" s="6"/>
      <c r="L217" s="6"/>
      <c r="M217" s="6"/>
      <c r="N217" s="6"/>
      <c r="O217" s="6"/>
      <c r="P217" s="6"/>
      <c r="Q217" s="6"/>
      <c r="R217" s="6"/>
      <c r="S217" s="6"/>
      <c r="T217" s="6"/>
      <c r="U217" s="6"/>
      <c r="V217" s="6"/>
      <c r="W217" s="6"/>
      <c r="X217" s="6"/>
      <c r="Y217" s="6"/>
      <c r="Z217" s="6"/>
      <c r="AA217" s="6"/>
      <c r="AB217" s="6"/>
      <c r="AC217" s="6"/>
      <c r="AD217" s="107"/>
      <c r="AF217" s="6"/>
      <c r="AG217" s="6"/>
      <c r="AI217" s="158"/>
      <c r="AJ217" s="6"/>
      <c r="AL217" s="6"/>
      <c r="AM217" s="6"/>
      <c r="AO217" s="6"/>
      <c r="AQ217" s="158"/>
    </row>
    <row r="218" spans="1:43" x14ac:dyDescent="0.15">
      <c r="A218" s="6"/>
      <c r="B218" s="6"/>
      <c r="C218" s="6"/>
      <c r="D218" s="6"/>
      <c r="E218" s="6"/>
      <c r="F218" s="6"/>
      <c r="G218" s="6"/>
      <c r="H218" s="6"/>
      <c r="I218" s="6"/>
      <c r="J218" s="6"/>
      <c r="K218" s="6"/>
      <c r="L218" s="6"/>
      <c r="M218" s="6"/>
      <c r="N218" s="6"/>
      <c r="O218" s="6"/>
      <c r="P218" s="6"/>
      <c r="Q218" s="6"/>
      <c r="R218" s="6"/>
      <c r="S218" s="6"/>
      <c r="T218" s="6"/>
      <c r="U218" s="6"/>
      <c r="V218" s="6"/>
      <c r="W218" s="6"/>
      <c r="X218" s="6"/>
      <c r="Y218" s="6"/>
      <c r="Z218" s="6"/>
      <c r="AA218" s="6"/>
      <c r="AB218" s="6"/>
      <c r="AC218" s="6"/>
      <c r="AD218" s="107"/>
      <c r="AF218" s="6"/>
      <c r="AG218" s="6"/>
      <c r="AI218" s="158"/>
      <c r="AJ218" s="6"/>
      <c r="AL218" s="6"/>
      <c r="AM218" s="6"/>
      <c r="AO218" s="6"/>
      <c r="AQ218" s="158"/>
    </row>
    <row r="219" spans="1:43" ht="18.75" customHeight="1" x14ac:dyDescent="0.15">
      <c r="A219" s="6"/>
      <c r="B219" s="6"/>
      <c r="C219" s="6"/>
      <c r="D219" s="6"/>
      <c r="E219" s="6"/>
      <c r="F219" s="6"/>
      <c r="G219" s="6"/>
      <c r="H219" s="6"/>
      <c r="I219" s="6"/>
      <c r="J219" s="6"/>
      <c r="K219" s="6"/>
      <c r="L219" s="6"/>
      <c r="M219" s="6"/>
      <c r="N219" s="6"/>
      <c r="O219" s="6"/>
      <c r="P219" s="6"/>
      <c r="Q219" s="6"/>
      <c r="R219" s="6"/>
      <c r="S219" s="6"/>
      <c r="T219" s="6"/>
      <c r="U219" s="6"/>
      <c r="V219" s="6"/>
      <c r="W219" s="6"/>
      <c r="X219" s="6"/>
      <c r="Y219" s="6"/>
      <c r="Z219" s="6"/>
      <c r="AA219" s="6"/>
      <c r="AB219" s="6"/>
      <c r="AC219" s="6"/>
      <c r="AD219" s="107"/>
      <c r="AF219" s="6"/>
      <c r="AG219" s="6"/>
      <c r="AI219" s="158"/>
      <c r="AJ219" s="6"/>
      <c r="AL219" s="6"/>
      <c r="AM219" s="6"/>
      <c r="AO219" s="6"/>
      <c r="AQ219" s="158"/>
    </row>
    <row r="220" spans="1:43" ht="18.75" customHeight="1" x14ac:dyDescent="0.15">
      <c r="A220" s="6"/>
      <c r="B220" s="6"/>
      <c r="C220" s="6"/>
      <c r="D220" s="6"/>
      <c r="E220" s="6"/>
      <c r="F220" s="6"/>
      <c r="G220" s="6"/>
      <c r="H220" s="6"/>
      <c r="I220" s="6"/>
      <c r="J220" s="6"/>
      <c r="K220" s="6"/>
      <c r="L220" s="6"/>
      <c r="M220" s="6"/>
      <c r="N220" s="6"/>
      <c r="O220" s="6"/>
      <c r="P220" s="6"/>
      <c r="Q220" s="6"/>
      <c r="R220" s="6"/>
      <c r="S220" s="6"/>
      <c r="T220" s="6"/>
      <c r="U220" s="6"/>
      <c r="V220" s="6"/>
      <c r="W220" s="6"/>
      <c r="X220" s="6"/>
      <c r="Y220" s="6"/>
      <c r="Z220" s="6"/>
      <c r="AA220" s="6"/>
      <c r="AB220" s="6"/>
      <c r="AC220" s="6"/>
      <c r="AD220" s="107"/>
      <c r="AF220" s="6"/>
      <c r="AG220" s="6"/>
      <c r="AI220" s="158"/>
      <c r="AJ220" s="6"/>
      <c r="AL220" s="6"/>
      <c r="AM220" s="6"/>
      <c r="AO220" s="6"/>
      <c r="AQ220" s="158"/>
    </row>
    <row r="221" spans="1:43" x14ac:dyDescent="0.15">
      <c r="A221" s="6"/>
      <c r="B221" s="6"/>
      <c r="C221" s="6"/>
      <c r="D221" s="6"/>
      <c r="E221" s="6"/>
      <c r="F221" s="6"/>
      <c r="G221" s="6"/>
      <c r="H221" s="6"/>
      <c r="I221" s="6"/>
      <c r="J221" s="6"/>
      <c r="K221" s="6"/>
      <c r="L221" s="6"/>
      <c r="M221" s="6"/>
      <c r="N221" s="6"/>
      <c r="O221" s="6"/>
      <c r="P221" s="6"/>
      <c r="Q221" s="6"/>
      <c r="R221" s="6"/>
      <c r="S221" s="6"/>
      <c r="T221" s="6"/>
      <c r="U221" s="6"/>
      <c r="V221" s="6"/>
      <c r="W221" s="6"/>
      <c r="X221" s="6"/>
      <c r="Y221" s="6"/>
      <c r="Z221" s="6"/>
      <c r="AA221" s="6"/>
      <c r="AB221" s="6"/>
      <c r="AC221" s="6"/>
      <c r="AD221" s="107"/>
      <c r="AF221" s="6"/>
      <c r="AG221" s="6"/>
      <c r="AI221" s="158"/>
      <c r="AJ221" s="6"/>
      <c r="AL221" s="6"/>
      <c r="AM221" s="6"/>
      <c r="AO221" s="6"/>
      <c r="AQ221" s="158"/>
    </row>
    <row r="222" spans="1:43" x14ac:dyDescent="0.15">
      <c r="A222" s="6"/>
      <c r="B222" s="6"/>
      <c r="C222" s="6"/>
      <c r="D222" s="6"/>
      <c r="E222" s="6"/>
      <c r="F222" s="6"/>
      <c r="G222" s="6"/>
      <c r="H222" s="6"/>
      <c r="I222" s="6"/>
      <c r="J222" s="6"/>
      <c r="K222" s="6"/>
      <c r="L222" s="6"/>
      <c r="M222" s="6"/>
      <c r="N222" s="6"/>
      <c r="O222" s="6"/>
      <c r="P222" s="6"/>
      <c r="Q222" s="6"/>
      <c r="R222" s="6"/>
      <c r="S222" s="6"/>
      <c r="T222" s="6"/>
      <c r="U222" s="6"/>
      <c r="V222" s="6"/>
      <c r="W222" s="6"/>
      <c r="X222" s="6"/>
      <c r="Y222" s="6"/>
      <c r="Z222" s="6"/>
      <c r="AA222" s="6"/>
      <c r="AB222" s="6"/>
      <c r="AC222" s="6"/>
      <c r="AD222" s="107"/>
      <c r="AF222" s="6"/>
      <c r="AG222" s="6"/>
      <c r="AI222" s="158"/>
      <c r="AJ222" s="6"/>
      <c r="AL222" s="6"/>
      <c r="AM222" s="6"/>
      <c r="AO222" s="6"/>
      <c r="AQ222" s="158"/>
    </row>
    <row r="223" spans="1:43" x14ac:dyDescent="0.15">
      <c r="A223" s="6"/>
      <c r="B223" s="6"/>
      <c r="C223" s="6"/>
      <c r="D223" s="6"/>
      <c r="E223" s="6"/>
      <c r="F223" s="6"/>
      <c r="G223" s="6"/>
      <c r="H223" s="6"/>
      <c r="I223" s="6"/>
      <c r="J223" s="6"/>
      <c r="K223" s="6"/>
      <c r="L223" s="6"/>
      <c r="M223" s="6"/>
      <c r="N223" s="6"/>
      <c r="O223" s="6"/>
      <c r="P223" s="6"/>
      <c r="Q223" s="6"/>
      <c r="R223" s="6"/>
      <c r="S223" s="6"/>
      <c r="T223" s="6"/>
      <c r="U223" s="6"/>
      <c r="V223" s="6"/>
      <c r="W223" s="6"/>
      <c r="X223" s="6"/>
      <c r="Y223" s="6"/>
      <c r="Z223" s="6"/>
      <c r="AA223" s="6"/>
      <c r="AB223" s="6"/>
      <c r="AC223" s="6"/>
      <c r="AD223" s="107"/>
      <c r="AF223" s="6"/>
      <c r="AG223" s="6"/>
      <c r="AI223" s="158"/>
      <c r="AJ223" s="6"/>
      <c r="AL223" s="6"/>
      <c r="AM223" s="6"/>
      <c r="AO223" s="6"/>
      <c r="AQ223" s="158"/>
    </row>
    <row r="224" spans="1:43" x14ac:dyDescent="0.15">
      <c r="A224" s="6"/>
      <c r="B224" s="6"/>
      <c r="C224" s="6"/>
      <c r="D224" s="6"/>
      <c r="E224" s="6"/>
      <c r="F224" s="6"/>
      <c r="G224" s="6"/>
      <c r="H224" s="6"/>
      <c r="I224" s="6"/>
      <c r="J224" s="6"/>
      <c r="K224" s="6"/>
      <c r="L224" s="6"/>
      <c r="M224" s="6"/>
      <c r="N224" s="6"/>
      <c r="O224" s="6"/>
      <c r="P224" s="6"/>
      <c r="Q224" s="6"/>
      <c r="R224" s="6"/>
      <c r="S224" s="6"/>
      <c r="T224" s="6"/>
      <c r="U224" s="6"/>
      <c r="V224" s="6"/>
      <c r="W224" s="6"/>
      <c r="X224" s="6"/>
      <c r="Y224" s="6"/>
      <c r="Z224" s="6"/>
      <c r="AA224" s="6"/>
      <c r="AB224" s="6"/>
      <c r="AC224" s="6"/>
      <c r="AD224" s="107"/>
      <c r="AF224" s="6"/>
      <c r="AG224" s="6"/>
      <c r="AI224" s="158"/>
      <c r="AJ224" s="6"/>
      <c r="AL224" s="6"/>
      <c r="AM224" s="6"/>
      <c r="AO224" s="6"/>
      <c r="AQ224" s="158"/>
    </row>
    <row r="225" spans="1:43" x14ac:dyDescent="0.15">
      <c r="A225" s="6"/>
      <c r="B225" s="6"/>
      <c r="C225" s="6"/>
      <c r="D225" s="6"/>
      <c r="E225" s="6"/>
      <c r="F225" s="6"/>
      <c r="G225" s="6"/>
      <c r="H225" s="6"/>
      <c r="I225" s="6"/>
      <c r="J225" s="6"/>
      <c r="K225" s="6"/>
      <c r="L225" s="6"/>
      <c r="M225" s="6"/>
      <c r="N225" s="6"/>
      <c r="O225" s="6"/>
      <c r="P225" s="6"/>
      <c r="Q225" s="6"/>
      <c r="R225" s="6"/>
      <c r="S225" s="6"/>
      <c r="T225" s="6"/>
      <c r="U225" s="6"/>
      <c r="V225" s="6"/>
      <c r="W225" s="6"/>
      <c r="X225" s="6"/>
      <c r="Y225" s="6"/>
      <c r="Z225" s="6"/>
      <c r="AA225" s="6"/>
      <c r="AB225" s="6"/>
      <c r="AC225" s="6"/>
      <c r="AD225" s="107"/>
      <c r="AF225" s="6"/>
      <c r="AG225" s="6"/>
      <c r="AI225" s="158"/>
      <c r="AJ225" s="6"/>
      <c r="AL225" s="6"/>
      <c r="AM225" s="6"/>
      <c r="AO225" s="6"/>
      <c r="AQ225" s="158"/>
    </row>
    <row r="226" spans="1:43" x14ac:dyDescent="0.15">
      <c r="A226" s="6"/>
      <c r="B226" s="6"/>
      <c r="C226" s="6"/>
      <c r="D226" s="6"/>
      <c r="E226" s="6"/>
      <c r="F226" s="6"/>
      <c r="G226" s="6"/>
      <c r="H226" s="6"/>
      <c r="I226" s="6"/>
      <c r="J226" s="6"/>
      <c r="K226" s="6"/>
      <c r="L226" s="6"/>
      <c r="M226" s="6"/>
      <c r="N226" s="6"/>
      <c r="O226" s="6"/>
      <c r="P226" s="6"/>
      <c r="Q226" s="6"/>
      <c r="R226" s="6"/>
      <c r="S226" s="6"/>
      <c r="T226" s="6"/>
      <c r="U226" s="6"/>
      <c r="V226" s="6"/>
      <c r="W226" s="6"/>
      <c r="X226" s="6"/>
      <c r="Y226" s="6"/>
      <c r="Z226" s="6"/>
      <c r="AA226" s="6"/>
      <c r="AB226" s="6"/>
      <c r="AC226" s="6"/>
      <c r="AD226" s="107"/>
      <c r="AF226" s="6"/>
      <c r="AG226" s="6"/>
      <c r="AI226" s="158"/>
      <c r="AJ226" s="6"/>
      <c r="AL226" s="6"/>
      <c r="AM226" s="6"/>
      <c r="AO226" s="6"/>
      <c r="AQ226" s="158"/>
    </row>
    <row r="227" spans="1:43" x14ac:dyDescent="0.15">
      <c r="A227" s="6"/>
      <c r="B227" s="6"/>
      <c r="C227" s="6"/>
      <c r="D227" s="6"/>
      <c r="E227" s="6"/>
      <c r="F227" s="6"/>
      <c r="G227" s="6"/>
      <c r="H227" s="6"/>
      <c r="I227" s="6"/>
      <c r="J227" s="6"/>
      <c r="K227" s="6"/>
      <c r="L227" s="6"/>
      <c r="M227" s="6"/>
      <c r="N227" s="6"/>
      <c r="O227" s="6"/>
      <c r="P227" s="6"/>
      <c r="Q227" s="6"/>
      <c r="R227" s="6"/>
      <c r="S227" s="6"/>
      <c r="T227" s="6"/>
      <c r="U227" s="6"/>
      <c r="V227" s="6"/>
      <c r="W227" s="6"/>
      <c r="X227" s="6"/>
      <c r="Y227" s="6"/>
      <c r="Z227" s="6"/>
      <c r="AA227" s="6"/>
      <c r="AB227" s="6"/>
      <c r="AC227" s="6"/>
      <c r="AD227" s="107"/>
      <c r="AF227" s="6"/>
      <c r="AG227" s="6"/>
      <c r="AI227" s="158"/>
      <c r="AJ227" s="6"/>
      <c r="AL227" s="6"/>
      <c r="AM227" s="6"/>
      <c r="AO227" s="6"/>
      <c r="AQ227" s="158"/>
    </row>
    <row r="228" spans="1:43" x14ac:dyDescent="0.15">
      <c r="A228" s="6"/>
      <c r="B228" s="6"/>
      <c r="C228" s="6"/>
      <c r="D228" s="6"/>
      <c r="E228" s="6"/>
      <c r="F228" s="6"/>
      <c r="G228" s="6"/>
      <c r="H228" s="6"/>
      <c r="I228" s="6"/>
      <c r="J228" s="6"/>
      <c r="K228" s="6"/>
      <c r="L228" s="6"/>
      <c r="M228" s="6"/>
      <c r="N228" s="6"/>
      <c r="O228" s="6"/>
      <c r="P228" s="6"/>
      <c r="Q228" s="6"/>
      <c r="R228" s="6"/>
      <c r="S228" s="6"/>
      <c r="T228" s="6"/>
      <c r="U228" s="6"/>
      <c r="V228" s="6"/>
      <c r="W228" s="6"/>
      <c r="X228" s="6"/>
      <c r="Y228" s="6"/>
      <c r="Z228" s="6"/>
      <c r="AA228" s="6"/>
      <c r="AB228" s="6"/>
      <c r="AC228" s="6"/>
      <c r="AD228" s="107"/>
      <c r="AF228" s="6"/>
      <c r="AG228" s="6"/>
      <c r="AI228" s="158"/>
      <c r="AJ228" s="6"/>
      <c r="AL228" s="6"/>
      <c r="AM228" s="6"/>
      <c r="AO228" s="6"/>
      <c r="AQ228" s="158"/>
    </row>
    <row r="229" spans="1:43" x14ac:dyDescent="0.15">
      <c r="A229" s="6"/>
      <c r="B229" s="6"/>
      <c r="C229" s="6"/>
      <c r="D229" s="6"/>
      <c r="E229" s="6"/>
      <c r="F229" s="6"/>
      <c r="G229" s="6"/>
      <c r="H229" s="6"/>
      <c r="I229" s="6"/>
      <c r="J229" s="6"/>
      <c r="K229" s="6"/>
      <c r="L229" s="6"/>
      <c r="M229" s="6"/>
      <c r="N229" s="6"/>
      <c r="O229" s="6"/>
      <c r="P229" s="6"/>
      <c r="Q229" s="6"/>
      <c r="R229" s="6"/>
      <c r="S229" s="6"/>
      <c r="T229" s="6"/>
      <c r="U229" s="6"/>
      <c r="V229" s="6"/>
      <c r="W229" s="6"/>
      <c r="X229" s="6"/>
      <c r="Y229" s="6"/>
      <c r="Z229" s="6"/>
      <c r="AA229" s="6"/>
      <c r="AB229" s="6"/>
      <c r="AC229" s="6"/>
      <c r="AD229" s="107"/>
      <c r="AF229" s="6"/>
      <c r="AG229" s="6"/>
      <c r="AI229" s="158"/>
      <c r="AJ229" s="6"/>
      <c r="AL229" s="6"/>
      <c r="AM229" s="6"/>
      <c r="AO229" s="6"/>
      <c r="AQ229" s="158"/>
    </row>
    <row r="230" spans="1:43" x14ac:dyDescent="0.15">
      <c r="A230" s="6"/>
      <c r="B230" s="6"/>
      <c r="C230" s="6"/>
      <c r="D230" s="6"/>
      <c r="E230" s="6"/>
      <c r="F230" s="6"/>
      <c r="G230" s="6"/>
      <c r="H230" s="6"/>
      <c r="I230" s="6"/>
      <c r="J230" s="6"/>
      <c r="K230" s="6"/>
      <c r="L230" s="6"/>
      <c r="M230" s="6"/>
      <c r="N230" s="6"/>
      <c r="O230" s="6"/>
      <c r="P230" s="6"/>
      <c r="Q230" s="6"/>
      <c r="R230" s="6"/>
      <c r="S230" s="6"/>
      <c r="T230" s="6"/>
      <c r="U230" s="6"/>
      <c r="V230" s="6"/>
      <c r="W230" s="6"/>
      <c r="X230" s="6"/>
      <c r="Y230" s="6"/>
      <c r="Z230" s="6"/>
      <c r="AA230" s="6"/>
      <c r="AB230" s="6"/>
      <c r="AC230" s="6"/>
      <c r="AD230" s="107"/>
      <c r="AF230" s="6"/>
      <c r="AG230" s="6"/>
      <c r="AI230" s="158"/>
      <c r="AJ230" s="6"/>
      <c r="AL230" s="6"/>
      <c r="AM230" s="6"/>
      <c r="AO230" s="6"/>
      <c r="AQ230" s="158"/>
    </row>
    <row r="231" spans="1:43" x14ac:dyDescent="0.15">
      <c r="A231" s="6"/>
      <c r="B231" s="6"/>
      <c r="C231" s="6"/>
      <c r="D231" s="6"/>
      <c r="E231" s="6"/>
      <c r="F231" s="6"/>
      <c r="G231" s="6"/>
      <c r="H231" s="6"/>
      <c r="I231" s="6"/>
      <c r="J231" s="6"/>
      <c r="K231" s="6"/>
      <c r="L231" s="6"/>
      <c r="M231" s="6"/>
      <c r="N231" s="6"/>
      <c r="O231" s="6"/>
      <c r="P231" s="6"/>
      <c r="Q231" s="6"/>
      <c r="R231" s="6"/>
      <c r="S231" s="6"/>
      <c r="T231" s="6"/>
      <c r="U231" s="6"/>
      <c r="V231" s="6"/>
      <c r="W231" s="6"/>
      <c r="X231" s="6"/>
      <c r="Y231" s="6"/>
      <c r="Z231" s="6"/>
      <c r="AA231" s="6"/>
      <c r="AB231" s="6"/>
      <c r="AC231" s="6"/>
      <c r="AD231" s="107"/>
      <c r="AF231" s="6"/>
      <c r="AG231" s="6"/>
      <c r="AI231" s="158"/>
      <c r="AJ231" s="6"/>
      <c r="AL231" s="6"/>
      <c r="AM231" s="6"/>
      <c r="AO231" s="6"/>
      <c r="AQ231" s="158"/>
    </row>
    <row r="232" spans="1:43" x14ac:dyDescent="0.15">
      <c r="A232" s="6"/>
      <c r="B232" s="6"/>
      <c r="C232" s="6"/>
      <c r="D232" s="6"/>
      <c r="E232" s="6"/>
      <c r="F232" s="6"/>
      <c r="G232" s="6"/>
      <c r="H232" s="6"/>
      <c r="I232" s="6"/>
      <c r="J232" s="6"/>
      <c r="K232" s="6"/>
      <c r="L232" s="6"/>
      <c r="M232" s="6"/>
      <c r="N232" s="6"/>
      <c r="O232" s="6"/>
      <c r="P232" s="6"/>
      <c r="Q232" s="6"/>
      <c r="R232" s="6"/>
      <c r="S232" s="6"/>
      <c r="T232" s="6"/>
      <c r="U232" s="6"/>
      <c r="V232" s="6"/>
      <c r="W232" s="6"/>
      <c r="X232" s="6"/>
      <c r="Y232" s="6"/>
      <c r="Z232" s="6"/>
      <c r="AA232" s="6"/>
      <c r="AB232" s="6"/>
      <c r="AC232" s="6"/>
      <c r="AD232" s="107"/>
      <c r="AF232" s="6"/>
      <c r="AG232" s="6"/>
      <c r="AI232" s="158"/>
      <c r="AJ232" s="6"/>
      <c r="AL232" s="6"/>
      <c r="AM232" s="6"/>
      <c r="AO232" s="6"/>
      <c r="AQ232" s="158"/>
    </row>
    <row r="233" spans="1:43" x14ac:dyDescent="0.15">
      <c r="A233" s="6"/>
      <c r="B233" s="6"/>
      <c r="C233" s="6"/>
      <c r="D233" s="6"/>
      <c r="E233" s="6"/>
      <c r="F233" s="6"/>
      <c r="G233" s="6"/>
      <c r="H233" s="6"/>
      <c r="I233" s="6"/>
      <c r="J233" s="6"/>
      <c r="K233" s="6"/>
      <c r="L233" s="6"/>
      <c r="M233" s="6"/>
      <c r="N233" s="6"/>
      <c r="O233" s="6"/>
      <c r="P233" s="6"/>
      <c r="Q233" s="6"/>
      <c r="R233" s="6"/>
      <c r="S233" s="6"/>
      <c r="T233" s="6"/>
      <c r="U233" s="6"/>
      <c r="V233" s="6"/>
      <c r="W233" s="6"/>
      <c r="X233" s="6"/>
      <c r="Y233" s="6"/>
      <c r="Z233" s="6"/>
      <c r="AA233" s="6"/>
      <c r="AB233" s="6"/>
      <c r="AC233" s="6"/>
      <c r="AD233" s="107"/>
      <c r="AF233" s="6"/>
      <c r="AG233" s="6"/>
      <c r="AI233" s="158"/>
      <c r="AJ233" s="6"/>
      <c r="AL233" s="6"/>
      <c r="AM233" s="6"/>
      <c r="AO233" s="6"/>
      <c r="AQ233" s="158"/>
    </row>
    <row r="234" spans="1:43" x14ac:dyDescent="0.15">
      <c r="A234" s="6"/>
      <c r="B234" s="6"/>
      <c r="C234" s="6"/>
      <c r="D234" s="6"/>
      <c r="E234" s="6"/>
      <c r="F234" s="6"/>
      <c r="G234" s="6"/>
      <c r="H234" s="6"/>
      <c r="I234" s="6"/>
      <c r="J234" s="6"/>
      <c r="K234" s="6"/>
      <c r="L234" s="6"/>
      <c r="M234" s="6"/>
      <c r="N234" s="6"/>
      <c r="O234" s="6"/>
      <c r="P234" s="6"/>
      <c r="Q234" s="6"/>
      <c r="R234" s="6"/>
      <c r="S234" s="6"/>
      <c r="T234" s="6"/>
      <c r="U234" s="6"/>
      <c r="V234" s="6"/>
      <c r="W234" s="6"/>
      <c r="X234" s="6"/>
      <c r="Y234" s="6"/>
      <c r="Z234" s="6"/>
      <c r="AA234" s="6"/>
      <c r="AB234" s="6"/>
      <c r="AC234" s="6"/>
      <c r="AD234" s="107"/>
      <c r="AF234" s="6"/>
      <c r="AG234" s="6"/>
      <c r="AI234" s="158"/>
      <c r="AJ234" s="6"/>
      <c r="AL234" s="6"/>
      <c r="AM234" s="6"/>
      <c r="AO234" s="6"/>
      <c r="AQ234" s="158"/>
    </row>
    <row r="235" spans="1:43" x14ac:dyDescent="0.15">
      <c r="A235" s="6"/>
      <c r="B235" s="6"/>
      <c r="C235" s="6"/>
      <c r="D235" s="6"/>
      <c r="E235" s="6"/>
      <c r="F235" s="6"/>
      <c r="G235" s="6"/>
      <c r="H235" s="6"/>
      <c r="I235" s="6"/>
      <c r="J235" s="6"/>
      <c r="K235" s="6"/>
      <c r="L235" s="6"/>
      <c r="M235" s="6"/>
      <c r="N235" s="6"/>
      <c r="O235" s="6"/>
      <c r="P235" s="6"/>
      <c r="Q235" s="6"/>
      <c r="R235" s="6"/>
      <c r="S235" s="6"/>
      <c r="T235" s="6"/>
      <c r="U235" s="6"/>
      <c r="V235" s="6"/>
      <c r="W235" s="6"/>
      <c r="X235" s="6"/>
      <c r="Y235" s="6"/>
      <c r="Z235" s="6"/>
      <c r="AA235" s="6"/>
      <c r="AB235" s="6"/>
      <c r="AC235" s="6"/>
      <c r="AD235" s="107"/>
      <c r="AF235" s="6"/>
      <c r="AG235" s="6"/>
      <c r="AI235" s="158"/>
      <c r="AJ235" s="6"/>
      <c r="AL235" s="6"/>
      <c r="AM235" s="6"/>
      <c r="AO235" s="6"/>
      <c r="AQ235" s="158"/>
    </row>
    <row r="236" spans="1:43" x14ac:dyDescent="0.15">
      <c r="A236" s="6"/>
      <c r="B236" s="6"/>
      <c r="C236" s="6"/>
      <c r="D236" s="6"/>
      <c r="E236" s="6"/>
      <c r="F236" s="6"/>
      <c r="G236" s="6"/>
      <c r="H236" s="6"/>
      <c r="I236" s="6"/>
      <c r="J236" s="6"/>
      <c r="K236" s="6"/>
      <c r="L236" s="6"/>
      <c r="M236" s="6"/>
      <c r="N236" s="6"/>
      <c r="O236" s="6"/>
      <c r="P236" s="6"/>
      <c r="Q236" s="6"/>
      <c r="R236" s="6"/>
      <c r="S236" s="6"/>
      <c r="T236" s="6"/>
      <c r="U236" s="6"/>
      <c r="V236" s="6"/>
      <c r="W236" s="6"/>
      <c r="X236" s="6"/>
      <c r="Y236" s="6"/>
      <c r="Z236" s="6"/>
      <c r="AA236" s="6"/>
      <c r="AB236" s="6"/>
      <c r="AC236" s="6"/>
      <c r="AD236" s="107"/>
      <c r="AF236" s="6"/>
      <c r="AG236" s="6"/>
      <c r="AI236" s="158"/>
      <c r="AJ236" s="6"/>
      <c r="AL236" s="6"/>
      <c r="AM236" s="6"/>
      <c r="AO236" s="6"/>
      <c r="AQ236" s="158"/>
    </row>
    <row r="237" spans="1:43" x14ac:dyDescent="0.15">
      <c r="A237" s="6"/>
      <c r="B237" s="6"/>
      <c r="C237" s="6"/>
      <c r="D237" s="6"/>
      <c r="E237" s="6"/>
      <c r="F237" s="6"/>
      <c r="G237" s="6"/>
      <c r="H237" s="6"/>
      <c r="I237" s="6"/>
      <c r="J237" s="6"/>
      <c r="K237" s="6"/>
      <c r="L237" s="6"/>
      <c r="M237" s="6"/>
      <c r="N237" s="6"/>
      <c r="O237" s="6"/>
      <c r="P237" s="6"/>
      <c r="Q237" s="6"/>
      <c r="R237" s="6"/>
      <c r="S237" s="6"/>
      <c r="T237" s="6"/>
      <c r="U237" s="6"/>
      <c r="V237" s="6"/>
      <c r="W237" s="6"/>
      <c r="X237" s="6"/>
      <c r="Y237" s="6"/>
      <c r="Z237" s="6"/>
      <c r="AA237" s="6"/>
      <c r="AB237" s="6"/>
      <c r="AC237" s="6"/>
      <c r="AD237" s="107"/>
      <c r="AF237" s="6"/>
      <c r="AG237" s="6"/>
      <c r="AI237" s="158"/>
      <c r="AJ237" s="6"/>
      <c r="AL237" s="6"/>
      <c r="AM237" s="6"/>
      <c r="AO237" s="6"/>
      <c r="AQ237" s="158"/>
    </row>
    <row r="238" spans="1:43" x14ac:dyDescent="0.15">
      <c r="A238" s="6"/>
      <c r="B238" s="6"/>
      <c r="C238" s="6"/>
      <c r="D238" s="6"/>
      <c r="E238" s="6"/>
      <c r="F238" s="6"/>
      <c r="G238" s="6"/>
      <c r="H238" s="6"/>
      <c r="I238" s="6"/>
      <c r="J238" s="6"/>
      <c r="K238" s="6"/>
      <c r="L238" s="6"/>
      <c r="M238" s="6"/>
      <c r="N238" s="6"/>
      <c r="O238" s="6"/>
      <c r="P238" s="6"/>
      <c r="Q238" s="6"/>
      <c r="R238" s="6"/>
      <c r="S238" s="6"/>
      <c r="T238" s="6"/>
      <c r="U238" s="6"/>
      <c r="V238" s="6"/>
      <c r="W238" s="6"/>
      <c r="X238" s="6"/>
      <c r="Y238" s="6"/>
      <c r="Z238" s="6"/>
      <c r="AA238" s="6"/>
      <c r="AB238" s="6"/>
      <c r="AC238" s="6"/>
      <c r="AD238" s="107"/>
      <c r="AF238" s="6"/>
      <c r="AG238" s="6"/>
      <c r="AI238" s="158"/>
      <c r="AJ238" s="6"/>
      <c r="AL238" s="6"/>
      <c r="AM238" s="6"/>
      <c r="AO238" s="6"/>
      <c r="AQ238" s="158"/>
    </row>
    <row r="239" spans="1:43" x14ac:dyDescent="0.15">
      <c r="A239" s="6"/>
      <c r="B239" s="6"/>
      <c r="C239" s="6"/>
      <c r="D239" s="6"/>
      <c r="E239" s="6"/>
      <c r="F239" s="6"/>
      <c r="G239" s="6"/>
      <c r="H239" s="6"/>
      <c r="I239" s="6"/>
      <c r="J239" s="6"/>
      <c r="K239" s="6"/>
      <c r="L239" s="6"/>
      <c r="M239" s="6"/>
      <c r="N239" s="6"/>
      <c r="O239" s="6"/>
      <c r="P239" s="6"/>
      <c r="Q239" s="6"/>
      <c r="R239" s="6"/>
      <c r="S239" s="6"/>
      <c r="T239" s="6"/>
      <c r="U239" s="6"/>
      <c r="V239" s="6"/>
      <c r="W239" s="6"/>
      <c r="X239" s="6"/>
      <c r="Y239" s="6"/>
      <c r="Z239" s="6"/>
      <c r="AA239" s="6"/>
      <c r="AB239" s="6"/>
      <c r="AC239" s="6"/>
      <c r="AD239" s="107"/>
      <c r="AF239" s="6"/>
      <c r="AG239" s="6"/>
      <c r="AI239" s="158"/>
      <c r="AJ239" s="6"/>
      <c r="AL239" s="6"/>
      <c r="AM239" s="6"/>
      <c r="AO239" s="6"/>
      <c r="AQ239" s="158"/>
    </row>
    <row r="240" spans="1:43" x14ac:dyDescent="0.15">
      <c r="A240" s="6"/>
      <c r="B240" s="6"/>
      <c r="C240" s="6"/>
      <c r="D240" s="6"/>
      <c r="E240" s="6"/>
      <c r="F240" s="6"/>
      <c r="G240" s="6"/>
      <c r="H240" s="6"/>
      <c r="I240" s="6"/>
      <c r="J240" s="6"/>
      <c r="K240" s="6"/>
      <c r="L240" s="6"/>
      <c r="M240" s="6"/>
      <c r="N240" s="6"/>
      <c r="O240" s="6"/>
      <c r="P240" s="6"/>
      <c r="Q240" s="6"/>
      <c r="R240" s="6"/>
      <c r="S240" s="6"/>
      <c r="T240" s="6"/>
      <c r="U240" s="6"/>
      <c r="V240" s="6"/>
      <c r="W240" s="6"/>
      <c r="X240" s="6"/>
      <c r="Y240" s="6"/>
      <c r="Z240" s="6"/>
      <c r="AA240" s="6"/>
      <c r="AB240" s="6"/>
      <c r="AC240" s="6"/>
      <c r="AD240" s="107"/>
      <c r="AF240" s="6"/>
      <c r="AG240" s="6"/>
      <c r="AI240" s="158"/>
      <c r="AJ240" s="6"/>
      <c r="AL240" s="6"/>
      <c r="AM240" s="6"/>
      <c r="AO240" s="6"/>
      <c r="AQ240" s="158"/>
    </row>
    <row r="241" spans="1:43" x14ac:dyDescent="0.15">
      <c r="A241" s="6"/>
      <c r="B241" s="6"/>
      <c r="C241" s="6"/>
      <c r="D241" s="6"/>
      <c r="E241" s="6"/>
      <c r="F241" s="6"/>
      <c r="G241" s="6"/>
      <c r="H241" s="6"/>
      <c r="I241" s="6"/>
      <c r="J241" s="6"/>
      <c r="K241" s="6"/>
      <c r="L241" s="6"/>
      <c r="M241" s="6"/>
      <c r="N241" s="6"/>
      <c r="O241" s="6"/>
      <c r="P241" s="6"/>
      <c r="Q241" s="6"/>
      <c r="R241" s="6"/>
      <c r="S241" s="6"/>
      <c r="T241" s="6"/>
      <c r="U241" s="6"/>
      <c r="V241" s="6"/>
      <c r="W241" s="6"/>
      <c r="X241" s="6"/>
      <c r="Y241" s="6"/>
      <c r="Z241" s="6"/>
      <c r="AA241" s="6"/>
      <c r="AB241" s="6"/>
      <c r="AC241" s="6"/>
      <c r="AD241" s="107"/>
      <c r="AF241" s="6"/>
      <c r="AG241" s="6"/>
      <c r="AI241" s="158"/>
      <c r="AJ241" s="6"/>
      <c r="AL241" s="6"/>
      <c r="AM241" s="6"/>
      <c r="AO241" s="6"/>
      <c r="AQ241" s="158"/>
    </row>
    <row r="242" spans="1:43" x14ac:dyDescent="0.15">
      <c r="A242" s="6"/>
      <c r="B242" s="6"/>
      <c r="C242" s="6"/>
      <c r="D242" s="6"/>
      <c r="E242" s="6"/>
      <c r="F242" s="6"/>
      <c r="G242" s="6"/>
      <c r="H242" s="6"/>
      <c r="I242" s="6"/>
      <c r="J242" s="6"/>
      <c r="K242" s="6"/>
      <c r="L242" s="6"/>
      <c r="M242" s="6"/>
      <c r="N242" s="6"/>
      <c r="O242" s="6"/>
      <c r="P242" s="6"/>
      <c r="Q242" s="6"/>
      <c r="R242" s="6"/>
      <c r="S242" s="6"/>
      <c r="T242" s="6"/>
      <c r="U242" s="6"/>
      <c r="V242" s="6"/>
      <c r="W242" s="6"/>
      <c r="X242" s="6"/>
      <c r="Y242" s="6"/>
      <c r="Z242" s="6"/>
      <c r="AA242" s="6"/>
      <c r="AB242" s="6"/>
      <c r="AC242" s="6"/>
      <c r="AD242" s="107"/>
      <c r="AF242" s="6"/>
      <c r="AG242" s="6"/>
      <c r="AI242" s="158"/>
      <c r="AJ242" s="6"/>
      <c r="AL242" s="6"/>
      <c r="AM242" s="6"/>
      <c r="AO242" s="6"/>
      <c r="AQ242" s="158"/>
    </row>
    <row r="243" spans="1:43" x14ac:dyDescent="0.15">
      <c r="A243" s="6"/>
      <c r="B243" s="6"/>
      <c r="C243" s="6"/>
      <c r="D243" s="6"/>
      <c r="E243" s="6"/>
      <c r="F243" s="6"/>
      <c r="G243" s="6"/>
      <c r="H243" s="6"/>
      <c r="I243" s="6"/>
      <c r="J243" s="6"/>
      <c r="K243" s="6"/>
      <c r="L243" s="6"/>
      <c r="M243" s="6"/>
      <c r="N243" s="6"/>
      <c r="O243" s="6"/>
      <c r="P243" s="6"/>
      <c r="Q243" s="6"/>
      <c r="R243" s="6"/>
      <c r="S243" s="6"/>
      <c r="T243" s="6"/>
      <c r="U243" s="6"/>
      <c r="V243" s="6"/>
      <c r="W243" s="6"/>
      <c r="X243" s="6"/>
      <c r="Y243" s="6"/>
      <c r="Z243" s="6"/>
      <c r="AA243" s="6"/>
      <c r="AB243" s="6"/>
      <c r="AC243" s="6"/>
      <c r="AD243" s="107"/>
      <c r="AF243" s="6"/>
      <c r="AG243" s="6"/>
      <c r="AI243" s="158"/>
      <c r="AJ243" s="6"/>
      <c r="AL243" s="6"/>
      <c r="AM243" s="6"/>
      <c r="AO243" s="6"/>
      <c r="AQ243" s="158"/>
    </row>
    <row r="244" spans="1:43" x14ac:dyDescent="0.15">
      <c r="A244" s="6"/>
      <c r="B244" s="6"/>
      <c r="C244" s="6"/>
      <c r="D244" s="6"/>
      <c r="E244" s="6"/>
      <c r="F244" s="6"/>
      <c r="G244" s="6"/>
      <c r="H244" s="6"/>
      <c r="I244" s="6"/>
      <c r="J244" s="6"/>
      <c r="K244" s="6"/>
      <c r="L244" s="6"/>
      <c r="M244" s="6"/>
      <c r="N244" s="6"/>
      <c r="O244" s="6"/>
      <c r="P244" s="6"/>
      <c r="Q244" s="6"/>
      <c r="R244" s="6"/>
      <c r="S244" s="6"/>
      <c r="T244" s="6"/>
      <c r="U244" s="6"/>
      <c r="V244" s="6"/>
      <c r="W244" s="6"/>
      <c r="X244" s="6"/>
      <c r="Y244" s="6"/>
      <c r="Z244" s="6"/>
      <c r="AA244" s="6"/>
      <c r="AB244" s="6"/>
      <c r="AC244" s="6"/>
      <c r="AD244" s="107"/>
      <c r="AF244" s="6"/>
      <c r="AG244" s="6"/>
      <c r="AI244" s="158"/>
      <c r="AJ244" s="6"/>
      <c r="AL244" s="6"/>
      <c r="AM244" s="6"/>
      <c r="AO244" s="6"/>
      <c r="AQ244" s="158"/>
    </row>
    <row r="245" spans="1:43" x14ac:dyDescent="0.15">
      <c r="A245" s="6"/>
      <c r="B245" s="6"/>
      <c r="C245" s="6"/>
      <c r="D245" s="6"/>
      <c r="E245" s="6"/>
      <c r="F245" s="6"/>
      <c r="G245" s="6"/>
      <c r="H245" s="6"/>
      <c r="I245" s="6"/>
      <c r="J245" s="6"/>
      <c r="K245" s="6"/>
      <c r="L245" s="6"/>
      <c r="M245" s="6"/>
      <c r="N245" s="6"/>
      <c r="O245" s="6"/>
      <c r="P245" s="6"/>
      <c r="Q245" s="6"/>
      <c r="R245" s="6"/>
      <c r="S245" s="6"/>
      <c r="T245" s="6"/>
      <c r="U245" s="6"/>
      <c r="V245" s="6"/>
      <c r="W245" s="6"/>
      <c r="X245" s="6"/>
      <c r="Y245" s="6"/>
      <c r="Z245" s="6"/>
      <c r="AA245" s="6"/>
      <c r="AB245" s="6"/>
      <c r="AC245" s="6"/>
      <c r="AD245" s="107"/>
      <c r="AF245" s="6"/>
      <c r="AG245" s="6"/>
      <c r="AI245" s="158"/>
      <c r="AJ245" s="6"/>
      <c r="AL245" s="6"/>
      <c r="AM245" s="6"/>
      <c r="AO245" s="6"/>
      <c r="AQ245" s="158"/>
    </row>
  </sheetData>
  <mergeCells count="100">
    <mergeCell ref="A184:A185"/>
    <mergeCell ref="B184:B185"/>
    <mergeCell ref="C184:C185"/>
    <mergeCell ref="D184:D185"/>
    <mergeCell ref="A135:A138"/>
    <mergeCell ref="B135:B138"/>
    <mergeCell ref="C135:S137"/>
    <mergeCell ref="T135:U137"/>
    <mergeCell ref="V135:W137"/>
    <mergeCell ref="AG120:AG122"/>
    <mergeCell ref="AH120:AH122"/>
    <mergeCell ref="AI120:AI122"/>
    <mergeCell ref="A119:A122"/>
    <mergeCell ref="B119:AE119"/>
    <mergeCell ref="AF119:AG119"/>
    <mergeCell ref="AH119:AI119"/>
    <mergeCell ref="AJ119:AK119"/>
    <mergeCell ref="B120:B122"/>
    <mergeCell ref="AJ120:AJ122"/>
    <mergeCell ref="AK120:AK122"/>
    <mergeCell ref="C120:S121"/>
    <mergeCell ref="T120:U121"/>
    <mergeCell ref="V120:W121"/>
    <mergeCell ref="X120:AE120"/>
    <mergeCell ref="AF120:AF122"/>
    <mergeCell ref="X121:AA121"/>
    <mergeCell ref="AB121:AE121"/>
    <mergeCell ref="A110:B110"/>
    <mergeCell ref="A111:B111"/>
    <mergeCell ref="A109:B109"/>
    <mergeCell ref="A98:B98"/>
    <mergeCell ref="A99:B99"/>
    <mergeCell ref="A100:B100"/>
    <mergeCell ref="A101:B101"/>
    <mergeCell ref="A102:B102"/>
    <mergeCell ref="A103:B103"/>
    <mergeCell ref="A104:B104"/>
    <mergeCell ref="A105:B105"/>
    <mergeCell ref="A106:B106"/>
    <mergeCell ref="A107:B107"/>
    <mergeCell ref="A108:B108"/>
    <mergeCell ref="A97:B97"/>
    <mergeCell ref="C75:C76"/>
    <mergeCell ref="D75:T75"/>
    <mergeCell ref="U75:V75"/>
    <mergeCell ref="W75:W76"/>
    <mergeCell ref="A77:A78"/>
    <mergeCell ref="A79:A81"/>
    <mergeCell ref="A82:A83"/>
    <mergeCell ref="A84:A85"/>
    <mergeCell ref="A86:A87"/>
    <mergeCell ref="A95:B95"/>
    <mergeCell ref="A96:B96"/>
    <mergeCell ref="A70:B70"/>
    <mergeCell ref="A71:B71"/>
    <mergeCell ref="A72:B72"/>
    <mergeCell ref="A73:B73"/>
    <mergeCell ref="A75:A76"/>
    <mergeCell ref="B75:B76"/>
    <mergeCell ref="A69:B69"/>
    <mergeCell ref="A60:A61"/>
    <mergeCell ref="C60:C61"/>
    <mergeCell ref="D60:T60"/>
    <mergeCell ref="U60:V60"/>
    <mergeCell ref="A62:B62"/>
    <mergeCell ref="A63:A65"/>
    <mergeCell ref="A66:B66"/>
    <mergeCell ref="A67:B67"/>
    <mergeCell ref="A68:B68"/>
    <mergeCell ref="W60:W61"/>
    <mergeCell ref="X60:X61"/>
    <mergeCell ref="AU8:AU11"/>
    <mergeCell ref="AV8:AV11"/>
    <mergeCell ref="AW8:AW11"/>
    <mergeCell ref="AX8:AX11"/>
    <mergeCell ref="B9:B11"/>
    <mergeCell ref="C9:S10"/>
    <mergeCell ref="T9:U10"/>
    <mergeCell ref="V9:W10"/>
    <mergeCell ref="X9:AE9"/>
    <mergeCell ref="X10:AA10"/>
    <mergeCell ref="AM8:AN10"/>
    <mergeCell ref="AP8:AP11"/>
    <mergeCell ref="AQ8:AQ11"/>
    <mergeCell ref="AR8:AR11"/>
    <mergeCell ref="AS8:AS11"/>
    <mergeCell ref="AT8:AT11"/>
    <mergeCell ref="AK8:AL10"/>
    <mergeCell ref="A8:A11"/>
    <mergeCell ref="B8:AE8"/>
    <mergeCell ref="AF8:AG10"/>
    <mergeCell ref="AH8:AI10"/>
    <mergeCell ref="AJ8:AJ11"/>
    <mergeCell ref="AB10:AE10"/>
    <mergeCell ref="AW7:AX7"/>
    <mergeCell ref="A6:AD6"/>
    <mergeCell ref="AP6:AQ7"/>
    <mergeCell ref="AR6:AS7"/>
    <mergeCell ref="AV6:AV7"/>
    <mergeCell ref="AT7:AU7"/>
  </mergeCells>
  <dataValidations count="1">
    <dataValidation allowBlank="1" showInputMessage="1" showErrorMessage="1" errorTitle="Error" error="Por favor ingrese números enteros" sqref="B64 IX64 ST64 ACP64 AML64 AWH64 BGD64 BPZ64 BZV64 CJR64 CTN64 DDJ64 DNF64 DXB64 EGX64 EQT64 FAP64 FKL64 FUH64 GED64 GNZ64 GXV64 HHR64 HRN64 IBJ64 ILF64 IVB64 JEX64 JOT64 JYP64 KIL64 KSH64 LCD64 LLZ64 LVV64 MFR64 MPN64 MZJ64 NJF64 NTB64 OCX64 OMT64 OWP64 PGL64 PQH64 QAD64 QJZ64 QTV64 RDR64 RNN64 RXJ64 SHF64 SRB64 TAX64 TKT64 TUP64 UEL64 UOH64 UYD64 VHZ64 VRV64 WBR64 WLN64 WVJ64 B65600 IX65600 ST65600 ACP65600 AML65600 AWH65600 BGD65600 BPZ65600 BZV65600 CJR65600 CTN65600 DDJ65600 DNF65600 DXB65600 EGX65600 EQT65600 FAP65600 FKL65600 FUH65600 GED65600 GNZ65600 GXV65600 HHR65600 HRN65600 IBJ65600 ILF65600 IVB65600 JEX65600 JOT65600 JYP65600 KIL65600 KSH65600 LCD65600 LLZ65600 LVV65600 MFR65600 MPN65600 MZJ65600 NJF65600 NTB65600 OCX65600 OMT65600 OWP65600 PGL65600 PQH65600 QAD65600 QJZ65600 QTV65600 RDR65600 RNN65600 RXJ65600 SHF65600 SRB65600 TAX65600 TKT65600 TUP65600 UEL65600 UOH65600 UYD65600 VHZ65600 VRV65600 WBR65600 WLN65600 WVJ65600 B131136 IX131136 ST131136 ACP131136 AML131136 AWH131136 BGD131136 BPZ131136 BZV131136 CJR131136 CTN131136 DDJ131136 DNF131136 DXB131136 EGX131136 EQT131136 FAP131136 FKL131136 FUH131136 GED131136 GNZ131136 GXV131136 HHR131136 HRN131136 IBJ131136 ILF131136 IVB131136 JEX131136 JOT131136 JYP131136 KIL131136 KSH131136 LCD131136 LLZ131136 LVV131136 MFR131136 MPN131136 MZJ131136 NJF131136 NTB131136 OCX131136 OMT131136 OWP131136 PGL131136 PQH131136 QAD131136 QJZ131136 QTV131136 RDR131136 RNN131136 RXJ131136 SHF131136 SRB131136 TAX131136 TKT131136 TUP131136 UEL131136 UOH131136 UYD131136 VHZ131136 VRV131136 WBR131136 WLN131136 WVJ131136 B196672 IX196672 ST196672 ACP196672 AML196672 AWH196672 BGD196672 BPZ196672 BZV196672 CJR196672 CTN196672 DDJ196672 DNF196672 DXB196672 EGX196672 EQT196672 FAP196672 FKL196672 FUH196672 GED196672 GNZ196672 GXV196672 HHR196672 HRN196672 IBJ196672 ILF196672 IVB196672 JEX196672 JOT196672 JYP196672 KIL196672 KSH196672 LCD196672 LLZ196672 LVV196672 MFR196672 MPN196672 MZJ196672 NJF196672 NTB196672 OCX196672 OMT196672 OWP196672 PGL196672 PQH196672 QAD196672 QJZ196672 QTV196672 RDR196672 RNN196672 RXJ196672 SHF196672 SRB196672 TAX196672 TKT196672 TUP196672 UEL196672 UOH196672 UYD196672 VHZ196672 VRV196672 WBR196672 WLN196672 WVJ196672 B262208 IX262208 ST262208 ACP262208 AML262208 AWH262208 BGD262208 BPZ262208 BZV262208 CJR262208 CTN262208 DDJ262208 DNF262208 DXB262208 EGX262208 EQT262208 FAP262208 FKL262208 FUH262208 GED262208 GNZ262208 GXV262208 HHR262208 HRN262208 IBJ262208 ILF262208 IVB262208 JEX262208 JOT262208 JYP262208 KIL262208 KSH262208 LCD262208 LLZ262208 LVV262208 MFR262208 MPN262208 MZJ262208 NJF262208 NTB262208 OCX262208 OMT262208 OWP262208 PGL262208 PQH262208 QAD262208 QJZ262208 QTV262208 RDR262208 RNN262208 RXJ262208 SHF262208 SRB262208 TAX262208 TKT262208 TUP262208 UEL262208 UOH262208 UYD262208 VHZ262208 VRV262208 WBR262208 WLN262208 WVJ262208 B327744 IX327744 ST327744 ACP327744 AML327744 AWH327744 BGD327744 BPZ327744 BZV327744 CJR327744 CTN327744 DDJ327744 DNF327744 DXB327744 EGX327744 EQT327744 FAP327744 FKL327744 FUH327744 GED327744 GNZ327744 GXV327744 HHR327744 HRN327744 IBJ327744 ILF327744 IVB327744 JEX327744 JOT327744 JYP327744 KIL327744 KSH327744 LCD327744 LLZ327744 LVV327744 MFR327744 MPN327744 MZJ327744 NJF327744 NTB327744 OCX327744 OMT327744 OWP327744 PGL327744 PQH327744 QAD327744 QJZ327744 QTV327744 RDR327744 RNN327744 RXJ327744 SHF327744 SRB327744 TAX327744 TKT327744 TUP327744 UEL327744 UOH327744 UYD327744 VHZ327744 VRV327744 WBR327744 WLN327744 WVJ327744 B393280 IX393280 ST393280 ACP393280 AML393280 AWH393280 BGD393280 BPZ393280 BZV393280 CJR393280 CTN393280 DDJ393280 DNF393280 DXB393280 EGX393280 EQT393280 FAP393280 FKL393280 FUH393280 GED393280 GNZ393280 GXV393280 HHR393280 HRN393280 IBJ393280 ILF393280 IVB393280 JEX393280 JOT393280 JYP393280 KIL393280 KSH393280 LCD393280 LLZ393280 LVV393280 MFR393280 MPN393280 MZJ393280 NJF393280 NTB393280 OCX393280 OMT393280 OWP393280 PGL393280 PQH393280 QAD393280 QJZ393280 QTV393280 RDR393280 RNN393280 RXJ393280 SHF393280 SRB393280 TAX393280 TKT393280 TUP393280 UEL393280 UOH393280 UYD393280 VHZ393280 VRV393280 WBR393280 WLN393280 WVJ393280 B458816 IX458816 ST458816 ACP458816 AML458816 AWH458816 BGD458816 BPZ458816 BZV458816 CJR458816 CTN458816 DDJ458816 DNF458816 DXB458816 EGX458816 EQT458816 FAP458816 FKL458816 FUH458816 GED458816 GNZ458816 GXV458816 HHR458816 HRN458816 IBJ458816 ILF458816 IVB458816 JEX458816 JOT458816 JYP458816 KIL458816 KSH458816 LCD458816 LLZ458816 LVV458816 MFR458816 MPN458816 MZJ458816 NJF458816 NTB458816 OCX458816 OMT458816 OWP458816 PGL458816 PQH458816 QAD458816 QJZ458816 QTV458816 RDR458816 RNN458816 RXJ458816 SHF458816 SRB458816 TAX458816 TKT458816 TUP458816 UEL458816 UOH458816 UYD458816 VHZ458816 VRV458816 WBR458816 WLN458816 WVJ458816 B524352 IX524352 ST524352 ACP524352 AML524352 AWH524352 BGD524352 BPZ524352 BZV524352 CJR524352 CTN524352 DDJ524352 DNF524352 DXB524352 EGX524352 EQT524352 FAP524352 FKL524352 FUH524352 GED524352 GNZ524352 GXV524352 HHR524352 HRN524352 IBJ524352 ILF524352 IVB524352 JEX524352 JOT524352 JYP524352 KIL524352 KSH524352 LCD524352 LLZ524352 LVV524352 MFR524352 MPN524352 MZJ524352 NJF524352 NTB524352 OCX524352 OMT524352 OWP524352 PGL524352 PQH524352 QAD524352 QJZ524352 QTV524352 RDR524352 RNN524352 RXJ524352 SHF524352 SRB524352 TAX524352 TKT524352 TUP524352 UEL524352 UOH524352 UYD524352 VHZ524352 VRV524352 WBR524352 WLN524352 WVJ524352 B589888 IX589888 ST589888 ACP589888 AML589888 AWH589888 BGD589888 BPZ589888 BZV589888 CJR589888 CTN589888 DDJ589888 DNF589888 DXB589888 EGX589888 EQT589888 FAP589888 FKL589888 FUH589888 GED589888 GNZ589888 GXV589888 HHR589888 HRN589888 IBJ589888 ILF589888 IVB589888 JEX589888 JOT589888 JYP589888 KIL589888 KSH589888 LCD589888 LLZ589888 LVV589888 MFR589888 MPN589888 MZJ589888 NJF589888 NTB589888 OCX589888 OMT589888 OWP589888 PGL589888 PQH589888 QAD589888 QJZ589888 QTV589888 RDR589888 RNN589888 RXJ589888 SHF589888 SRB589888 TAX589888 TKT589888 TUP589888 UEL589888 UOH589888 UYD589888 VHZ589888 VRV589888 WBR589888 WLN589888 WVJ589888 B655424 IX655424 ST655424 ACP655424 AML655424 AWH655424 BGD655424 BPZ655424 BZV655424 CJR655424 CTN655424 DDJ655424 DNF655424 DXB655424 EGX655424 EQT655424 FAP655424 FKL655424 FUH655424 GED655424 GNZ655424 GXV655424 HHR655424 HRN655424 IBJ655424 ILF655424 IVB655424 JEX655424 JOT655424 JYP655424 KIL655424 KSH655424 LCD655424 LLZ655424 LVV655424 MFR655424 MPN655424 MZJ655424 NJF655424 NTB655424 OCX655424 OMT655424 OWP655424 PGL655424 PQH655424 QAD655424 QJZ655424 QTV655424 RDR655424 RNN655424 RXJ655424 SHF655424 SRB655424 TAX655424 TKT655424 TUP655424 UEL655424 UOH655424 UYD655424 VHZ655424 VRV655424 WBR655424 WLN655424 WVJ655424 B720960 IX720960 ST720960 ACP720960 AML720960 AWH720960 BGD720960 BPZ720960 BZV720960 CJR720960 CTN720960 DDJ720960 DNF720960 DXB720960 EGX720960 EQT720960 FAP720960 FKL720960 FUH720960 GED720960 GNZ720960 GXV720960 HHR720960 HRN720960 IBJ720960 ILF720960 IVB720960 JEX720960 JOT720960 JYP720960 KIL720960 KSH720960 LCD720960 LLZ720960 LVV720960 MFR720960 MPN720960 MZJ720960 NJF720960 NTB720960 OCX720960 OMT720960 OWP720960 PGL720960 PQH720960 QAD720960 QJZ720960 QTV720960 RDR720960 RNN720960 RXJ720960 SHF720960 SRB720960 TAX720960 TKT720960 TUP720960 UEL720960 UOH720960 UYD720960 VHZ720960 VRV720960 WBR720960 WLN720960 WVJ720960 B786496 IX786496 ST786496 ACP786496 AML786496 AWH786496 BGD786496 BPZ786496 BZV786496 CJR786496 CTN786496 DDJ786496 DNF786496 DXB786496 EGX786496 EQT786496 FAP786496 FKL786496 FUH786496 GED786496 GNZ786496 GXV786496 HHR786496 HRN786496 IBJ786496 ILF786496 IVB786496 JEX786496 JOT786496 JYP786496 KIL786496 KSH786496 LCD786496 LLZ786496 LVV786496 MFR786496 MPN786496 MZJ786496 NJF786496 NTB786496 OCX786496 OMT786496 OWP786496 PGL786496 PQH786496 QAD786496 QJZ786496 QTV786496 RDR786496 RNN786496 RXJ786496 SHF786496 SRB786496 TAX786496 TKT786496 TUP786496 UEL786496 UOH786496 UYD786496 VHZ786496 VRV786496 WBR786496 WLN786496 WVJ786496 B852032 IX852032 ST852032 ACP852032 AML852032 AWH852032 BGD852032 BPZ852032 BZV852032 CJR852032 CTN852032 DDJ852032 DNF852032 DXB852032 EGX852032 EQT852032 FAP852032 FKL852032 FUH852032 GED852032 GNZ852032 GXV852032 HHR852032 HRN852032 IBJ852032 ILF852032 IVB852032 JEX852032 JOT852032 JYP852032 KIL852032 KSH852032 LCD852032 LLZ852032 LVV852032 MFR852032 MPN852032 MZJ852032 NJF852032 NTB852032 OCX852032 OMT852032 OWP852032 PGL852032 PQH852032 QAD852032 QJZ852032 QTV852032 RDR852032 RNN852032 RXJ852032 SHF852032 SRB852032 TAX852032 TKT852032 TUP852032 UEL852032 UOH852032 UYD852032 VHZ852032 VRV852032 WBR852032 WLN852032 WVJ852032 B917568 IX917568 ST917568 ACP917568 AML917568 AWH917568 BGD917568 BPZ917568 BZV917568 CJR917568 CTN917568 DDJ917568 DNF917568 DXB917568 EGX917568 EQT917568 FAP917568 FKL917568 FUH917568 GED917568 GNZ917568 GXV917568 HHR917568 HRN917568 IBJ917568 ILF917568 IVB917568 JEX917568 JOT917568 JYP917568 KIL917568 KSH917568 LCD917568 LLZ917568 LVV917568 MFR917568 MPN917568 MZJ917568 NJF917568 NTB917568 OCX917568 OMT917568 OWP917568 PGL917568 PQH917568 QAD917568 QJZ917568 QTV917568 RDR917568 RNN917568 RXJ917568 SHF917568 SRB917568 TAX917568 TKT917568 TUP917568 UEL917568 UOH917568 UYD917568 VHZ917568 VRV917568 WBR917568 WLN917568 WVJ917568 B983104 IX983104 ST983104 ACP983104 AML983104 AWH983104 BGD983104 BPZ983104 BZV983104 CJR983104 CTN983104 DDJ983104 DNF983104 DXB983104 EGX983104 EQT983104 FAP983104 FKL983104 FUH983104 GED983104 GNZ983104 GXV983104 HHR983104 HRN983104 IBJ983104 ILF983104 IVB983104 JEX983104 JOT983104 JYP983104 KIL983104 KSH983104 LCD983104 LLZ983104 LVV983104 MFR983104 MPN983104 MZJ983104 NJF983104 NTB983104 OCX983104 OMT983104 OWP983104 PGL983104 PQH983104 QAD983104 QJZ983104 QTV983104 RDR983104 RNN983104 RXJ983104 SHF983104 SRB983104 TAX983104 TKT983104 TUP983104 UEL983104 UOH983104 UYD983104 VHZ983104 VRV983104 WBR983104 WLN983104 WVJ983104 A94 IW94 SS94 ACO94 AMK94 AWG94 BGC94 BPY94 BZU94 CJQ94 CTM94 DDI94 DNE94 DXA94 EGW94 EQS94 FAO94 FKK94 FUG94 GEC94 GNY94 GXU94 HHQ94 HRM94 IBI94 ILE94 IVA94 JEW94 JOS94 JYO94 KIK94 KSG94 LCC94 LLY94 LVU94 MFQ94 MPM94 MZI94 NJE94 NTA94 OCW94 OMS94 OWO94 PGK94 PQG94 QAC94 QJY94 QTU94 RDQ94 RNM94 RXI94 SHE94 SRA94 TAW94 TKS94 TUO94 UEK94 UOG94 UYC94 VHY94 VRU94 WBQ94 WLM94 WVI94 A65630 IW65630 SS65630 ACO65630 AMK65630 AWG65630 BGC65630 BPY65630 BZU65630 CJQ65630 CTM65630 DDI65630 DNE65630 DXA65630 EGW65630 EQS65630 FAO65630 FKK65630 FUG65630 GEC65630 GNY65630 GXU65630 HHQ65630 HRM65630 IBI65630 ILE65630 IVA65630 JEW65630 JOS65630 JYO65630 KIK65630 KSG65630 LCC65630 LLY65630 LVU65630 MFQ65630 MPM65630 MZI65630 NJE65630 NTA65630 OCW65630 OMS65630 OWO65630 PGK65630 PQG65630 QAC65630 QJY65630 QTU65630 RDQ65630 RNM65630 RXI65630 SHE65630 SRA65630 TAW65630 TKS65630 TUO65630 UEK65630 UOG65630 UYC65630 VHY65630 VRU65630 WBQ65630 WLM65630 WVI65630 A131166 IW131166 SS131166 ACO131166 AMK131166 AWG131166 BGC131166 BPY131166 BZU131166 CJQ131166 CTM131166 DDI131166 DNE131166 DXA131166 EGW131166 EQS131166 FAO131166 FKK131166 FUG131166 GEC131166 GNY131166 GXU131166 HHQ131166 HRM131166 IBI131166 ILE131166 IVA131166 JEW131166 JOS131166 JYO131166 KIK131166 KSG131166 LCC131166 LLY131166 LVU131166 MFQ131166 MPM131166 MZI131166 NJE131166 NTA131166 OCW131166 OMS131166 OWO131166 PGK131166 PQG131166 QAC131166 QJY131166 QTU131166 RDQ131166 RNM131166 RXI131166 SHE131166 SRA131166 TAW131166 TKS131166 TUO131166 UEK131166 UOG131166 UYC131166 VHY131166 VRU131166 WBQ131166 WLM131166 WVI131166 A196702 IW196702 SS196702 ACO196702 AMK196702 AWG196702 BGC196702 BPY196702 BZU196702 CJQ196702 CTM196702 DDI196702 DNE196702 DXA196702 EGW196702 EQS196702 FAO196702 FKK196702 FUG196702 GEC196702 GNY196702 GXU196702 HHQ196702 HRM196702 IBI196702 ILE196702 IVA196702 JEW196702 JOS196702 JYO196702 KIK196702 KSG196702 LCC196702 LLY196702 LVU196702 MFQ196702 MPM196702 MZI196702 NJE196702 NTA196702 OCW196702 OMS196702 OWO196702 PGK196702 PQG196702 QAC196702 QJY196702 QTU196702 RDQ196702 RNM196702 RXI196702 SHE196702 SRA196702 TAW196702 TKS196702 TUO196702 UEK196702 UOG196702 UYC196702 VHY196702 VRU196702 WBQ196702 WLM196702 WVI196702 A262238 IW262238 SS262238 ACO262238 AMK262238 AWG262238 BGC262238 BPY262238 BZU262238 CJQ262238 CTM262238 DDI262238 DNE262238 DXA262238 EGW262238 EQS262238 FAO262238 FKK262238 FUG262238 GEC262238 GNY262238 GXU262238 HHQ262238 HRM262238 IBI262238 ILE262238 IVA262238 JEW262238 JOS262238 JYO262238 KIK262238 KSG262238 LCC262238 LLY262238 LVU262238 MFQ262238 MPM262238 MZI262238 NJE262238 NTA262238 OCW262238 OMS262238 OWO262238 PGK262238 PQG262238 QAC262238 QJY262238 QTU262238 RDQ262238 RNM262238 RXI262238 SHE262238 SRA262238 TAW262238 TKS262238 TUO262238 UEK262238 UOG262238 UYC262238 VHY262238 VRU262238 WBQ262238 WLM262238 WVI262238 A327774 IW327774 SS327774 ACO327774 AMK327774 AWG327774 BGC327774 BPY327774 BZU327774 CJQ327774 CTM327774 DDI327774 DNE327774 DXA327774 EGW327774 EQS327774 FAO327774 FKK327774 FUG327774 GEC327774 GNY327774 GXU327774 HHQ327774 HRM327774 IBI327774 ILE327774 IVA327774 JEW327774 JOS327774 JYO327774 KIK327774 KSG327774 LCC327774 LLY327774 LVU327774 MFQ327774 MPM327774 MZI327774 NJE327774 NTA327774 OCW327774 OMS327774 OWO327774 PGK327774 PQG327774 QAC327774 QJY327774 QTU327774 RDQ327774 RNM327774 RXI327774 SHE327774 SRA327774 TAW327774 TKS327774 TUO327774 UEK327774 UOG327774 UYC327774 VHY327774 VRU327774 WBQ327774 WLM327774 WVI327774 A393310 IW393310 SS393310 ACO393310 AMK393310 AWG393310 BGC393310 BPY393310 BZU393310 CJQ393310 CTM393310 DDI393310 DNE393310 DXA393310 EGW393310 EQS393310 FAO393310 FKK393310 FUG393310 GEC393310 GNY393310 GXU393310 HHQ393310 HRM393310 IBI393310 ILE393310 IVA393310 JEW393310 JOS393310 JYO393310 KIK393310 KSG393310 LCC393310 LLY393310 LVU393310 MFQ393310 MPM393310 MZI393310 NJE393310 NTA393310 OCW393310 OMS393310 OWO393310 PGK393310 PQG393310 QAC393310 QJY393310 QTU393310 RDQ393310 RNM393310 RXI393310 SHE393310 SRA393310 TAW393310 TKS393310 TUO393310 UEK393310 UOG393310 UYC393310 VHY393310 VRU393310 WBQ393310 WLM393310 WVI393310 A458846 IW458846 SS458846 ACO458846 AMK458846 AWG458846 BGC458846 BPY458846 BZU458846 CJQ458846 CTM458846 DDI458846 DNE458846 DXA458846 EGW458846 EQS458846 FAO458846 FKK458846 FUG458846 GEC458846 GNY458846 GXU458846 HHQ458846 HRM458846 IBI458846 ILE458846 IVA458846 JEW458846 JOS458846 JYO458846 KIK458846 KSG458846 LCC458846 LLY458846 LVU458846 MFQ458846 MPM458846 MZI458846 NJE458846 NTA458846 OCW458846 OMS458846 OWO458846 PGK458846 PQG458846 QAC458846 QJY458846 QTU458846 RDQ458846 RNM458846 RXI458846 SHE458846 SRA458846 TAW458846 TKS458846 TUO458846 UEK458846 UOG458846 UYC458846 VHY458846 VRU458846 WBQ458846 WLM458846 WVI458846 A524382 IW524382 SS524382 ACO524382 AMK524382 AWG524382 BGC524382 BPY524382 BZU524382 CJQ524382 CTM524382 DDI524382 DNE524382 DXA524382 EGW524382 EQS524382 FAO524382 FKK524382 FUG524382 GEC524382 GNY524382 GXU524382 HHQ524382 HRM524382 IBI524382 ILE524382 IVA524382 JEW524382 JOS524382 JYO524382 KIK524382 KSG524382 LCC524382 LLY524382 LVU524382 MFQ524382 MPM524382 MZI524382 NJE524382 NTA524382 OCW524382 OMS524382 OWO524382 PGK524382 PQG524382 QAC524382 QJY524382 QTU524382 RDQ524382 RNM524382 RXI524382 SHE524382 SRA524382 TAW524382 TKS524382 TUO524382 UEK524382 UOG524382 UYC524382 VHY524382 VRU524382 WBQ524382 WLM524382 WVI524382 A589918 IW589918 SS589918 ACO589918 AMK589918 AWG589918 BGC589918 BPY589918 BZU589918 CJQ589918 CTM589918 DDI589918 DNE589918 DXA589918 EGW589918 EQS589918 FAO589918 FKK589918 FUG589918 GEC589918 GNY589918 GXU589918 HHQ589918 HRM589918 IBI589918 ILE589918 IVA589918 JEW589918 JOS589918 JYO589918 KIK589918 KSG589918 LCC589918 LLY589918 LVU589918 MFQ589918 MPM589918 MZI589918 NJE589918 NTA589918 OCW589918 OMS589918 OWO589918 PGK589918 PQG589918 QAC589918 QJY589918 QTU589918 RDQ589918 RNM589918 RXI589918 SHE589918 SRA589918 TAW589918 TKS589918 TUO589918 UEK589918 UOG589918 UYC589918 VHY589918 VRU589918 WBQ589918 WLM589918 WVI589918 A655454 IW655454 SS655454 ACO655454 AMK655454 AWG655454 BGC655454 BPY655454 BZU655454 CJQ655454 CTM655454 DDI655454 DNE655454 DXA655454 EGW655454 EQS655454 FAO655454 FKK655454 FUG655454 GEC655454 GNY655454 GXU655454 HHQ655454 HRM655454 IBI655454 ILE655454 IVA655454 JEW655454 JOS655454 JYO655454 KIK655454 KSG655454 LCC655454 LLY655454 LVU655454 MFQ655454 MPM655454 MZI655454 NJE655454 NTA655454 OCW655454 OMS655454 OWO655454 PGK655454 PQG655454 QAC655454 QJY655454 QTU655454 RDQ655454 RNM655454 RXI655454 SHE655454 SRA655454 TAW655454 TKS655454 TUO655454 UEK655454 UOG655454 UYC655454 VHY655454 VRU655454 WBQ655454 WLM655454 WVI655454 A720990 IW720990 SS720990 ACO720990 AMK720990 AWG720990 BGC720990 BPY720990 BZU720990 CJQ720990 CTM720990 DDI720990 DNE720990 DXA720990 EGW720990 EQS720990 FAO720990 FKK720990 FUG720990 GEC720990 GNY720990 GXU720990 HHQ720990 HRM720990 IBI720990 ILE720990 IVA720990 JEW720990 JOS720990 JYO720990 KIK720990 KSG720990 LCC720990 LLY720990 LVU720990 MFQ720990 MPM720990 MZI720990 NJE720990 NTA720990 OCW720990 OMS720990 OWO720990 PGK720990 PQG720990 QAC720990 QJY720990 QTU720990 RDQ720990 RNM720990 RXI720990 SHE720990 SRA720990 TAW720990 TKS720990 TUO720990 UEK720990 UOG720990 UYC720990 VHY720990 VRU720990 WBQ720990 WLM720990 WVI720990 A786526 IW786526 SS786526 ACO786526 AMK786526 AWG786526 BGC786526 BPY786526 BZU786526 CJQ786526 CTM786526 DDI786526 DNE786526 DXA786526 EGW786526 EQS786526 FAO786526 FKK786526 FUG786526 GEC786526 GNY786526 GXU786526 HHQ786526 HRM786526 IBI786526 ILE786526 IVA786526 JEW786526 JOS786526 JYO786526 KIK786526 KSG786526 LCC786526 LLY786526 LVU786526 MFQ786526 MPM786526 MZI786526 NJE786526 NTA786526 OCW786526 OMS786526 OWO786526 PGK786526 PQG786526 QAC786526 QJY786526 QTU786526 RDQ786526 RNM786526 RXI786526 SHE786526 SRA786526 TAW786526 TKS786526 TUO786526 UEK786526 UOG786526 UYC786526 VHY786526 VRU786526 WBQ786526 WLM786526 WVI786526 A852062 IW852062 SS852062 ACO852062 AMK852062 AWG852062 BGC852062 BPY852062 BZU852062 CJQ852062 CTM852062 DDI852062 DNE852062 DXA852062 EGW852062 EQS852062 FAO852062 FKK852062 FUG852062 GEC852062 GNY852062 GXU852062 HHQ852062 HRM852062 IBI852062 ILE852062 IVA852062 JEW852062 JOS852062 JYO852062 KIK852062 KSG852062 LCC852062 LLY852062 LVU852062 MFQ852062 MPM852062 MZI852062 NJE852062 NTA852062 OCW852062 OMS852062 OWO852062 PGK852062 PQG852062 QAC852062 QJY852062 QTU852062 RDQ852062 RNM852062 RXI852062 SHE852062 SRA852062 TAW852062 TKS852062 TUO852062 UEK852062 UOG852062 UYC852062 VHY852062 VRU852062 WBQ852062 WLM852062 WVI852062 A917598 IW917598 SS917598 ACO917598 AMK917598 AWG917598 BGC917598 BPY917598 BZU917598 CJQ917598 CTM917598 DDI917598 DNE917598 DXA917598 EGW917598 EQS917598 FAO917598 FKK917598 FUG917598 GEC917598 GNY917598 GXU917598 HHQ917598 HRM917598 IBI917598 ILE917598 IVA917598 JEW917598 JOS917598 JYO917598 KIK917598 KSG917598 LCC917598 LLY917598 LVU917598 MFQ917598 MPM917598 MZI917598 NJE917598 NTA917598 OCW917598 OMS917598 OWO917598 PGK917598 PQG917598 QAC917598 QJY917598 QTU917598 RDQ917598 RNM917598 RXI917598 SHE917598 SRA917598 TAW917598 TKS917598 TUO917598 UEK917598 UOG917598 UYC917598 VHY917598 VRU917598 WBQ917598 WLM917598 WVI917598 A983134 IW983134 SS983134 ACO983134 AMK983134 AWG983134 BGC983134 BPY983134 BZU983134 CJQ983134 CTM983134 DDI983134 DNE983134 DXA983134 EGW983134 EQS983134 FAO983134 FKK983134 FUG983134 GEC983134 GNY983134 GXU983134 HHQ983134 HRM983134 IBI983134 ILE983134 IVA983134 JEW983134 JOS983134 JYO983134 KIK983134 KSG983134 LCC983134 LLY983134 LVU983134 MFQ983134 MPM983134 MZI983134 NJE983134 NTA983134 OCW983134 OMS983134 OWO983134 PGK983134 PQG983134 QAC983134 QJY983134 QTU983134 RDQ983134 RNM983134 RXI983134 SHE983134 SRA983134 TAW983134 TKS983134 TUO983134 UEK983134 UOG983134 UYC983134 VHY983134 VRU983134 WBQ983134 WLM983134 WVI983134 A183:D187 IW183:IZ187 SS183:SV187 ACO183:ACR187 AMK183:AMN187 AWG183:AWJ187 BGC183:BGF187 BPY183:BQB187 BZU183:BZX187 CJQ183:CJT187 CTM183:CTP187 DDI183:DDL187 DNE183:DNH187 DXA183:DXD187 EGW183:EGZ187 EQS183:EQV187 FAO183:FAR187 FKK183:FKN187 FUG183:FUJ187 GEC183:GEF187 GNY183:GOB187 GXU183:GXX187 HHQ183:HHT187 HRM183:HRP187 IBI183:IBL187 ILE183:ILH187 IVA183:IVD187 JEW183:JEZ187 JOS183:JOV187 JYO183:JYR187 KIK183:KIN187 KSG183:KSJ187 LCC183:LCF187 LLY183:LMB187 LVU183:LVX187 MFQ183:MFT187 MPM183:MPP187 MZI183:MZL187 NJE183:NJH187 NTA183:NTD187 OCW183:OCZ187 OMS183:OMV187 OWO183:OWR187 PGK183:PGN187 PQG183:PQJ187 QAC183:QAF187 QJY183:QKB187 QTU183:QTX187 RDQ183:RDT187 RNM183:RNP187 RXI183:RXL187 SHE183:SHH187 SRA183:SRD187 TAW183:TAZ187 TKS183:TKV187 TUO183:TUR187 UEK183:UEN187 UOG183:UOJ187 UYC183:UYF187 VHY183:VIB187 VRU183:VRX187 WBQ183:WBT187 WLM183:WLP187 WVI183:WVL187 A65719:D65723 IW65719:IZ65723 SS65719:SV65723 ACO65719:ACR65723 AMK65719:AMN65723 AWG65719:AWJ65723 BGC65719:BGF65723 BPY65719:BQB65723 BZU65719:BZX65723 CJQ65719:CJT65723 CTM65719:CTP65723 DDI65719:DDL65723 DNE65719:DNH65723 DXA65719:DXD65723 EGW65719:EGZ65723 EQS65719:EQV65723 FAO65719:FAR65723 FKK65719:FKN65723 FUG65719:FUJ65723 GEC65719:GEF65723 GNY65719:GOB65723 GXU65719:GXX65723 HHQ65719:HHT65723 HRM65719:HRP65723 IBI65719:IBL65723 ILE65719:ILH65723 IVA65719:IVD65723 JEW65719:JEZ65723 JOS65719:JOV65723 JYO65719:JYR65723 KIK65719:KIN65723 KSG65719:KSJ65723 LCC65719:LCF65723 LLY65719:LMB65723 LVU65719:LVX65723 MFQ65719:MFT65723 MPM65719:MPP65723 MZI65719:MZL65723 NJE65719:NJH65723 NTA65719:NTD65723 OCW65719:OCZ65723 OMS65719:OMV65723 OWO65719:OWR65723 PGK65719:PGN65723 PQG65719:PQJ65723 QAC65719:QAF65723 QJY65719:QKB65723 QTU65719:QTX65723 RDQ65719:RDT65723 RNM65719:RNP65723 RXI65719:RXL65723 SHE65719:SHH65723 SRA65719:SRD65723 TAW65719:TAZ65723 TKS65719:TKV65723 TUO65719:TUR65723 UEK65719:UEN65723 UOG65719:UOJ65723 UYC65719:UYF65723 VHY65719:VIB65723 VRU65719:VRX65723 WBQ65719:WBT65723 WLM65719:WLP65723 WVI65719:WVL65723 A131255:D131259 IW131255:IZ131259 SS131255:SV131259 ACO131255:ACR131259 AMK131255:AMN131259 AWG131255:AWJ131259 BGC131255:BGF131259 BPY131255:BQB131259 BZU131255:BZX131259 CJQ131255:CJT131259 CTM131255:CTP131259 DDI131255:DDL131259 DNE131255:DNH131259 DXA131255:DXD131259 EGW131255:EGZ131259 EQS131255:EQV131259 FAO131255:FAR131259 FKK131255:FKN131259 FUG131255:FUJ131259 GEC131255:GEF131259 GNY131255:GOB131259 GXU131255:GXX131259 HHQ131255:HHT131259 HRM131255:HRP131259 IBI131255:IBL131259 ILE131255:ILH131259 IVA131255:IVD131259 JEW131255:JEZ131259 JOS131255:JOV131259 JYO131255:JYR131259 KIK131255:KIN131259 KSG131255:KSJ131259 LCC131255:LCF131259 LLY131255:LMB131259 LVU131255:LVX131259 MFQ131255:MFT131259 MPM131255:MPP131259 MZI131255:MZL131259 NJE131255:NJH131259 NTA131255:NTD131259 OCW131255:OCZ131259 OMS131255:OMV131259 OWO131255:OWR131259 PGK131255:PGN131259 PQG131255:PQJ131259 QAC131255:QAF131259 QJY131255:QKB131259 QTU131255:QTX131259 RDQ131255:RDT131259 RNM131255:RNP131259 RXI131255:RXL131259 SHE131255:SHH131259 SRA131255:SRD131259 TAW131255:TAZ131259 TKS131255:TKV131259 TUO131255:TUR131259 UEK131255:UEN131259 UOG131255:UOJ131259 UYC131255:UYF131259 VHY131255:VIB131259 VRU131255:VRX131259 WBQ131255:WBT131259 WLM131255:WLP131259 WVI131255:WVL131259 A196791:D196795 IW196791:IZ196795 SS196791:SV196795 ACO196791:ACR196795 AMK196791:AMN196795 AWG196791:AWJ196795 BGC196791:BGF196795 BPY196791:BQB196795 BZU196791:BZX196795 CJQ196791:CJT196795 CTM196791:CTP196795 DDI196791:DDL196795 DNE196791:DNH196795 DXA196791:DXD196795 EGW196791:EGZ196795 EQS196791:EQV196795 FAO196791:FAR196795 FKK196791:FKN196795 FUG196791:FUJ196795 GEC196791:GEF196795 GNY196791:GOB196795 GXU196791:GXX196795 HHQ196791:HHT196795 HRM196791:HRP196795 IBI196791:IBL196795 ILE196791:ILH196795 IVA196791:IVD196795 JEW196791:JEZ196795 JOS196791:JOV196795 JYO196791:JYR196795 KIK196791:KIN196795 KSG196791:KSJ196795 LCC196791:LCF196795 LLY196791:LMB196795 LVU196791:LVX196795 MFQ196791:MFT196795 MPM196791:MPP196795 MZI196791:MZL196795 NJE196791:NJH196795 NTA196791:NTD196795 OCW196791:OCZ196795 OMS196791:OMV196795 OWO196791:OWR196795 PGK196791:PGN196795 PQG196791:PQJ196795 QAC196791:QAF196795 QJY196791:QKB196795 QTU196791:QTX196795 RDQ196791:RDT196795 RNM196791:RNP196795 RXI196791:RXL196795 SHE196791:SHH196795 SRA196791:SRD196795 TAW196791:TAZ196795 TKS196791:TKV196795 TUO196791:TUR196795 UEK196791:UEN196795 UOG196791:UOJ196795 UYC196791:UYF196795 VHY196791:VIB196795 VRU196791:VRX196795 WBQ196791:WBT196795 WLM196791:WLP196795 WVI196791:WVL196795 A262327:D262331 IW262327:IZ262331 SS262327:SV262331 ACO262327:ACR262331 AMK262327:AMN262331 AWG262327:AWJ262331 BGC262327:BGF262331 BPY262327:BQB262331 BZU262327:BZX262331 CJQ262327:CJT262331 CTM262327:CTP262331 DDI262327:DDL262331 DNE262327:DNH262331 DXA262327:DXD262331 EGW262327:EGZ262331 EQS262327:EQV262331 FAO262327:FAR262331 FKK262327:FKN262331 FUG262327:FUJ262331 GEC262327:GEF262331 GNY262327:GOB262331 GXU262327:GXX262331 HHQ262327:HHT262331 HRM262327:HRP262331 IBI262327:IBL262331 ILE262327:ILH262331 IVA262327:IVD262331 JEW262327:JEZ262331 JOS262327:JOV262331 JYO262327:JYR262331 KIK262327:KIN262331 KSG262327:KSJ262331 LCC262327:LCF262331 LLY262327:LMB262331 LVU262327:LVX262331 MFQ262327:MFT262331 MPM262327:MPP262331 MZI262327:MZL262331 NJE262327:NJH262331 NTA262327:NTD262331 OCW262327:OCZ262331 OMS262327:OMV262331 OWO262327:OWR262331 PGK262327:PGN262331 PQG262327:PQJ262331 QAC262327:QAF262331 QJY262327:QKB262331 QTU262327:QTX262331 RDQ262327:RDT262331 RNM262327:RNP262331 RXI262327:RXL262331 SHE262327:SHH262331 SRA262327:SRD262331 TAW262327:TAZ262331 TKS262327:TKV262331 TUO262327:TUR262331 UEK262327:UEN262331 UOG262327:UOJ262331 UYC262327:UYF262331 VHY262327:VIB262331 VRU262327:VRX262331 WBQ262327:WBT262331 WLM262327:WLP262331 WVI262327:WVL262331 A327863:D327867 IW327863:IZ327867 SS327863:SV327867 ACO327863:ACR327867 AMK327863:AMN327867 AWG327863:AWJ327867 BGC327863:BGF327867 BPY327863:BQB327867 BZU327863:BZX327867 CJQ327863:CJT327867 CTM327863:CTP327867 DDI327863:DDL327867 DNE327863:DNH327867 DXA327863:DXD327867 EGW327863:EGZ327867 EQS327863:EQV327867 FAO327863:FAR327867 FKK327863:FKN327867 FUG327863:FUJ327867 GEC327863:GEF327867 GNY327863:GOB327867 GXU327863:GXX327867 HHQ327863:HHT327867 HRM327863:HRP327867 IBI327863:IBL327867 ILE327863:ILH327867 IVA327863:IVD327867 JEW327863:JEZ327867 JOS327863:JOV327867 JYO327863:JYR327867 KIK327863:KIN327867 KSG327863:KSJ327867 LCC327863:LCF327867 LLY327863:LMB327867 LVU327863:LVX327867 MFQ327863:MFT327867 MPM327863:MPP327867 MZI327863:MZL327867 NJE327863:NJH327867 NTA327863:NTD327867 OCW327863:OCZ327867 OMS327863:OMV327867 OWO327863:OWR327867 PGK327863:PGN327867 PQG327863:PQJ327867 QAC327863:QAF327867 QJY327863:QKB327867 QTU327863:QTX327867 RDQ327863:RDT327867 RNM327863:RNP327867 RXI327863:RXL327867 SHE327863:SHH327867 SRA327863:SRD327867 TAW327863:TAZ327867 TKS327863:TKV327867 TUO327863:TUR327867 UEK327863:UEN327867 UOG327863:UOJ327867 UYC327863:UYF327867 VHY327863:VIB327867 VRU327863:VRX327867 WBQ327863:WBT327867 WLM327863:WLP327867 WVI327863:WVL327867 A393399:D393403 IW393399:IZ393403 SS393399:SV393403 ACO393399:ACR393403 AMK393399:AMN393403 AWG393399:AWJ393403 BGC393399:BGF393403 BPY393399:BQB393403 BZU393399:BZX393403 CJQ393399:CJT393403 CTM393399:CTP393403 DDI393399:DDL393403 DNE393399:DNH393403 DXA393399:DXD393403 EGW393399:EGZ393403 EQS393399:EQV393403 FAO393399:FAR393403 FKK393399:FKN393403 FUG393399:FUJ393403 GEC393399:GEF393403 GNY393399:GOB393403 GXU393399:GXX393403 HHQ393399:HHT393403 HRM393399:HRP393403 IBI393399:IBL393403 ILE393399:ILH393403 IVA393399:IVD393403 JEW393399:JEZ393403 JOS393399:JOV393403 JYO393399:JYR393403 KIK393399:KIN393403 KSG393399:KSJ393403 LCC393399:LCF393403 LLY393399:LMB393403 LVU393399:LVX393403 MFQ393399:MFT393403 MPM393399:MPP393403 MZI393399:MZL393403 NJE393399:NJH393403 NTA393399:NTD393403 OCW393399:OCZ393403 OMS393399:OMV393403 OWO393399:OWR393403 PGK393399:PGN393403 PQG393399:PQJ393403 QAC393399:QAF393403 QJY393399:QKB393403 QTU393399:QTX393403 RDQ393399:RDT393403 RNM393399:RNP393403 RXI393399:RXL393403 SHE393399:SHH393403 SRA393399:SRD393403 TAW393399:TAZ393403 TKS393399:TKV393403 TUO393399:TUR393403 UEK393399:UEN393403 UOG393399:UOJ393403 UYC393399:UYF393403 VHY393399:VIB393403 VRU393399:VRX393403 WBQ393399:WBT393403 WLM393399:WLP393403 WVI393399:WVL393403 A458935:D458939 IW458935:IZ458939 SS458935:SV458939 ACO458935:ACR458939 AMK458935:AMN458939 AWG458935:AWJ458939 BGC458935:BGF458939 BPY458935:BQB458939 BZU458935:BZX458939 CJQ458935:CJT458939 CTM458935:CTP458939 DDI458935:DDL458939 DNE458935:DNH458939 DXA458935:DXD458939 EGW458935:EGZ458939 EQS458935:EQV458939 FAO458935:FAR458939 FKK458935:FKN458939 FUG458935:FUJ458939 GEC458935:GEF458939 GNY458935:GOB458939 GXU458935:GXX458939 HHQ458935:HHT458939 HRM458935:HRP458939 IBI458935:IBL458939 ILE458935:ILH458939 IVA458935:IVD458939 JEW458935:JEZ458939 JOS458935:JOV458939 JYO458935:JYR458939 KIK458935:KIN458939 KSG458935:KSJ458939 LCC458935:LCF458939 LLY458935:LMB458939 LVU458935:LVX458939 MFQ458935:MFT458939 MPM458935:MPP458939 MZI458935:MZL458939 NJE458935:NJH458939 NTA458935:NTD458939 OCW458935:OCZ458939 OMS458935:OMV458939 OWO458935:OWR458939 PGK458935:PGN458939 PQG458935:PQJ458939 QAC458935:QAF458939 QJY458935:QKB458939 QTU458935:QTX458939 RDQ458935:RDT458939 RNM458935:RNP458939 RXI458935:RXL458939 SHE458935:SHH458939 SRA458935:SRD458939 TAW458935:TAZ458939 TKS458935:TKV458939 TUO458935:TUR458939 UEK458935:UEN458939 UOG458935:UOJ458939 UYC458935:UYF458939 VHY458935:VIB458939 VRU458935:VRX458939 WBQ458935:WBT458939 WLM458935:WLP458939 WVI458935:WVL458939 A524471:D524475 IW524471:IZ524475 SS524471:SV524475 ACO524471:ACR524475 AMK524471:AMN524475 AWG524471:AWJ524475 BGC524471:BGF524475 BPY524471:BQB524475 BZU524471:BZX524475 CJQ524471:CJT524475 CTM524471:CTP524475 DDI524471:DDL524475 DNE524471:DNH524475 DXA524471:DXD524475 EGW524471:EGZ524475 EQS524471:EQV524475 FAO524471:FAR524475 FKK524471:FKN524475 FUG524471:FUJ524475 GEC524471:GEF524475 GNY524471:GOB524475 GXU524471:GXX524475 HHQ524471:HHT524475 HRM524471:HRP524475 IBI524471:IBL524475 ILE524471:ILH524475 IVA524471:IVD524475 JEW524471:JEZ524475 JOS524471:JOV524475 JYO524471:JYR524475 KIK524471:KIN524475 KSG524471:KSJ524475 LCC524471:LCF524475 LLY524471:LMB524475 LVU524471:LVX524475 MFQ524471:MFT524475 MPM524471:MPP524475 MZI524471:MZL524475 NJE524471:NJH524475 NTA524471:NTD524475 OCW524471:OCZ524475 OMS524471:OMV524475 OWO524471:OWR524475 PGK524471:PGN524475 PQG524471:PQJ524475 QAC524471:QAF524475 QJY524471:QKB524475 QTU524471:QTX524475 RDQ524471:RDT524475 RNM524471:RNP524475 RXI524471:RXL524475 SHE524471:SHH524475 SRA524471:SRD524475 TAW524471:TAZ524475 TKS524471:TKV524475 TUO524471:TUR524475 UEK524471:UEN524475 UOG524471:UOJ524475 UYC524471:UYF524475 VHY524471:VIB524475 VRU524471:VRX524475 WBQ524471:WBT524475 WLM524471:WLP524475 WVI524471:WVL524475 A590007:D590011 IW590007:IZ590011 SS590007:SV590011 ACO590007:ACR590011 AMK590007:AMN590011 AWG590007:AWJ590011 BGC590007:BGF590011 BPY590007:BQB590011 BZU590007:BZX590011 CJQ590007:CJT590011 CTM590007:CTP590011 DDI590007:DDL590011 DNE590007:DNH590011 DXA590007:DXD590011 EGW590007:EGZ590011 EQS590007:EQV590011 FAO590007:FAR590011 FKK590007:FKN590011 FUG590007:FUJ590011 GEC590007:GEF590011 GNY590007:GOB590011 GXU590007:GXX590011 HHQ590007:HHT590011 HRM590007:HRP590011 IBI590007:IBL590011 ILE590007:ILH590011 IVA590007:IVD590011 JEW590007:JEZ590011 JOS590007:JOV590011 JYO590007:JYR590011 KIK590007:KIN590011 KSG590007:KSJ590011 LCC590007:LCF590011 LLY590007:LMB590011 LVU590007:LVX590011 MFQ590007:MFT590011 MPM590007:MPP590011 MZI590007:MZL590011 NJE590007:NJH590011 NTA590007:NTD590011 OCW590007:OCZ590011 OMS590007:OMV590011 OWO590007:OWR590011 PGK590007:PGN590011 PQG590007:PQJ590011 QAC590007:QAF590011 QJY590007:QKB590011 QTU590007:QTX590011 RDQ590007:RDT590011 RNM590007:RNP590011 RXI590007:RXL590011 SHE590007:SHH590011 SRA590007:SRD590011 TAW590007:TAZ590011 TKS590007:TKV590011 TUO590007:TUR590011 UEK590007:UEN590011 UOG590007:UOJ590011 UYC590007:UYF590011 VHY590007:VIB590011 VRU590007:VRX590011 WBQ590007:WBT590011 WLM590007:WLP590011 WVI590007:WVL590011 A655543:D655547 IW655543:IZ655547 SS655543:SV655547 ACO655543:ACR655547 AMK655543:AMN655547 AWG655543:AWJ655547 BGC655543:BGF655547 BPY655543:BQB655547 BZU655543:BZX655547 CJQ655543:CJT655547 CTM655543:CTP655547 DDI655543:DDL655547 DNE655543:DNH655547 DXA655543:DXD655547 EGW655543:EGZ655547 EQS655543:EQV655547 FAO655543:FAR655547 FKK655543:FKN655547 FUG655543:FUJ655547 GEC655543:GEF655547 GNY655543:GOB655547 GXU655543:GXX655547 HHQ655543:HHT655547 HRM655543:HRP655547 IBI655543:IBL655547 ILE655543:ILH655547 IVA655543:IVD655547 JEW655543:JEZ655547 JOS655543:JOV655547 JYO655543:JYR655547 KIK655543:KIN655547 KSG655543:KSJ655547 LCC655543:LCF655547 LLY655543:LMB655547 LVU655543:LVX655547 MFQ655543:MFT655547 MPM655543:MPP655547 MZI655543:MZL655547 NJE655543:NJH655547 NTA655543:NTD655547 OCW655543:OCZ655547 OMS655543:OMV655547 OWO655543:OWR655547 PGK655543:PGN655547 PQG655543:PQJ655547 QAC655543:QAF655547 QJY655543:QKB655547 QTU655543:QTX655547 RDQ655543:RDT655547 RNM655543:RNP655547 RXI655543:RXL655547 SHE655543:SHH655547 SRA655543:SRD655547 TAW655543:TAZ655547 TKS655543:TKV655547 TUO655543:TUR655547 UEK655543:UEN655547 UOG655543:UOJ655547 UYC655543:UYF655547 VHY655543:VIB655547 VRU655543:VRX655547 WBQ655543:WBT655547 WLM655543:WLP655547 WVI655543:WVL655547 A721079:D721083 IW721079:IZ721083 SS721079:SV721083 ACO721079:ACR721083 AMK721079:AMN721083 AWG721079:AWJ721083 BGC721079:BGF721083 BPY721079:BQB721083 BZU721079:BZX721083 CJQ721079:CJT721083 CTM721079:CTP721083 DDI721079:DDL721083 DNE721079:DNH721083 DXA721079:DXD721083 EGW721079:EGZ721083 EQS721079:EQV721083 FAO721079:FAR721083 FKK721079:FKN721083 FUG721079:FUJ721083 GEC721079:GEF721083 GNY721079:GOB721083 GXU721079:GXX721083 HHQ721079:HHT721083 HRM721079:HRP721083 IBI721079:IBL721083 ILE721079:ILH721083 IVA721079:IVD721083 JEW721079:JEZ721083 JOS721079:JOV721083 JYO721079:JYR721083 KIK721079:KIN721083 KSG721079:KSJ721083 LCC721079:LCF721083 LLY721079:LMB721083 LVU721079:LVX721083 MFQ721079:MFT721083 MPM721079:MPP721083 MZI721079:MZL721083 NJE721079:NJH721083 NTA721079:NTD721083 OCW721079:OCZ721083 OMS721079:OMV721083 OWO721079:OWR721083 PGK721079:PGN721083 PQG721079:PQJ721083 QAC721079:QAF721083 QJY721079:QKB721083 QTU721079:QTX721083 RDQ721079:RDT721083 RNM721079:RNP721083 RXI721079:RXL721083 SHE721079:SHH721083 SRA721079:SRD721083 TAW721079:TAZ721083 TKS721079:TKV721083 TUO721079:TUR721083 UEK721079:UEN721083 UOG721079:UOJ721083 UYC721079:UYF721083 VHY721079:VIB721083 VRU721079:VRX721083 WBQ721079:WBT721083 WLM721079:WLP721083 WVI721079:WVL721083 A786615:D786619 IW786615:IZ786619 SS786615:SV786619 ACO786615:ACR786619 AMK786615:AMN786619 AWG786615:AWJ786619 BGC786615:BGF786619 BPY786615:BQB786619 BZU786615:BZX786619 CJQ786615:CJT786619 CTM786615:CTP786619 DDI786615:DDL786619 DNE786615:DNH786619 DXA786615:DXD786619 EGW786615:EGZ786619 EQS786615:EQV786619 FAO786615:FAR786619 FKK786615:FKN786619 FUG786615:FUJ786619 GEC786615:GEF786619 GNY786615:GOB786619 GXU786615:GXX786619 HHQ786615:HHT786619 HRM786615:HRP786619 IBI786615:IBL786619 ILE786615:ILH786619 IVA786615:IVD786619 JEW786615:JEZ786619 JOS786615:JOV786619 JYO786615:JYR786619 KIK786615:KIN786619 KSG786615:KSJ786619 LCC786615:LCF786619 LLY786615:LMB786619 LVU786615:LVX786619 MFQ786615:MFT786619 MPM786615:MPP786619 MZI786615:MZL786619 NJE786615:NJH786619 NTA786615:NTD786619 OCW786615:OCZ786619 OMS786615:OMV786619 OWO786615:OWR786619 PGK786615:PGN786619 PQG786615:PQJ786619 QAC786615:QAF786619 QJY786615:QKB786619 QTU786615:QTX786619 RDQ786615:RDT786619 RNM786615:RNP786619 RXI786615:RXL786619 SHE786615:SHH786619 SRA786615:SRD786619 TAW786615:TAZ786619 TKS786615:TKV786619 TUO786615:TUR786619 UEK786615:UEN786619 UOG786615:UOJ786619 UYC786615:UYF786619 VHY786615:VIB786619 VRU786615:VRX786619 WBQ786615:WBT786619 WLM786615:WLP786619 WVI786615:WVL786619 A852151:D852155 IW852151:IZ852155 SS852151:SV852155 ACO852151:ACR852155 AMK852151:AMN852155 AWG852151:AWJ852155 BGC852151:BGF852155 BPY852151:BQB852155 BZU852151:BZX852155 CJQ852151:CJT852155 CTM852151:CTP852155 DDI852151:DDL852155 DNE852151:DNH852155 DXA852151:DXD852155 EGW852151:EGZ852155 EQS852151:EQV852155 FAO852151:FAR852155 FKK852151:FKN852155 FUG852151:FUJ852155 GEC852151:GEF852155 GNY852151:GOB852155 GXU852151:GXX852155 HHQ852151:HHT852155 HRM852151:HRP852155 IBI852151:IBL852155 ILE852151:ILH852155 IVA852151:IVD852155 JEW852151:JEZ852155 JOS852151:JOV852155 JYO852151:JYR852155 KIK852151:KIN852155 KSG852151:KSJ852155 LCC852151:LCF852155 LLY852151:LMB852155 LVU852151:LVX852155 MFQ852151:MFT852155 MPM852151:MPP852155 MZI852151:MZL852155 NJE852151:NJH852155 NTA852151:NTD852155 OCW852151:OCZ852155 OMS852151:OMV852155 OWO852151:OWR852155 PGK852151:PGN852155 PQG852151:PQJ852155 QAC852151:QAF852155 QJY852151:QKB852155 QTU852151:QTX852155 RDQ852151:RDT852155 RNM852151:RNP852155 RXI852151:RXL852155 SHE852151:SHH852155 SRA852151:SRD852155 TAW852151:TAZ852155 TKS852151:TKV852155 TUO852151:TUR852155 UEK852151:UEN852155 UOG852151:UOJ852155 UYC852151:UYF852155 VHY852151:VIB852155 VRU852151:VRX852155 WBQ852151:WBT852155 WLM852151:WLP852155 WVI852151:WVL852155 A917687:D917691 IW917687:IZ917691 SS917687:SV917691 ACO917687:ACR917691 AMK917687:AMN917691 AWG917687:AWJ917691 BGC917687:BGF917691 BPY917687:BQB917691 BZU917687:BZX917691 CJQ917687:CJT917691 CTM917687:CTP917691 DDI917687:DDL917691 DNE917687:DNH917691 DXA917687:DXD917691 EGW917687:EGZ917691 EQS917687:EQV917691 FAO917687:FAR917691 FKK917687:FKN917691 FUG917687:FUJ917691 GEC917687:GEF917691 GNY917687:GOB917691 GXU917687:GXX917691 HHQ917687:HHT917691 HRM917687:HRP917691 IBI917687:IBL917691 ILE917687:ILH917691 IVA917687:IVD917691 JEW917687:JEZ917691 JOS917687:JOV917691 JYO917687:JYR917691 KIK917687:KIN917691 KSG917687:KSJ917691 LCC917687:LCF917691 LLY917687:LMB917691 LVU917687:LVX917691 MFQ917687:MFT917691 MPM917687:MPP917691 MZI917687:MZL917691 NJE917687:NJH917691 NTA917687:NTD917691 OCW917687:OCZ917691 OMS917687:OMV917691 OWO917687:OWR917691 PGK917687:PGN917691 PQG917687:PQJ917691 QAC917687:QAF917691 QJY917687:QKB917691 QTU917687:QTX917691 RDQ917687:RDT917691 RNM917687:RNP917691 RXI917687:RXL917691 SHE917687:SHH917691 SRA917687:SRD917691 TAW917687:TAZ917691 TKS917687:TKV917691 TUO917687:TUR917691 UEK917687:UEN917691 UOG917687:UOJ917691 UYC917687:UYF917691 VHY917687:VIB917691 VRU917687:VRX917691 WBQ917687:WBT917691 WLM917687:WLP917691 WVI917687:WVL917691 A983223:D983227 IW983223:IZ983227 SS983223:SV983227 ACO983223:ACR983227 AMK983223:AMN983227 AWG983223:AWJ983227 BGC983223:BGF983227 BPY983223:BQB983227 BZU983223:BZX983227 CJQ983223:CJT983227 CTM983223:CTP983227 DDI983223:DDL983227 DNE983223:DNH983227 DXA983223:DXD983227 EGW983223:EGZ983227 EQS983223:EQV983227 FAO983223:FAR983227 FKK983223:FKN983227 FUG983223:FUJ983227 GEC983223:GEF983227 GNY983223:GOB983227 GXU983223:GXX983227 HHQ983223:HHT983227 HRM983223:HRP983227 IBI983223:IBL983227 ILE983223:ILH983227 IVA983223:IVD983227 JEW983223:JEZ983227 JOS983223:JOV983227 JYO983223:JYR983227 KIK983223:KIN983227 KSG983223:KSJ983227 LCC983223:LCF983227 LLY983223:LMB983227 LVU983223:LVX983227 MFQ983223:MFT983227 MPM983223:MPP983227 MZI983223:MZL983227 NJE983223:NJH983227 NTA983223:NTD983227 OCW983223:OCZ983227 OMS983223:OMV983227 OWO983223:OWR983227 PGK983223:PGN983227 PQG983223:PQJ983227 QAC983223:QAF983227 QJY983223:QKB983227 QTU983223:QTX983227 RDQ983223:RDT983227 RNM983223:RNP983227 RXI983223:RXL983227 SHE983223:SHH983227 SRA983223:SRD983227 TAW983223:TAZ983227 TKS983223:TKV983227 TUO983223:TUR983227 UEK983223:UEN983227 UOG983223:UOJ983227 UYC983223:UYF983227 VHY983223:VIB983227 VRU983223:VRX983227 WBQ983223:WBT983227 WLM983223:WLP983227 WVI983223:WVL983227"/>
  </dataValidations>
  <pageMargins left="0.7" right="0.7" top="0.75" bottom="0.75" header="0.3" footer="0.3"/>
  <extLst>
    <ext xmlns:x14="http://schemas.microsoft.com/office/spreadsheetml/2009/9/main" uri="{CCE6A557-97BC-4b89-ADB6-D9C93CAAB3DF}">
      <x14:dataValidations xmlns:xm="http://schemas.microsoft.com/office/excel/2006/main" count="1">
        <x14:dataValidation type="whole" allowBlank="1" showInputMessage="1" showErrorMessage="1" errorTitle="Error" error="Por favor ingrese números enteros">
          <x14:formula1>
            <xm:f>0</xm:f>
          </x14:formula1>
          <x14:formula2>
            <xm:f>10000000000</xm:f>
          </x14:formula2>
          <xm:sqref>B1:B63 IX1:IX63 ST1:ST63 ACP1:ACP63 AML1:AML63 AWH1:AWH63 BGD1:BGD63 BPZ1:BPZ63 BZV1:BZV63 CJR1:CJR63 CTN1:CTN63 DDJ1:DDJ63 DNF1:DNF63 DXB1:DXB63 EGX1:EGX63 EQT1:EQT63 FAP1:FAP63 FKL1:FKL63 FUH1:FUH63 GED1:GED63 GNZ1:GNZ63 GXV1:GXV63 HHR1:HHR63 HRN1:HRN63 IBJ1:IBJ63 ILF1:ILF63 IVB1:IVB63 JEX1:JEX63 JOT1:JOT63 JYP1:JYP63 KIL1:KIL63 KSH1:KSH63 LCD1:LCD63 LLZ1:LLZ63 LVV1:LVV63 MFR1:MFR63 MPN1:MPN63 MZJ1:MZJ63 NJF1:NJF63 NTB1:NTB63 OCX1:OCX63 OMT1:OMT63 OWP1:OWP63 PGL1:PGL63 PQH1:PQH63 QAD1:QAD63 QJZ1:QJZ63 QTV1:QTV63 RDR1:RDR63 RNN1:RNN63 RXJ1:RXJ63 SHF1:SHF63 SRB1:SRB63 TAX1:TAX63 TKT1:TKT63 TUP1:TUP63 UEL1:UEL63 UOH1:UOH63 UYD1:UYD63 VHZ1:VHZ63 VRV1:VRV63 WBR1:WBR63 WLN1:WLN63 WVJ1:WVJ63 B65537:B65599 IX65537:IX65599 ST65537:ST65599 ACP65537:ACP65599 AML65537:AML65599 AWH65537:AWH65599 BGD65537:BGD65599 BPZ65537:BPZ65599 BZV65537:BZV65599 CJR65537:CJR65599 CTN65537:CTN65599 DDJ65537:DDJ65599 DNF65537:DNF65599 DXB65537:DXB65599 EGX65537:EGX65599 EQT65537:EQT65599 FAP65537:FAP65599 FKL65537:FKL65599 FUH65537:FUH65599 GED65537:GED65599 GNZ65537:GNZ65599 GXV65537:GXV65599 HHR65537:HHR65599 HRN65537:HRN65599 IBJ65537:IBJ65599 ILF65537:ILF65599 IVB65537:IVB65599 JEX65537:JEX65599 JOT65537:JOT65599 JYP65537:JYP65599 KIL65537:KIL65599 KSH65537:KSH65599 LCD65537:LCD65599 LLZ65537:LLZ65599 LVV65537:LVV65599 MFR65537:MFR65599 MPN65537:MPN65599 MZJ65537:MZJ65599 NJF65537:NJF65599 NTB65537:NTB65599 OCX65537:OCX65599 OMT65537:OMT65599 OWP65537:OWP65599 PGL65537:PGL65599 PQH65537:PQH65599 QAD65537:QAD65599 QJZ65537:QJZ65599 QTV65537:QTV65599 RDR65537:RDR65599 RNN65537:RNN65599 RXJ65537:RXJ65599 SHF65537:SHF65599 SRB65537:SRB65599 TAX65537:TAX65599 TKT65537:TKT65599 TUP65537:TUP65599 UEL65537:UEL65599 UOH65537:UOH65599 UYD65537:UYD65599 VHZ65537:VHZ65599 VRV65537:VRV65599 WBR65537:WBR65599 WLN65537:WLN65599 WVJ65537:WVJ65599 B131073:B131135 IX131073:IX131135 ST131073:ST131135 ACP131073:ACP131135 AML131073:AML131135 AWH131073:AWH131135 BGD131073:BGD131135 BPZ131073:BPZ131135 BZV131073:BZV131135 CJR131073:CJR131135 CTN131073:CTN131135 DDJ131073:DDJ131135 DNF131073:DNF131135 DXB131073:DXB131135 EGX131073:EGX131135 EQT131073:EQT131135 FAP131073:FAP131135 FKL131073:FKL131135 FUH131073:FUH131135 GED131073:GED131135 GNZ131073:GNZ131135 GXV131073:GXV131135 HHR131073:HHR131135 HRN131073:HRN131135 IBJ131073:IBJ131135 ILF131073:ILF131135 IVB131073:IVB131135 JEX131073:JEX131135 JOT131073:JOT131135 JYP131073:JYP131135 KIL131073:KIL131135 KSH131073:KSH131135 LCD131073:LCD131135 LLZ131073:LLZ131135 LVV131073:LVV131135 MFR131073:MFR131135 MPN131073:MPN131135 MZJ131073:MZJ131135 NJF131073:NJF131135 NTB131073:NTB131135 OCX131073:OCX131135 OMT131073:OMT131135 OWP131073:OWP131135 PGL131073:PGL131135 PQH131073:PQH131135 QAD131073:QAD131135 QJZ131073:QJZ131135 QTV131073:QTV131135 RDR131073:RDR131135 RNN131073:RNN131135 RXJ131073:RXJ131135 SHF131073:SHF131135 SRB131073:SRB131135 TAX131073:TAX131135 TKT131073:TKT131135 TUP131073:TUP131135 UEL131073:UEL131135 UOH131073:UOH131135 UYD131073:UYD131135 VHZ131073:VHZ131135 VRV131073:VRV131135 WBR131073:WBR131135 WLN131073:WLN131135 WVJ131073:WVJ131135 B196609:B196671 IX196609:IX196671 ST196609:ST196671 ACP196609:ACP196671 AML196609:AML196671 AWH196609:AWH196671 BGD196609:BGD196671 BPZ196609:BPZ196671 BZV196609:BZV196671 CJR196609:CJR196671 CTN196609:CTN196671 DDJ196609:DDJ196671 DNF196609:DNF196671 DXB196609:DXB196671 EGX196609:EGX196671 EQT196609:EQT196671 FAP196609:FAP196671 FKL196609:FKL196671 FUH196609:FUH196671 GED196609:GED196671 GNZ196609:GNZ196671 GXV196609:GXV196671 HHR196609:HHR196671 HRN196609:HRN196671 IBJ196609:IBJ196671 ILF196609:ILF196671 IVB196609:IVB196671 JEX196609:JEX196671 JOT196609:JOT196671 JYP196609:JYP196671 KIL196609:KIL196671 KSH196609:KSH196671 LCD196609:LCD196671 LLZ196609:LLZ196671 LVV196609:LVV196671 MFR196609:MFR196671 MPN196609:MPN196671 MZJ196609:MZJ196671 NJF196609:NJF196671 NTB196609:NTB196671 OCX196609:OCX196671 OMT196609:OMT196671 OWP196609:OWP196671 PGL196609:PGL196671 PQH196609:PQH196671 QAD196609:QAD196671 QJZ196609:QJZ196671 QTV196609:QTV196671 RDR196609:RDR196671 RNN196609:RNN196671 RXJ196609:RXJ196671 SHF196609:SHF196671 SRB196609:SRB196671 TAX196609:TAX196671 TKT196609:TKT196671 TUP196609:TUP196671 UEL196609:UEL196671 UOH196609:UOH196671 UYD196609:UYD196671 VHZ196609:VHZ196671 VRV196609:VRV196671 WBR196609:WBR196671 WLN196609:WLN196671 WVJ196609:WVJ196671 B262145:B262207 IX262145:IX262207 ST262145:ST262207 ACP262145:ACP262207 AML262145:AML262207 AWH262145:AWH262207 BGD262145:BGD262207 BPZ262145:BPZ262207 BZV262145:BZV262207 CJR262145:CJR262207 CTN262145:CTN262207 DDJ262145:DDJ262207 DNF262145:DNF262207 DXB262145:DXB262207 EGX262145:EGX262207 EQT262145:EQT262207 FAP262145:FAP262207 FKL262145:FKL262207 FUH262145:FUH262207 GED262145:GED262207 GNZ262145:GNZ262207 GXV262145:GXV262207 HHR262145:HHR262207 HRN262145:HRN262207 IBJ262145:IBJ262207 ILF262145:ILF262207 IVB262145:IVB262207 JEX262145:JEX262207 JOT262145:JOT262207 JYP262145:JYP262207 KIL262145:KIL262207 KSH262145:KSH262207 LCD262145:LCD262207 LLZ262145:LLZ262207 LVV262145:LVV262207 MFR262145:MFR262207 MPN262145:MPN262207 MZJ262145:MZJ262207 NJF262145:NJF262207 NTB262145:NTB262207 OCX262145:OCX262207 OMT262145:OMT262207 OWP262145:OWP262207 PGL262145:PGL262207 PQH262145:PQH262207 QAD262145:QAD262207 QJZ262145:QJZ262207 QTV262145:QTV262207 RDR262145:RDR262207 RNN262145:RNN262207 RXJ262145:RXJ262207 SHF262145:SHF262207 SRB262145:SRB262207 TAX262145:TAX262207 TKT262145:TKT262207 TUP262145:TUP262207 UEL262145:UEL262207 UOH262145:UOH262207 UYD262145:UYD262207 VHZ262145:VHZ262207 VRV262145:VRV262207 WBR262145:WBR262207 WLN262145:WLN262207 WVJ262145:WVJ262207 B327681:B327743 IX327681:IX327743 ST327681:ST327743 ACP327681:ACP327743 AML327681:AML327743 AWH327681:AWH327743 BGD327681:BGD327743 BPZ327681:BPZ327743 BZV327681:BZV327743 CJR327681:CJR327743 CTN327681:CTN327743 DDJ327681:DDJ327743 DNF327681:DNF327743 DXB327681:DXB327743 EGX327681:EGX327743 EQT327681:EQT327743 FAP327681:FAP327743 FKL327681:FKL327743 FUH327681:FUH327743 GED327681:GED327743 GNZ327681:GNZ327743 GXV327681:GXV327743 HHR327681:HHR327743 HRN327681:HRN327743 IBJ327681:IBJ327743 ILF327681:ILF327743 IVB327681:IVB327743 JEX327681:JEX327743 JOT327681:JOT327743 JYP327681:JYP327743 KIL327681:KIL327743 KSH327681:KSH327743 LCD327681:LCD327743 LLZ327681:LLZ327743 LVV327681:LVV327743 MFR327681:MFR327743 MPN327681:MPN327743 MZJ327681:MZJ327743 NJF327681:NJF327743 NTB327681:NTB327743 OCX327681:OCX327743 OMT327681:OMT327743 OWP327681:OWP327743 PGL327681:PGL327743 PQH327681:PQH327743 QAD327681:QAD327743 QJZ327681:QJZ327743 QTV327681:QTV327743 RDR327681:RDR327743 RNN327681:RNN327743 RXJ327681:RXJ327743 SHF327681:SHF327743 SRB327681:SRB327743 TAX327681:TAX327743 TKT327681:TKT327743 TUP327681:TUP327743 UEL327681:UEL327743 UOH327681:UOH327743 UYD327681:UYD327743 VHZ327681:VHZ327743 VRV327681:VRV327743 WBR327681:WBR327743 WLN327681:WLN327743 WVJ327681:WVJ327743 B393217:B393279 IX393217:IX393279 ST393217:ST393279 ACP393217:ACP393279 AML393217:AML393279 AWH393217:AWH393279 BGD393217:BGD393279 BPZ393217:BPZ393279 BZV393217:BZV393279 CJR393217:CJR393279 CTN393217:CTN393279 DDJ393217:DDJ393279 DNF393217:DNF393279 DXB393217:DXB393279 EGX393217:EGX393279 EQT393217:EQT393279 FAP393217:FAP393279 FKL393217:FKL393279 FUH393217:FUH393279 GED393217:GED393279 GNZ393217:GNZ393279 GXV393217:GXV393279 HHR393217:HHR393279 HRN393217:HRN393279 IBJ393217:IBJ393279 ILF393217:ILF393279 IVB393217:IVB393279 JEX393217:JEX393279 JOT393217:JOT393279 JYP393217:JYP393279 KIL393217:KIL393279 KSH393217:KSH393279 LCD393217:LCD393279 LLZ393217:LLZ393279 LVV393217:LVV393279 MFR393217:MFR393279 MPN393217:MPN393279 MZJ393217:MZJ393279 NJF393217:NJF393279 NTB393217:NTB393279 OCX393217:OCX393279 OMT393217:OMT393279 OWP393217:OWP393279 PGL393217:PGL393279 PQH393217:PQH393279 QAD393217:QAD393279 QJZ393217:QJZ393279 QTV393217:QTV393279 RDR393217:RDR393279 RNN393217:RNN393279 RXJ393217:RXJ393279 SHF393217:SHF393279 SRB393217:SRB393279 TAX393217:TAX393279 TKT393217:TKT393279 TUP393217:TUP393279 UEL393217:UEL393279 UOH393217:UOH393279 UYD393217:UYD393279 VHZ393217:VHZ393279 VRV393217:VRV393279 WBR393217:WBR393279 WLN393217:WLN393279 WVJ393217:WVJ393279 B458753:B458815 IX458753:IX458815 ST458753:ST458815 ACP458753:ACP458815 AML458753:AML458815 AWH458753:AWH458815 BGD458753:BGD458815 BPZ458753:BPZ458815 BZV458753:BZV458815 CJR458753:CJR458815 CTN458753:CTN458815 DDJ458753:DDJ458815 DNF458753:DNF458815 DXB458753:DXB458815 EGX458753:EGX458815 EQT458753:EQT458815 FAP458753:FAP458815 FKL458753:FKL458815 FUH458753:FUH458815 GED458753:GED458815 GNZ458753:GNZ458815 GXV458753:GXV458815 HHR458753:HHR458815 HRN458753:HRN458815 IBJ458753:IBJ458815 ILF458753:ILF458815 IVB458753:IVB458815 JEX458753:JEX458815 JOT458753:JOT458815 JYP458753:JYP458815 KIL458753:KIL458815 KSH458753:KSH458815 LCD458753:LCD458815 LLZ458753:LLZ458815 LVV458753:LVV458815 MFR458753:MFR458815 MPN458753:MPN458815 MZJ458753:MZJ458815 NJF458753:NJF458815 NTB458753:NTB458815 OCX458753:OCX458815 OMT458753:OMT458815 OWP458753:OWP458815 PGL458753:PGL458815 PQH458753:PQH458815 QAD458753:QAD458815 QJZ458753:QJZ458815 QTV458753:QTV458815 RDR458753:RDR458815 RNN458753:RNN458815 RXJ458753:RXJ458815 SHF458753:SHF458815 SRB458753:SRB458815 TAX458753:TAX458815 TKT458753:TKT458815 TUP458753:TUP458815 UEL458753:UEL458815 UOH458753:UOH458815 UYD458753:UYD458815 VHZ458753:VHZ458815 VRV458753:VRV458815 WBR458753:WBR458815 WLN458753:WLN458815 WVJ458753:WVJ458815 B524289:B524351 IX524289:IX524351 ST524289:ST524351 ACP524289:ACP524351 AML524289:AML524351 AWH524289:AWH524351 BGD524289:BGD524351 BPZ524289:BPZ524351 BZV524289:BZV524351 CJR524289:CJR524351 CTN524289:CTN524351 DDJ524289:DDJ524351 DNF524289:DNF524351 DXB524289:DXB524351 EGX524289:EGX524351 EQT524289:EQT524351 FAP524289:FAP524351 FKL524289:FKL524351 FUH524289:FUH524351 GED524289:GED524351 GNZ524289:GNZ524351 GXV524289:GXV524351 HHR524289:HHR524351 HRN524289:HRN524351 IBJ524289:IBJ524351 ILF524289:ILF524351 IVB524289:IVB524351 JEX524289:JEX524351 JOT524289:JOT524351 JYP524289:JYP524351 KIL524289:KIL524351 KSH524289:KSH524351 LCD524289:LCD524351 LLZ524289:LLZ524351 LVV524289:LVV524351 MFR524289:MFR524351 MPN524289:MPN524351 MZJ524289:MZJ524351 NJF524289:NJF524351 NTB524289:NTB524351 OCX524289:OCX524351 OMT524289:OMT524351 OWP524289:OWP524351 PGL524289:PGL524351 PQH524289:PQH524351 QAD524289:QAD524351 QJZ524289:QJZ524351 QTV524289:QTV524351 RDR524289:RDR524351 RNN524289:RNN524351 RXJ524289:RXJ524351 SHF524289:SHF524351 SRB524289:SRB524351 TAX524289:TAX524351 TKT524289:TKT524351 TUP524289:TUP524351 UEL524289:UEL524351 UOH524289:UOH524351 UYD524289:UYD524351 VHZ524289:VHZ524351 VRV524289:VRV524351 WBR524289:WBR524351 WLN524289:WLN524351 WVJ524289:WVJ524351 B589825:B589887 IX589825:IX589887 ST589825:ST589887 ACP589825:ACP589887 AML589825:AML589887 AWH589825:AWH589887 BGD589825:BGD589887 BPZ589825:BPZ589887 BZV589825:BZV589887 CJR589825:CJR589887 CTN589825:CTN589887 DDJ589825:DDJ589887 DNF589825:DNF589887 DXB589825:DXB589887 EGX589825:EGX589887 EQT589825:EQT589887 FAP589825:FAP589887 FKL589825:FKL589887 FUH589825:FUH589887 GED589825:GED589887 GNZ589825:GNZ589887 GXV589825:GXV589887 HHR589825:HHR589887 HRN589825:HRN589887 IBJ589825:IBJ589887 ILF589825:ILF589887 IVB589825:IVB589887 JEX589825:JEX589887 JOT589825:JOT589887 JYP589825:JYP589887 KIL589825:KIL589887 KSH589825:KSH589887 LCD589825:LCD589887 LLZ589825:LLZ589887 LVV589825:LVV589887 MFR589825:MFR589887 MPN589825:MPN589887 MZJ589825:MZJ589887 NJF589825:NJF589887 NTB589825:NTB589887 OCX589825:OCX589887 OMT589825:OMT589887 OWP589825:OWP589887 PGL589825:PGL589887 PQH589825:PQH589887 QAD589825:QAD589887 QJZ589825:QJZ589887 QTV589825:QTV589887 RDR589825:RDR589887 RNN589825:RNN589887 RXJ589825:RXJ589887 SHF589825:SHF589887 SRB589825:SRB589887 TAX589825:TAX589887 TKT589825:TKT589887 TUP589825:TUP589887 UEL589825:UEL589887 UOH589825:UOH589887 UYD589825:UYD589887 VHZ589825:VHZ589887 VRV589825:VRV589887 WBR589825:WBR589887 WLN589825:WLN589887 WVJ589825:WVJ589887 B655361:B655423 IX655361:IX655423 ST655361:ST655423 ACP655361:ACP655423 AML655361:AML655423 AWH655361:AWH655423 BGD655361:BGD655423 BPZ655361:BPZ655423 BZV655361:BZV655423 CJR655361:CJR655423 CTN655361:CTN655423 DDJ655361:DDJ655423 DNF655361:DNF655423 DXB655361:DXB655423 EGX655361:EGX655423 EQT655361:EQT655423 FAP655361:FAP655423 FKL655361:FKL655423 FUH655361:FUH655423 GED655361:GED655423 GNZ655361:GNZ655423 GXV655361:GXV655423 HHR655361:HHR655423 HRN655361:HRN655423 IBJ655361:IBJ655423 ILF655361:ILF655423 IVB655361:IVB655423 JEX655361:JEX655423 JOT655361:JOT655423 JYP655361:JYP655423 KIL655361:KIL655423 KSH655361:KSH655423 LCD655361:LCD655423 LLZ655361:LLZ655423 LVV655361:LVV655423 MFR655361:MFR655423 MPN655361:MPN655423 MZJ655361:MZJ655423 NJF655361:NJF655423 NTB655361:NTB655423 OCX655361:OCX655423 OMT655361:OMT655423 OWP655361:OWP655423 PGL655361:PGL655423 PQH655361:PQH655423 QAD655361:QAD655423 QJZ655361:QJZ655423 QTV655361:QTV655423 RDR655361:RDR655423 RNN655361:RNN655423 RXJ655361:RXJ655423 SHF655361:SHF655423 SRB655361:SRB655423 TAX655361:TAX655423 TKT655361:TKT655423 TUP655361:TUP655423 UEL655361:UEL655423 UOH655361:UOH655423 UYD655361:UYD655423 VHZ655361:VHZ655423 VRV655361:VRV655423 WBR655361:WBR655423 WLN655361:WLN655423 WVJ655361:WVJ655423 B720897:B720959 IX720897:IX720959 ST720897:ST720959 ACP720897:ACP720959 AML720897:AML720959 AWH720897:AWH720959 BGD720897:BGD720959 BPZ720897:BPZ720959 BZV720897:BZV720959 CJR720897:CJR720959 CTN720897:CTN720959 DDJ720897:DDJ720959 DNF720897:DNF720959 DXB720897:DXB720959 EGX720897:EGX720959 EQT720897:EQT720959 FAP720897:FAP720959 FKL720897:FKL720959 FUH720897:FUH720959 GED720897:GED720959 GNZ720897:GNZ720959 GXV720897:GXV720959 HHR720897:HHR720959 HRN720897:HRN720959 IBJ720897:IBJ720959 ILF720897:ILF720959 IVB720897:IVB720959 JEX720897:JEX720959 JOT720897:JOT720959 JYP720897:JYP720959 KIL720897:KIL720959 KSH720897:KSH720959 LCD720897:LCD720959 LLZ720897:LLZ720959 LVV720897:LVV720959 MFR720897:MFR720959 MPN720897:MPN720959 MZJ720897:MZJ720959 NJF720897:NJF720959 NTB720897:NTB720959 OCX720897:OCX720959 OMT720897:OMT720959 OWP720897:OWP720959 PGL720897:PGL720959 PQH720897:PQH720959 QAD720897:QAD720959 QJZ720897:QJZ720959 QTV720897:QTV720959 RDR720897:RDR720959 RNN720897:RNN720959 RXJ720897:RXJ720959 SHF720897:SHF720959 SRB720897:SRB720959 TAX720897:TAX720959 TKT720897:TKT720959 TUP720897:TUP720959 UEL720897:UEL720959 UOH720897:UOH720959 UYD720897:UYD720959 VHZ720897:VHZ720959 VRV720897:VRV720959 WBR720897:WBR720959 WLN720897:WLN720959 WVJ720897:WVJ720959 B786433:B786495 IX786433:IX786495 ST786433:ST786495 ACP786433:ACP786495 AML786433:AML786495 AWH786433:AWH786495 BGD786433:BGD786495 BPZ786433:BPZ786495 BZV786433:BZV786495 CJR786433:CJR786495 CTN786433:CTN786495 DDJ786433:DDJ786495 DNF786433:DNF786495 DXB786433:DXB786495 EGX786433:EGX786495 EQT786433:EQT786495 FAP786433:FAP786495 FKL786433:FKL786495 FUH786433:FUH786495 GED786433:GED786495 GNZ786433:GNZ786495 GXV786433:GXV786495 HHR786433:HHR786495 HRN786433:HRN786495 IBJ786433:IBJ786495 ILF786433:ILF786495 IVB786433:IVB786495 JEX786433:JEX786495 JOT786433:JOT786495 JYP786433:JYP786495 KIL786433:KIL786495 KSH786433:KSH786495 LCD786433:LCD786495 LLZ786433:LLZ786495 LVV786433:LVV786495 MFR786433:MFR786495 MPN786433:MPN786495 MZJ786433:MZJ786495 NJF786433:NJF786495 NTB786433:NTB786495 OCX786433:OCX786495 OMT786433:OMT786495 OWP786433:OWP786495 PGL786433:PGL786495 PQH786433:PQH786495 QAD786433:QAD786495 QJZ786433:QJZ786495 QTV786433:QTV786495 RDR786433:RDR786495 RNN786433:RNN786495 RXJ786433:RXJ786495 SHF786433:SHF786495 SRB786433:SRB786495 TAX786433:TAX786495 TKT786433:TKT786495 TUP786433:TUP786495 UEL786433:UEL786495 UOH786433:UOH786495 UYD786433:UYD786495 VHZ786433:VHZ786495 VRV786433:VRV786495 WBR786433:WBR786495 WLN786433:WLN786495 WVJ786433:WVJ786495 B851969:B852031 IX851969:IX852031 ST851969:ST852031 ACP851969:ACP852031 AML851969:AML852031 AWH851969:AWH852031 BGD851969:BGD852031 BPZ851969:BPZ852031 BZV851969:BZV852031 CJR851969:CJR852031 CTN851969:CTN852031 DDJ851969:DDJ852031 DNF851969:DNF852031 DXB851969:DXB852031 EGX851969:EGX852031 EQT851969:EQT852031 FAP851969:FAP852031 FKL851969:FKL852031 FUH851969:FUH852031 GED851969:GED852031 GNZ851969:GNZ852031 GXV851969:GXV852031 HHR851969:HHR852031 HRN851969:HRN852031 IBJ851969:IBJ852031 ILF851969:ILF852031 IVB851969:IVB852031 JEX851969:JEX852031 JOT851969:JOT852031 JYP851969:JYP852031 KIL851969:KIL852031 KSH851969:KSH852031 LCD851969:LCD852031 LLZ851969:LLZ852031 LVV851969:LVV852031 MFR851969:MFR852031 MPN851969:MPN852031 MZJ851969:MZJ852031 NJF851969:NJF852031 NTB851969:NTB852031 OCX851969:OCX852031 OMT851969:OMT852031 OWP851969:OWP852031 PGL851969:PGL852031 PQH851969:PQH852031 QAD851969:QAD852031 QJZ851969:QJZ852031 QTV851969:QTV852031 RDR851969:RDR852031 RNN851969:RNN852031 RXJ851969:RXJ852031 SHF851969:SHF852031 SRB851969:SRB852031 TAX851969:TAX852031 TKT851969:TKT852031 TUP851969:TUP852031 UEL851969:UEL852031 UOH851969:UOH852031 UYD851969:UYD852031 VHZ851969:VHZ852031 VRV851969:VRV852031 WBR851969:WBR852031 WLN851969:WLN852031 WVJ851969:WVJ852031 B917505:B917567 IX917505:IX917567 ST917505:ST917567 ACP917505:ACP917567 AML917505:AML917567 AWH917505:AWH917567 BGD917505:BGD917567 BPZ917505:BPZ917567 BZV917505:BZV917567 CJR917505:CJR917567 CTN917505:CTN917567 DDJ917505:DDJ917567 DNF917505:DNF917567 DXB917505:DXB917567 EGX917505:EGX917567 EQT917505:EQT917567 FAP917505:FAP917567 FKL917505:FKL917567 FUH917505:FUH917567 GED917505:GED917567 GNZ917505:GNZ917567 GXV917505:GXV917567 HHR917505:HHR917567 HRN917505:HRN917567 IBJ917505:IBJ917567 ILF917505:ILF917567 IVB917505:IVB917567 JEX917505:JEX917567 JOT917505:JOT917567 JYP917505:JYP917567 KIL917505:KIL917567 KSH917505:KSH917567 LCD917505:LCD917567 LLZ917505:LLZ917567 LVV917505:LVV917567 MFR917505:MFR917567 MPN917505:MPN917567 MZJ917505:MZJ917567 NJF917505:NJF917567 NTB917505:NTB917567 OCX917505:OCX917567 OMT917505:OMT917567 OWP917505:OWP917567 PGL917505:PGL917567 PQH917505:PQH917567 QAD917505:QAD917567 QJZ917505:QJZ917567 QTV917505:QTV917567 RDR917505:RDR917567 RNN917505:RNN917567 RXJ917505:RXJ917567 SHF917505:SHF917567 SRB917505:SRB917567 TAX917505:TAX917567 TKT917505:TKT917567 TUP917505:TUP917567 UEL917505:UEL917567 UOH917505:UOH917567 UYD917505:UYD917567 VHZ917505:VHZ917567 VRV917505:VRV917567 WBR917505:WBR917567 WLN917505:WLN917567 WVJ917505:WVJ917567 B983041:B983103 IX983041:IX983103 ST983041:ST983103 ACP983041:ACP983103 AML983041:AML983103 AWH983041:AWH983103 BGD983041:BGD983103 BPZ983041:BPZ983103 BZV983041:BZV983103 CJR983041:CJR983103 CTN983041:CTN983103 DDJ983041:DDJ983103 DNF983041:DNF983103 DXB983041:DXB983103 EGX983041:EGX983103 EQT983041:EQT983103 FAP983041:FAP983103 FKL983041:FKL983103 FUH983041:FUH983103 GED983041:GED983103 GNZ983041:GNZ983103 GXV983041:GXV983103 HHR983041:HHR983103 HRN983041:HRN983103 IBJ983041:IBJ983103 ILF983041:ILF983103 IVB983041:IVB983103 JEX983041:JEX983103 JOT983041:JOT983103 JYP983041:JYP983103 KIL983041:KIL983103 KSH983041:KSH983103 LCD983041:LCD983103 LLZ983041:LLZ983103 LVV983041:LVV983103 MFR983041:MFR983103 MPN983041:MPN983103 MZJ983041:MZJ983103 NJF983041:NJF983103 NTB983041:NTB983103 OCX983041:OCX983103 OMT983041:OMT983103 OWP983041:OWP983103 PGL983041:PGL983103 PQH983041:PQH983103 QAD983041:QAD983103 QJZ983041:QJZ983103 QTV983041:QTV983103 RDR983041:RDR983103 RNN983041:RNN983103 RXJ983041:RXJ983103 SHF983041:SHF983103 SRB983041:SRB983103 TAX983041:TAX983103 TKT983041:TKT983103 TUP983041:TUP983103 UEL983041:UEL983103 UOH983041:UOH983103 UYD983041:UYD983103 VHZ983041:VHZ983103 VRV983041:VRV983103 WBR983041:WBR983103 WLN983041:WLN983103 WVJ983041:WVJ983103 A1:A93 IW1:IW93 SS1:SS93 ACO1:ACO93 AMK1:AMK93 AWG1:AWG93 BGC1:BGC93 BPY1:BPY93 BZU1:BZU93 CJQ1:CJQ93 CTM1:CTM93 DDI1:DDI93 DNE1:DNE93 DXA1:DXA93 EGW1:EGW93 EQS1:EQS93 FAO1:FAO93 FKK1:FKK93 FUG1:FUG93 GEC1:GEC93 GNY1:GNY93 GXU1:GXU93 HHQ1:HHQ93 HRM1:HRM93 IBI1:IBI93 ILE1:ILE93 IVA1:IVA93 JEW1:JEW93 JOS1:JOS93 JYO1:JYO93 KIK1:KIK93 KSG1:KSG93 LCC1:LCC93 LLY1:LLY93 LVU1:LVU93 MFQ1:MFQ93 MPM1:MPM93 MZI1:MZI93 NJE1:NJE93 NTA1:NTA93 OCW1:OCW93 OMS1:OMS93 OWO1:OWO93 PGK1:PGK93 PQG1:PQG93 QAC1:QAC93 QJY1:QJY93 QTU1:QTU93 RDQ1:RDQ93 RNM1:RNM93 RXI1:RXI93 SHE1:SHE93 SRA1:SRA93 TAW1:TAW93 TKS1:TKS93 TUO1:TUO93 UEK1:UEK93 UOG1:UOG93 UYC1:UYC93 VHY1:VHY93 VRU1:VRU93 WBQ1:WBQ93 WLM1:WLM93 WVI1:WVI93 A65537:A65629 IW65537:IW65629 SS65537:SS65629 ACO65537:ACO65629 AMK65537:AMK65629 AWG65537:AWG65629 BGC65537:BGC65629 BPY65537:BPY65629 BZU65537:BZU65629 CJQ65537:CJQ65629 CTM65537:CTM65629 DDI65537:DDI65629 DNE65537:DNE65629 DXA65537:DXA65629 EGW65537:EGW65629 EQS65537:EQS65629 FAO65537:FAO65629 FKK65537:FKK65629 FUG65537:FUG65629 GEC65537:GEC65629 GNY65537:GNY65629 GXU65537:GXU65629 HHQ65537:HHQ65629 HRM65537:HRM65629 IBI65537:IBI65629 ILE65537:ILE65629 IVA65537:IVA65629 JEW65537:JEW65629 JOS65537:JOS65629 JYO65537:JYO65629 KIK65537:KIK65629 KSG65537:KSG65629 LCC65537:LCC65629 LLY65537:LLY65629 LVU65537:LVU65629 MFQ65537:MFQ65629 MPM65537:MPM65629 MZI65537:MZI65629 NJE65537:NJE65629 NTA65537:NTA65629 OCW65537:OCW65629 OMS65537:OMS65629 OWO65537:OWO65629 PGK65537:PGK65629 PQG65537:PQG65629 QAC65537:QAC65629 QJY65537:QJY65629 QTU65537:QTU65629 RDQ65537:RDQ65629 RNM65537:RNM65629 RXI65537:RXI65629 SHE65537:SHE65629 SRA65537:SRA65629 TAW65537:TAW65629 TKS65537:TKS65629 TUO65537:TUO65629 UEK65537:UEK65629 UOG65537:UOG65629 UYC65537:UYC65629 VHY65537:VHY65629 VRU65537:VRU65629 WBQ65537:WBQ65629 WLM65537:WLM65629 WVI65537:WVI65629 A131073:A131165 IW131073:IW131165 SS131073:SS131165 ACO131073:ACO131165 AMK131073:AMK131165 AWG131073:AWG131165 BGC131073:BGC131165 BPY131073:BPY131165 BZU131073:BZU131165 CJQ131073:CJQ131165 CTM131073:CTM131165 DDI131073:DDI131165 DNE131073:DNE131165 DXA131073:DXA131165 EGW131073:EGW131165 EQS131073:EQS131165 FAO131073:FAO131165 FKK131073:FKK131165 FUG131073:FUG131165 GEC131073:GEC131165 GNY131073:GNY131165 GXU131073:GXU131165 HHQ131073:HHQ131165 HRM131073:HRM131165 IBI131073:IBI131165 ILE131073:ILE131165 IVA131073:IVA131165 JEW131073:JEW131165 JOS131073:JOS131165 JYO131073:JYO131165 KIK131073:KIK131165 KSG131073:KSG131165 LCC131073:LCC131165 LLY131073:LLY131165 LVU131073:LVU131165 MFQ131073:MFQ131165 MPM131073:MPM131165 MZI131073:MZI131165 NJE131073:NJE131165 NTA131073:NTA131165 OCW131073:OCW131165 OMS131073:OMS131165 OWO131073:OWO131165 PGK131073:PGK131165 PQG131073:PQG131165 QAC131073:QAC131165 QJY131073:QJY131165 QTU131073:QTU131165 RDQ131073:RDQ131165 RNM131073:RNM131165 RXI131073:RXI131165 SHE131073:SHE131165 SRA131073:SRA131165 TAW131073:TAW131165 TKS131073:TKS131165 TUO131073:TUO131165 UEK131073:UEK131165 UOG131073:UOG131165 UYC131073:UYC131165 VHY131073:VHY131165 VRU131073:VRU131165 WBQ131073:WBQ131165 WLM131073:WLM131165 WVI131073:WVI131165 A196609:A196701 IW196609:IW196701 SS196609:SS196701 ACO196609:ACO196701 AMK196609:AMK196701 AWG196609:AWG196701 BGC196609:BGC196701 BPY196609:BPY196701 BZU196609:BZU196701 CJQ196609:CJQ196701 CTM196609:CTM196701 DDI196609:DDI196701 DNE196609:DNE196701 DXA196609:DXA196701 EGW196609:EGW196701 EQS196609:EQS196701 FAO196609:FAO196701 FKK196609:FKK196701 FUG196609:FUG196701 GEC196609:GEC196701 GNY196609:GNY196701 GXU196609:GXU196701 HHQ196609:HHQ196701 HRM196609:HRM196701 IBI196609:IBI196701 ILE196609:ILE196701 IVA196609:IVA196701 JEW196609:JEW196701 JOS196609:JOS196701 JYO196609:JYO196701 KIK196609:KIK196701 KSG196609:KSG196701 LCC196609:LCC196701 LLY196609:LLY196701 LVU196609:LVU196701 MFQ196609:MFQ196701 MPM196609:MPM196701 MZI196609:MZI196701 NJE196609:NJE196701 NTA196609:NTA196701 OCW196609:OCW196701 OMS196609:OMS196701 OWO196609:OWO196701 PGK196609:PGK196701 PQG196609:PQG196701 QAC196609:QAC196701 QJY196609:QJY196701 QTU196609:QTU196701 RDQ196609:RDQ196701 RNM196609:RNM196701 RXI196609:RXI196701 SHE196609:SHE196701 SRA196609:SRA196701 TAW196609:TAW196701 TKS196609:TKS196701 TUO196609:TUO196701 UEK196609:UEK196701 UOG196609:UOG196701 UYC196609:UYC196701 VHY196609:VHY196701 VRU196609:VRU196701 WBQ196609:WBQ196701 WLM196609:WLM196701 WVI196609:WVI196701 A262145:A262237 IW262145:IW262237 SS262145:SS262237 ACO262145:ACO262237 AMK262145:AMK262237 AWG262145:AWG262237 BGC262145:BGC262237 BPY262145:BPY262237 BZU262145:BZU262237 CJQ262145:CJQ262237 CTM262145:CTM262237 DDI262145:DDI262237 DNE262145:DNE262237 DXA262145:DXA262237 EGW262145:EGW262237 EQS262145:EQS262237 FAO262145:FAO262237 FKK262145:FKK262237 FUG262145:FUG262237 GEC262145:GEC262237 GNY262145:GNY262237 GXU262145:GXU262237 HHQ262145:HHQ262237 HRM262145:HRM262237 IBI262145:IBI262237 ILE262145:ILE262237 IVA262145:IVA262237 JEW262145:JEW262237 JOS262145:JOS262237 JYO262145:JYO262237 KIK262145:KIK262237 KSG262145:KSG262237 LCC262145:LCC262237 LLY262145:LLY262237 LVU262145:LVU262237 MFQ262145:MFQ262237 MPM262145:MPM262237 MZI262145:MZI262237 NJE262145:NJE262237 NTA262145:NTA262237 OCW262145:OCW262237 OMS262145:OMS262237 OWO262145:OWO262237 PGK262145:PGK262237 PQG262145:PQG262237 QAC262145:QAC262237 QJY262145:QJY262237 QTU262145:QTU262237 RDQ262145:RDQ262237 RNM262145:RNM262237 RXI262145:RXI262237 SHE262145:SHE262237 SRA262145:SRA262237 TAW262145:TAW262237 TKS262145:TKS262237 TUO262145:TUO262237 UEK262145:UEK262237 UOG262145:UOG262237 UYC262145:UYC262237 VHY262145:VHY262237 VRU262145:VRU262237 WBQ262145:WBQ262237 WLM262145:WLM262237 WVI262145:WVI262237 A327681:A327773 IW327681:IW327773 SS327681:SS327773 ACO327681:ACO327773 AMK327681:AMK327773 AWG327681:AWG327773 BGC327681:BGC327773 BPY327681:BPY327773 BZU327681:BZU327773 CJQ327681:CJQ327773 CTM327681:CTM327773 DDI327681:DDI327773 DNE327681:DNE327773 DXA327681:DXA327773 EGW327681:EGW327773 EQS327681:EQS327773 FAO327681:FAO327773 FKK327681:FKK327773 FUG327681:FUG327773 GEC327681:GEC327773 GNY327681:GNY327773 GXU327681:GXU327773 HHQ327681:HHQ327773 HRM327681:HRM327773 IBI327681:IBI327773 ILE327681:ILE327773 IVA327681:IVA327773 JEW327681:JEW327773 JOS327681:JOS327773 JYO327681:JYO327773 KIK327681:KIK327773 KSG327681:KSG327773 LCC327681:LCC327773 LLY327681:LLY327773 LVU327681:LVU327773 MFQ327681:MFQ327773 MPM327681:MPM327773 MZI327681:MZI327773 NJE327681:NJE327773 NTA327681:NTA327773 OCW327681:OCW327773 OMS327681:OMS327773 OWO327681:OWO327773 PGK327681:PGK327773 PQG327681:PQG327773 QAC327681:QAC327773 QJY327681:QJY327773 QTU327681:QTU327773 RDQ327681:RDQ327773 RNM327681:RNM327773 RXI327681:RXI327773 SHE327681:SHE327773 SRA327681:SRA327773 TAW327681:TAW327773 TKS327681:TKS327773 TUO327681:TUO327773 UEK327681:UEK327773 UOG327681:UOG327773 UYC327681:UYC327773 VHY327681:VHY327773 VRU327681:VRU327773 WBQ327681:WBQ327773 WLM327681:WLM327773 WVI327681:WVI327773 A393217:A393309 IW393217:IW393309 SS393217:SS393309 ACO393217:ACO393309 AMK393217:AMK393309 AWG393217:AWG393309 BGC393217:BGC393309 BPY393217:BPY393309 BZU393217:BZU393309 CJQ393217:CJQ393309 CTM393217:CTM393309 DDI393217:DDI393309 DNE393217:DNE393309 DXA393217:DXA393309 EGW393217:EGW393309 EQS393217:EQS393309 FAO393217:FAO393309 FKK393217:FKK393309 FUG393217:FUG393309 GEC393217:GEC393309 GNY393217:GNY393309 GXU393217:GXU393309 HHQ393217:HHQ393309 HRM393217:HRM393309 IBI393217:IBI393309 ILE393217:ILE393309 IVA393217:IVA393309 JEW393217:JEW393309 JOS393217:JOS393309 JYO393217:JYO393309 KIK393217:KIK393309 KSG393217:KSG393309 LCC393217:LCC393309 LLY393217:LLY393309 LVU393217:LVU393309 MFQ393217:MFQ393309 MPM393217:MPM393309 MZI393217:MZI393309 NJE393217:NJE393309 NTA393217:NTA393309 OCW393217:OCW393309 OMS393217:OMS393309 OWO393217:OWO393309 PGK393217:PGK393309 PQG393217:PQG393309 QAC393217:QAC393309 QJY393217:QJY393309 QTU393217:QTU393309 RDQ393217:RDQ393309 RNM393217:RNM393309 RXI393217:RXI393309 SHE393217:SHE393309 SRA393217:SRA393309 TAW393217:TAW393309 TKS393217:TKS393309 TUO393217:TUO393309 UEK393217:UEK393309 UOG393217:UOG393309 UYC393217:UYC393309 VHY393217:VHY393309 VRU393217:VRU393309 WBQ393217:WBQ393309 WLM393217:WLM393309 WVI393217:WVI393309 A458753:A458845 IW458753:IW458845 SS458753:SS458845 ACO458753:ACO458845 AMK458753:AMK458845 AWG458753:AWG458845 BGC458753:BGC458845 BPY458753:BPY458845 BZU458753:BZU458845 CJQ458753:CJQ458845 CTM458753:CTM458845 DDI458753:DDI458845 DNE458753:DNE458845 DXA458753:DXA458845 EGW458753:EGW458845 EQS458753:EQS458845 FAO458753:FAO458845 FKK458753:FKK458845 FUG458753:FUG458845 GEC458753:GEC458845 GNY458753:GNY458845 GXU458753:GXU458845 HHQ458753:HHQ458845 HRM458753:HRM458845 IBI458753:IBI458845 ILE458753:ILE458845 IVA458753:IVA458845 JEW458753:JEW458845 JOS458753:JOS458845 JYO458753:JYO458845 KIK458753:KIK458845 KSG458753:KSG458845 LCC458753:LCC458845 LLY458753:LLY458845 LVU458753:LVU458845 MFQ458753:MFQ458845 MPM458753:MPM458845 MZI458753:MZI458845 NJE458753:NJE458845 NTA458753:NTA458845 OCW458753:OCW458845 OMS458753:OMS458845 OWO458753:OWO458845 PGK458753:PGK458845 PQG458753:PQG458845 QAC458753:QAC458845 QJY458753:QJY458845 QTU458753:QTU458845 RDQ458753:RDQ458845 RNM458753:RNM458845 RXI458753:RXI458845 SHE458753:SHE458845 SRA458753:SRA458845 TAW458753:TAW458845 TKS458753:TKS458845 TUO458753:TUO458845 UEK458753:UEK458845 UOG458753:UOG458845 UYC458753:UYC458845 VHY458753:VHY458845 VRU458753:VRU458845 WBQ458753:WBQ458845 WLM458753:WLM458845 WVI458753:WVI458845 A524289:A524381 IW524289:IW524381 SS524289:SS524381 ACO524289:ACO524381 AMK524289:AMK524381 AWG524289:AWG524381 BGC524289:BGC524381 BPY524289:BPY524381 BZU524289:BZU524381 CJQ524289:CJQ524381 CTM524289:CTM524381 DDI524289:DDI524381 DNE524289:DNE524381 DXA524289:DXA524381 EGW524289:EGW524381 EQS524289:EQS524381 FAO524289:FAO524381 FKK524289:FKK524381 FUG524289:FUG524381 GEC524289:GEC524381 GNY524289:GNY524381 GXU524289:GXU524381 HHQ524289:HHQ524381 HRM524289:HRM524381 IBI524289:IBI524381 ILE524289:ILE524381 IVA524289:IVA524381 JEW524289:JEW524381 JOS524289:JOS524381 JYO524289:JYO524381 KIK524289:KIK524381 KSG524289:KSG524381 LCC524289:LCC524381 LLY524289:LLY524381 LVU524289:LVU524381 MFQ524289:MFQ524381 MPM524289:MPM524381 MZI524289:MZI524381 NJE524289:NJE524381 NTA524289:NTA524381 OCW524289:OCW524381 OMS524289:OMS524381 OWO524289:OWO524381 PGK524289:PGK524381 PQG524289:PQG524381 QAC524289:QAC524381 QJY524289:QJY524381 QTU524289:QTU524381 RDQ524289:RDQ524381 RNM524289:RNM524381 RXI524289:RXI524381 SHE524289:SHE524381 SRA524289:SRA524381 TAW524289:TAW524381 TKS524289:TKS524381 TUO524289:TUO524381 UEK524289:UEK524381 UOG524289:UOG524381 UYC524289:UYC524381 VHY524289:VHY524381 VRU524289:VRU524381 WBQ524289:WBQ524381 WLM524289:WLM524381 WVI524289:WVI524381 A589825:A589917 IW589825:IW589917 SS589825:SS589917 ACO589825:ACO589917 AMK589825:AMK589917 AWG589825:AWG589917 BGC589825:BGC589917 BPY589825:BPY589917 BZU589825:BZU589917 CJQ589825:CJQ589917 CTM589825:CTM589917 DDI589825:DDI589917 DNE589825:DNE589917 DXA589825:DXA589917 EGW589825:EGW589917 EQS589825:EQS589917 FAO589825:FAO589917 FKK589825:FKK589917 FUG589825:FUG589917 GEC589825:GEC589917 GNY589825:GNY589917 GXU589825:GXU589917 HHQ589825:HHQ589917 HRM589825:HRM589917 IBI589825:IBI589917 ILE589825:ILE589917 IVA589825:IVA589917 JEW589825:JEW589917 JOS589825:JOS589917 JYO589825:JYO589917 KIK589825:KIK589917 KSG589825:KSG589917 LCC589825:LCC589917 LLY589825:LLY589917 LVU589825:LVU589917 MFQ589825:MFQ589917 MPM589825:MPM589917 MZI589825:MZI589917 NJE589825:NJE589917 NTA589825:NTA589917 OCW589825:OCW589917 OMS589825:OMS589917 OWO589825:OWO589917 PGK589825:PGK589917 PQG589825:PQG589917 QAC589825:QAC589917 QJY589825:QJY589917 QTU589825:QTU589917 RDQ589825:RDQ589917 RNM589825:RNM589917 RXI589825:RXI589917 SHE589825:SHE589917 SRA589825:SRA589917 TAW589825:TAW589917 TKS589825:TKS589917 TUO589825:TUO589917 UEK589825:UEK589917 UOG589825:UOG589917 UYC589825:UYC589917 VHY589825:VHY589917 VRU589825:VRU589917 WBQ589825:WBQ589917 WLM589825:WLM589917 WVI589825:WVI589917 A655361:A655453 IW655361:IW655453 SS655361:SS655453 ACO655361:ACO655453 AMK655361:AMK655453 AWG655361:AWG655453 BGC655361:BGC655453 BPY655361:BPY655453 BZU655361:BZU655453 CJQ655361:CJQ655453 CTM655361:CTM655453 DDI655361:DDI655453 DNE655361:DNE655453 DXA655361:DXA655453 EGW655361:EGW655453 EQS655361:EQS655453 FAO655361:FAO655453 FKK655361:FKK655453 FUG655361:FUG655453 GEC655361:GEC655453 GNY655361:GNY655453 GXU655361:GXU655453 HHQ655361:HHQ655453 HRM655361:HRM655453 IBI655361:IBI655453 ILE655361:ILE655453 IVA655361:IVA655453 JEW655361:JEW655453 JOS655361:JOS655453 JYO655361:JYO655453 KIK655361:KIK655453 KSG655361:KSG655453 LCC655361:LCC655453 LLY655361:LLY655453 LVU655361:LVU655453 MFQ655361:MFQ655453 MPM655361:MPM655453 MZI655361:MZI655453 NJE655361:NJE655453 NTA655361:NTA655453 OCW655361:OCW655453 OMS655361:OMS655453 OWO655361:OWO655453 PGK655361:PGK655453 PQG655361:PQG655453 QAC655361:QAC655453 QJY655361:QJY655453 QTU655361:QTU655453 RDQ655361:RDQ655453 RNM655361:RNM655453 RXI655361:RXI655453 SHE655361:SHE655453 SRA655361:SRA655453 TAW655361:TAW655453 TKS655361:TKS655453 TUO655361:TUO655453 UEK655361:UEK655453 UOG655361:UOG655453 UYC655361:UYC655453 VHY655361:VHY655453 VRU655361:VRU655453 WBQ655361:WBQ655453 WLM655361:WLM655453 WVI655361:WVI655453 A720897:A720989 IW720897:IW720989 SS720897:SS720989 ACO720897:ACO720989 AMK720897:AMK720989 AWG720897:AWG720989 BGC720897:BGC720989 BPY720897:BPY720989 BZU720897:BZU720989 CJQ720897:CJQ720989 CTM720897:CTM720989 DDI720897:DDI720989 DNE720897:DNE720989 DXA720897:DXA720989 EGW720897:EGW720989 EQS720897:EQS720989 FAO720897:FAO720989 FKK720897:FKK720989 FUG720897:FUG720989 GEC720897:GEC720989 GNY720897:GNY720989 GXU720897:GXU720989 HHQ720897:HHQ720989 HRM720897:HRM720989 IBI720897:IBI720989 ILE720897:ILE720989 IVA720897:IVA720989 JEW720897:JEW720989 JOS720897:JOS720989 JYO720897:JYO720989 KIK720897:KIK720989 KSG720897:KSG720989 LCC720897:LCC720989 LLY720897:LLY720989 LVU720897:LVU720989 MFQ720897:MFQ720989 MPM720897:MPM720989 MZI720897:MZI720989 NJE720897:NJE720989 NTA720897:NTA720989 OCW720897:OCW720989 OMS720897:OMS720989 OWO720897:OWO720989 PGK720897:PGK720989 PQG720897:PQG720989 QAC720897:QAC720989 QJY720897:QJY720989 QTU720897:QTU720989 RDQ720897:RDQ720989 RNM720897:RNM720989 RXI720897:RXI720989 SHE720897:SHE720989 SRA720897:SRA720989 TAW720897:TAW720989 TKS720897:TKS720989 TUO720897:TUO720989 UEK720897:UEK720989 UOG720897:UOG720989 UYC720897:UYC720989 VHY720897:VHY720989 VRU720897:VRU720989 WBQ720897:WBQ720989 WLM720897:WLM720989 WVI720897:WVI720989 A786433:A786525 IW786433:IW786525 SS786433:SS786525 ACO786433:ACO786525 AMK786433:AMK786525 AWG786433:AWG786525 BGC786433:BGC786525 BPY786433:BPY786525 BZU786433:BZU786525 CJQ786433:CJQ786525 CTM786433:CTM786525 DDI786433:DDI786525 DNE786433:DNE786525 DXA786433:DXA786525 EGW786433:EGW786525 EQS786433:EQS786525 FAO786433:FAO786525 FKK786433:FKK786525 FUG786433:FUG786525 GEC786433:GEC786525 GNY786433:GNY786525 GXU786433:GXU786525 HHQ786433:HHQ786525 HRM786433:HRM786525 IBI786433:IBI786525 ILE786433:ILE786525 IVA786433:IVA786525 JEW786433:JEW786525 JOS786433:JOS786525 JYO786433:JYO786525 KIK786433:KIK786525 KSG786433:KSG786525 LCC786433:LCC786525 LLY786433:LLY786525 LVU786433:LVU786525 MFQ786433:MFQ786525 MPM786433:MPM786525 MZI786433:MZI786525 NJE786433:NJE786525 NTA786433:NTA786525 OCW786433:OCW786525 OMS786433:OMS786525 OWO786433:OWO786525 PGK786433:PGK786525 PQG786433:PQG786525 QAC786433:QAC786525 QJY786433:QJY786525 QTU786433:QTU786525 RDQ786433:RDQ786525 RNM786433:RNM786525 RXI786433:RXI786525 SHE786433:SHE786525 SRA786433:SRA786525 TAW786433:TAW786525 TKS786433:TKS786525 TUO786433:TUO786525 UEK786433:UEK786525 UOG786433:UOG786525 UYC786433:UYC786525 VHY786433:VHY786525 VRU786433:VRU786525 WBQ786433:WBQ786525 WLM786433:WLM786525 WVI786433:WVI786525 A851969:A852061 IW851969:IW852061 SS851969:SS852061 ACO851969:ACO852061 AMK851969:AMK852061 AWG851969:AWG852061 BGC851969:BGC852061 BPY851969:BPY852061 BZU851969:BZU852061 CJQ851969:CJQ852061 CTM851969:CTM852061 DDI851969:DDI852061 DNE851969:DNE852061 DXA851969:DXA852061 EGW851969:EGW852061 EQS851969:EQS852061 FAO851969:FAO852061 FKK851969:FKK852061 FUG851969:FUG852061 GEC851969:GEC852061 GNY851969:GNY852061 GXU851969:GXU852061 HHQ851969:HHQ852061 HRM851969:HRM852061 IBI851969:IBI852061 ILE851969:ILE852061 IVA851969:IVA852061 JEW851969:JEW852061 JOS851969:JOS852061 JYO851969:JYO852061 KIK851969:KIK852061 KSG851969:KSG852061 LCC851969:LCC852061 LLY851969:LLY852061 LVU851969:LVU852061 MFQ851969:MFQ852061 MPM851969:MPM852061 MZI851969:MZI852061 NJE851969:NJE852061 NTA851969:NTA852061 OCW851969:OCW852061 OMS851969:OMS852061 OWO851969:OWO852061 PGK851969:PGK852061 PQG851969:PQG852061 QAC851969:QAC852061 QJY851969:QJY852061 QTU851969:QTU852061 RDQ851969:RDQ852061 RNM851969:RNM852061 RXI851969:RXI852061 SHE851969:SHE852061 SRA851969:SRA852061 TAW851969:TAW852061 TKS851969:TKS852061 TUO851969:TUO852061 UEK851969:UEK852061 UOG851969:UOG852061 UYC851969:UYC852061 VHY851969:VHY852061 VRU851969:VRU852061 WBQ851969:WBQ852061 WLM851969:WLM852061 WVI851969:WVI852061 A917505:A917597 IW917505:IW917597 SS917505:SS917597 ACO917505:ACO917597 AMK917505:AMK917597 AWG917505:AWG917597 BGC917505:BGC917597 BPY917505:BPY917597 BZU917505:BZU917597 CJQ917505:CJQ917597 CTM917505:CTM917597 DDI917505:DDI917597 DNE917505:DNE917597 DXA917505:DXA917597 EGW917505:EGW917597 EQS917505:EQS917597 FAO917505:FAO917597 FKK917505:FKK917597 FUG917505:FUG917597 GEC917505:GEC917597 GNY917505:GNY917597 GXU917505:GXU917597 HHQ917505:HHQ917597 HRM917505:HRM917597 IBI917505:IBI917597 ILE917505:ILE917597 IVA917505:IVA917597 JEW917505:JEW917597 JOS917505:JOS917597 JYO917505:JYO917597 KIK917505:KIK917597 KSG917505:KSG917597 LCC917505:LCC917597 LLY917505:LLY917597 LVU917505:LVU917597 MFQ917505:MFQ917597 MPM917505:MPM917597 MZI917505:MZI917597 NJE917505:NJE917597 NTA917505:NTA917597 OCW917505:OCW917597 OMS917505:OMS917597 OWO917505:OWO917597 PGK917505:PGK917597 PQG917505:PQG917597 QAC917505:QAC917597 QJY917505:QJY917597 QTU917505:QTU917597 RDQ917505:RDQ917597 RNM917505:RNM917597 RXI917505:RXI917597 SHE917505:SHE917597 SRA917505:SRA917597 TAW917505:TAW917597 TKS917505:TKS917597 TUO917505:TUO917597 UEK917505:UEK917597 UOG917505:UOG917597 UYC917505:UYC917597 VHY917505:VHY917597 VRU917505:VRU917597 WBQ917505:WBQ917597 WLM917505:WLM917597 WVI917505:WVI917597 A983041:A983133 IW983041:IW983133 SS983041:SS983133 ACO983041:ACO983133 AMK983041:AMK983133 AWG983041:AWG983133 BGC983041:BGC983133 BPY983041:BPY983133 BZU983041:BZU983133 CJQ983041:CJQ983133 CTM983041:CTM983133 DDI983041:DDI983133 DNE983041:DNE983133 DXA983041:DXA983133 EGW983041:EGW983133 EQS983041:EQS983133 FAO983041:FAO983133 FKK983041:FKK983133 FUG983041:FUG983133 GEC983041:GEC983133 GNY983041:GNY983133 GXU983041:GXU983133 HHQ983041:HHQ983133 HRM983041:HRM983133 IBI983041:IBI983133 ILE983041:ILE983133 IVA983041:IVA983133 JEW983041:JEW983133 JOS983041:JOS983133 JYO983041:JYO983133 KIK983041:KIK983133 KSG983041:KSG983133 LCC983041:LCC983133 LLY983041:LLY983133 LVU983041:LVU983133 MFQ983041:MFQ983133 MPM983041:MPM983133 MZI983041:MZI983133 NJE983041:NJE983133 NTA983041:NTA983133 OCW983041:OCW983133 OMS983041:OMS983133 OWO983041:OWO983133 PGK983041:PGK983133 PQG983041:PQG983133 QAC983041:QAC983133 QJY983041:QJY983133 QTU983041:QTU983133 RDQ983041:RDQ983133 RNM983041:RNM983133 RXI983041:RXI983133 SHE983041:SHE983133 SRA983041:SRA983133 TAW983041:TAW983133 TKS983041:TKS983133 TUO983041:TUO983133 UEK983041:UEK983133 UOG983041:UOG983133 UYC983041:UYC983133 VHY983041:VHY983133 VRU983041:VRU983133 WBQ983041:WBQ983133 WLM983041:WLM983133 WVI983041:WVI983133 A188:D65536 IW188:IZ65536 SS188:SV65536 ACO188:ACR65536 AMK188:AMN65536 AWG188:AWJ65536 BGC188:BGF65536 BPY188:BQB65536 BZU188:BZX65536 CJQ188:CJT65536 CTM188:CTP65536 DDI188:DDL65536 DNE188:DNH65536 DXA188:DXD65536 EGW188:EGZ65536 EQS188:EQV65536 FAO188:FAR65536 FKK188:FKN65536 FUG188:FUJ65536 GEC188:GEF65536 GNY188:GOB65536 GXU188:GXX65536 HHQ188:HHT65536 HRM188:HRP65536 IBI188:IBL65536 ILE188:ILH65536 IVA188:IVD65536 JEW188:JEZ65536 JOS188:JOV65536 JYO188:JYR65536 KIK188:KIN65536 KSG188:KSJ65536 LCC188:LCF65536 LLY188:LMB65536 LVU188:LVX65536 MFQ188:MFT65536 MPM188:MPP65536 MZI188:MZL65536 NJE188:NJH65536 NTA188:NTD65536 OCW188:OCZ65536 OMS188:OMV65536 OWO188:OWR65536 PGK188:PGN65536 PQG188:PQJ65536 QAC188:QAF65536 QJY188:QKB65536 QTU188:QTX65536 RDQ188:RDT65536 RNM188:RNP65536 RXI188:RXL65536 SHE188:SHH65536 SRA188:SRD65536 TAW188:TAZ65536 TKS188:TKV65536 TUO188:TUR65536 UEK188:UEN65536 UOG188:UOJ65536 UYC188:UYF65536 VHY188:VIB65536 VRU188:VRX65536 WBQ188:WBT65536 WLM188:WLP65536 WVI188:WVL65536 A65724:D131072 IW65724:IZ131072 SS65724:SV131072 ACO65724:ACR131072 AMK65724:AMN131072 AWG65724:AWJ131072 BGC65724:BGF131072 BPY65724:BQB131072 BZU65724:BZX131072 CJQ65724:CJT131072 CTM65724:CTP131072 DDI65724:DDL131072 DNE65724:DNH131072 DXA65724:DXD131072 EGW65724:EGZ131072 EQS65724:EQV131072 FAO65724:FAR131072 FKK65724:FKN131072 FUG65724:FUJ131072 GEC65724:GEF131072 GNY65724:GOB131072 GXU65724:GXX131072 HHQ65724:HHT131072 HRM65724:HRP131072 IBI65724:IBL131072 ILE65724:ILH131072 IVA65724:IVD131072 JEW65724:JEZ131072 JOS65724:JOV131072 JYO65724:JYR131072 KIK65724:KIN131072 KSG65724:KSJ131072 LCC65724:LCF131072 LLY65724:LMB131072 LVU65724:LVX131072 MFQ65724:MFT131072 MPM65724:MPP131072 MZI65724:MZL131072 NJE65724:NJH131072 NTA65724:NTD131072 OCW65724:OCZ131072 OMS65724:OMV131072 OWO65724:OWR131072 PGK65724:PGN131072 PQG65724:PQJ131072 QAC65724:QAF131072 QJY65724:QKB131072 QTU65724:QTX131072 RDQ65724:RDT131072 RNM65724:RNP131072 RXI65724:RXL131072 SHE65724:SHH131072 SRA65724:SRD131072 TAW65724:TAZ131072 TKS65724:TKV131072 TUO65724:TUR131072 UEK65724:UEN131072 UOG65724:UOJ131072 UYC65724:UYF131072 VHY65724:VIB131072 VRU65724:VRX131072 WBQ65724:WBT131072 WLM65724:WLP131072 WVI65724:WVL131072 A131260:D196608 IW131260:IZ196608 SS131260:SV196608 ACO131260:ACR196608 AMK131260:AMN196608 AWG131260:AWJ196608 BGC131260:BGF196608 BPY131260:BQB196608 BZU131260:BZX196608 CJQ131260:CJT196608 CTM131260:CTP196608 DDI131260:DDL196608 DNE131260:DNH196608 DXA131260:DXD196608 EGW131260:EGZ196608 EQS131260:EQV196608 FAO131260:FAR196608 FKK131260:FKN196608 FUG131260:FUJ196608 GEC131260:GEF196608 GNY131260:GOB196608 GXU131260:GXX196608 HHQ131260:HHT196608 HRM131260:HRP196608 IBI131260:IBL196608 ILE131260:ILH196608 IVA131260:IVD196608 JEW131260:JEZ196608 JOS131260:JOV196608 JYO131260:JYR196608 KIK131260:KIN196608 KSG131260:KSJ196608 LCC131260:LCF196608 LLY131260:LMB196608 LVU131260:LVX196608 MFQ131260:MFT196608 MPM131260:MPP196608 MZI131260:MZL196608 NJE131260:NJH196608 NTA131260:NTD196608 OCW131260:OCZ196608 OMS131260:OMV196608 OWO131260:OWR196608 PGK131260:PGN196608 PQG131260:PQJ196608 QAC131260:QAF196608 QJY131260:QKB196608 QTU131260:QTX196608 RDQ131260:RDT196608 RNM131260:RNP196608 RXI131260:RXL196608 SHE131260:SHH196608 SRA131260:SRD196608 TAW131260:TAZ196608 TKS131260:TKV196608 TUO131260:TUR196608 UEK131260:UEN196608 UOG131260:UOJ196608 UYC131260:UYF196608 VHY131260:VIB196608 VRU131260:VRX196608 WBQ131260:WBT196608 WLM131260:WLP196608 WVI131260:WVL196608 A196796:D262144 IW196796:IZ262144 SS196796:SV262144 ACO196796:ACR262144 AMK196796:AMN262144 AWG196796:AWJ262144 BGC196796:BGF262144 BPY196796:BQB262144 BZU196796:BZX262144 CJQ196796:CJT262144 CTM196796:CTP262144 DDI196796:DDL262144 DNE196796:DNH262144 DXA196796:DXD262144 EGW196796:EGZ262144 EQS196796:EQV262144 FAO196796:FAR262144 FKK196796:FKN262144 FUG196796:FUJ262144 GEC196796:GEF262144 GNY196796:GOB262144 GXU196796:GXX262144 HHQ196796:HHT262144 HRM196796:HRP262144 IBI196796:IBL262144 ILE196796:ILH262144 IVA196796:IVD262144 JEW196796:JEZ262144 JOS196796:JOV262144 JYO196796:JYR262144 KIK196796:KIN262144 KSG196796:KSJ262144 LCC196796:LCF262144 LLY196796:LMB262144 LVU196796:LVX262144 MFQ196796:MFT262144 MPM196796:MPP262144 MZI196796:MZL262144 NJE196796:NJH262144 NTA196796:NTD262144 OCW196796:OCZ262144 OMS196796:OMV262144 OWO196796:OWR262144 PGK196796:PGN262144 PQG196796:PQJ262144 QAC196796:QAF262144 QJY196796:QKB262144 QTU196796:QTX262144 RDQ196796:RDT262144 RNM196796:RNP262144 RXI196796:RXL262144 SHE196796:SHH262144 SRA196796:SRD262144 TAW196796:TAZ262144 TKS196796:TKV262144 TUO196796:TUR262144 UEK196796:UEN262144 UOG196796:UOJ262144 UYC196796:UYF262144 VHY196796:VIB262144 VRU196796:VRX262144 WBQ196796:WBT262144 WLM196796:WLP262144 WVI196796:WVL262144 A262332:D327680 IW262332:IZ327680 SS262332:SV327680 ACO262332:ACR327680 AMK262332:AMN327680 AWG262332:AWJ327680 BGC262332:BGF327680 BPY262332:BQB327680 BZU262332:BZX327680 CJQ262332:CJT327680 CTM262332:CTP327680 DDI262332:DDL327680 DNE262332:DNH327680 DXA262332:DXD327680 EGW262332:EGZ327680 EQS262332:EQV327680 FAO262332:FAR327680 FKK262332:FKN327680 FUG262332:FUJ327680 GEC262332:GEF327680 GNY262332:GOB327680 GXU262332:GXX327680 HHQ262332:HHT327680 HRM262332:HRP327680 IBI262332:IBL327680 ILE262332:ILH327680 IVA262332:IVD327680 JEW262332:JEZ327680 JOS262332:JOV327680 JYO262332:JYR327680 KIK262332:KIN327680 KSG262332:KSJ327680 LCC262332:LCF327680 LLY262332:LMB327680 LVU262332:LVX327680 MFQ262332:MFT327680 MPM262332:MPP327680 MZI262332:MZL327680 NJE262332:NJH327680 NTA262332:NTD327680 OCW262332:OCZ327680 OMS262332:OMV327680 OWO262332:OWR327680 PGK262332:PGN327680 PQG262332:PQJ327680 QAC262332:QAF327680 QJY262332:QKB327680 QTU262332:QTX327680 RDQ262332:RDT327680 RNM262332:RNP327680 RXI262332:RXL327680 SHE262332:SHH327680 SRA262332:SRD327680 TAW262332:TAZ327680 TKS262332:TKV327680 TUO262332:TUR327680 UEK262332:UEN327680 UOG262332:UOJ327680 UYC262332:UYF327680 VHY262332:VIB327680 VRU262332:VRX327680 WBQ262332:WBT327680 WLM262332:WLP327680 WVI262332:WVL327680 A327868:D393216 IW327868:IZ393216 SS327868:SV393216 ACO327868:ACR393216 AMK327868:AMN393216 AWG327868:AWJ393216 BGC327868:BGF393216 BPY327868:BQB393216 BZU327868:BZX393216 CJQ327868:CJT393216 CTM327868:CTP393216 DDI327868:DDL393216 DNE327868:DNH393216 DXA327868:DXD393216 EGW327868:EGZ393216 EQS327868:EQV393216 FAO327868:FAR393216 FKK327868:FKN393216 FUG327868:FUJ393216 GEC327868:GEF393216 GNY327868:GOB393216 GXU327868:GXX393216 HHQ327868:HHT393216 HRM327868:HRP393216 IBI327868:IBL393216 ILE327868:ILH393216 IVA327868:IVD393216 JEW327868:JEZ393216 JOS327868:JOV393216 JYO327868:JYR393216 KIK327868:KIN393216 KSG327868:KSJ393216 LCC327868:LCF393216 LLY327868:LMB393216 LVU327868:LVX393216 MFQ327868:MFT393216 MPM327868:MPP393216 MZI327868:MZL393216 NJE327868:NJH393216 NTA327868:NTD393216 OCW327868:OCZ393216 OMS327868:OMV393216 OWO327868:OWR393216 PGK327868:PGN393216 PQG327868:PQJ393216 QAC327868:QAF393216 QJY327868:QKB393216 QTU327868:QTX393216 RDQ327868:RDT393216 RNM327868:RNP393216 RXI327868:RXL393216 SHE327868:SHH393216 SRA327868:SRD393216 TAW327868:TAZ393216 TKS327868:TKV393216 TUO327868:TUR393216 UEK327868:UEN393216 UOG327868:UOJ393216 UYC327868:UYF393216 VHY327868:VIB393216 VRU327868:VRX393216 WBQ327868:WBT393216 WLM327868:WLP393216 WVI327868:WVL393216 A393404:D458752 IW393404:IZ458752 SS393404:SV458752 ACO393404:ACR458752 AMK393404:AMN458752 AWG393404:AWJ458752 BGC393404:BGF458752 BPY393404:BQB458752 BZU393404:BZX458752 CJQ393404:CJT458752 CTM393404:CTP458752 DDI393404:DDL458752 DNE393404:DNH458752 DXA393404:DXD458752 EGW393404:EGZ458752 EQS393404:EQV458752 FAO393404:FAR458752 FKK393404:FKN458752 FUG393404:FUJ458752 GEC393404:GEF458752 GNY393404:GOB458752 GXU393404:GXX458752 HHQ393404:HHT458752 HRM393404:HRP458752 IBI393404:IBL458752 ILE393404:ILH458752 IVA393404:IVD458752 JEW393404:JEZ458752 JOS393404:JOV458752 JYO393404:JYR458752 KIK393404:KIN458752 KSG393404:KSJ458752 LCC393404:LCF458752 LLY393404:LMB458752 LVU393404:LVX458752 MFQ393404:MFT458752 MPM393404:MPP458752 MZI393404:MZL458752 NJE393404:NJH458752 NTA393404:NTD458752 OCW393404:OCZ458752 OMS393404:OMV458752 OWO393404:OWR458752 PGK393404:PGN458752 PQG393404:PQJ458752 QAC393404:QAF458752 QJY393404:QKB458752 QTU393404:QTX458752 RDQ393404:RDT458752 RNM393404:RNP458752 RXI393404:RXL458752 SHE393404:SHH458752 SRA393404:SRD458752 TAW393404:TAZ458752 TKS393404:TKV458752 TUO393404:TUR458752 UEK393404:UEN458752 UOG393404:UOJ458752 UYC393404:UYF458752 VHY393404:VIB458752 VRU393404:VRX458752 WBQ393404:WBT458752 WLM393404:WLP458752 WVI393404:WVL458752 A458940:D524288 IW458940:IZ524288 SS458940:SV524288 ACO458940:ACR524288 AMK458940:AMN524288 AWG458940:AWJ524288 BGC458940:BGF524288 BPY458940:BQB524288 BZU458940:BZX524288 CJQ458940:CJT524288 CTM458940:CTP524288 DDI458940:DDL524288 DNE458940:DNH524288 DXA458940:DXD524288 EGW458940:EGZ524288 EQS458940:EQV524288 FAO458940:FAR524288 FKK458940:FKN524288 FUG458940:FUJ524288 GEC458940:GEF524288 GNY458940:GOB524288 GXU458940:GXX524288 HHQ458940:HHT524288 HRM458940:HRP524288 IBI458940:IBL524288 ILE458940:ILH524288 IVA458940:IVD524288 JEW458940:JEZ524288 JOS458940:JOV524288 JYO458940:JYR524288 KIK458940:KIN524288 KSG458940:KSJ524288 LCC458940:LCF524288 LLY458940:LMB524288 LVU458940:LVX524288 MFQ458940:MFT524288 MPM458940:MPP524288 MZI458940:MZL524288 NJE458940:NJH524288 NTA458940:NTD524288 OCW458940:OCZ524288 OMS458940:OMV524288 OWO458940:OWR524288 PGK458940:PGN524288 PQG458940:PQJ524288 QAC458940:QAF524288 QJY458940:QKB524288 QTU458940:QTX524288 RDQ458940:RDT524288 RNM458940:RNP524288 RXI458940:RXL524288 SHE458940:SHH524288 SRA458940:SRD524288 TAW458940:TAZ524288 TKS458940:TKV524288 TUO458940:TUR524288 UEK458940:UEN524288 UOG458940:UOJ524288 UYC458940:UYF524288 VHY458940:VIB524288 VRU458940:VRX524288 WBQ458940:WBT524288 WLM458940:WLP524288 WVI458940:WVL524288 A524476:D589824 IW524476:IZ589824 SS524476:SV589824 ACO524476:ACR589824 AMK524476:AMN589824 AWG524476:AWJ589824 BGC524476:BGF589824 BPY524476:BQB589824 BZU524476:BZX589824 CJQ524476:CJT589824 CTM524476:CTP589824 DDI524476:DDL589824 DNE524476:DNH589824 DXA524476:DXD589824 EGW524476:EGZ589824 EQS524476:EQV589824 FAO524476:FAR589824 FKK524476:FKN589824 FUG524476:FUJ589824 GEC524476:GEF589824 GNY524476:GOB589824 GXU524476:GXX589824 HHQ524476:HHT589824 HRM524476:HRP589824 IBI524476:IBL589824 ILE524476:ILH589824 IVA524476:IVD589824 JEW524476:JEZ589824 JOS524476:JOV589824 JYO524476:JYR589824 KIK524476:KIN589824 KSG524476:KSJ589824 LCC524476:LCF589824 LLY524476:LMB589824 LVU524476:LVX589824 MFQ524476:MFT589824 MPM524476:MPP589824 MZI524476:MZL589824 NJE524476:NJH589824 NTA524476:NTD589824 OCW524476:OCZ589824 OMS524476:OMV589824 OWO524476:OWR589824 PGK524476:PGN589824 PQG524476:PQJ589824 QAC524476:QAF589824 QJY524476:QKB589824 QTU524476:QTX589824 RDQ524476:RDT589824 RNM524476:RNP589824 RXI524476:RXL589824 SHE524476:SHH589824 SRA524476:SRD589824 TAW524476:TAZ589824 TKS524476:TKV589824 TUO524476:TUR589824 UEK524476:UEN589824 UOG524476:UOJ589824 UYC524476:UYF589824 VHY524476:VIB589824 VRU524476:VRX589824 WBQ524476:WBT589824 WLM524476:WLP589824 WVI524476:WVL589824 A590012:D655360 IW590012:IZ655360 SS590012:SV655360 ACO590012:ACR655360 AMK590012:AMN655360 AWG590012:AWJ655360 BGC590012:BGF655360 BPY590012:BQB655360 BZU590012:BZX655360 CJQ590012:CJT655360 CTM590012:CTP655360 DDI590012:DDL655360 DNE590012:DNH655360 DXA590012:DXD655360 EGW590012:EGZ655360 EQS590012:EQV655360 FAO590012:FAR655360 FKK590012:FKN655360 FUG590012:FUJ655360 GEC590012:GEF655360 GNY590012:GOB655360 GXU590012:GXX655360 HHQ590012:HHT655360 HRM590012:HRP655360 IBI590012:IBL655360 ILE590012:ILH655360 IVA590012:IVD655360 JEW590012:JEZ655360 JOS590012:JOV655360 JYO590012:JYR655360 KIK590012:KIN655360 KSG590012:KSJ655360 LCC590012:LCF655360 LLY590012:LMB655360 LVU590012:LVX655360 MFQ590012:MFT655360 MPM590012:MPP655360 MZI590012:MZL655360 NJE590012:NJH655360 NTA590012:NTD655360 OCW590012:OCZ655360 OMS590012:OMV655360 OWO590012:OWR655360 PGK590012:PGN655360 PQG590012:PQJ655360 QAC590012:QAF655360 QJY590012:QKB655360 QTU590012:QTX655360 RDQ590012:RDT655360 RNM590012:RNP655360 RXI590012:RXL655360 SHE590012:SHH655360 SRA590012:SRD655360 TAW590012:TAZ655360 TKS590012:TKV655360 TUO590012:TUR655360 UEK590012:UEN655360 UOG590012:UOJ655360 UYC590012:UYF655360 VHY590012:VIB655360 VRU590012:VRX655360 WBQ590012:WBT655360 WLM590012:WLP655360 WVI590012:WVL655360 A655548:D720896 IW655548:IZ720896 SS655548:SV720896 ACO655548:ACR720896 AMK655548:AMN720896 AWG655548:AWJ720896 BGC655548:BGF720896 BPY655548:BQB720896 BZU655548:BZX720896 CJQ655548:CJT720896 CTM655548:CTP720896 DDI655548:DDL720896 DNE655548:DNH720896 DXA655548:DXD720896 EGW655548:EGZ720896 EQS655548:EQV720896 FAO655548:FAR720896 FKK655548:FKN720896 FUG655548:FUJ720896 GEC655548:GEF720896 GNY655548:GOB720896 GXU655548:GXX720896 HHQ655548:HHT720896 HRM655548:HRP720896 IBI655548:IBL720896 ILE655548:ILH720896 IVA655548:IVD720896 JEW655548:JEZ720896 JOS655548:JOV720896 JYO655548:JYR720896 KIK655548:KIN720896 KSG655548:KSJ720896 LCC655548:LCF720896 LLY655548:LMB720896 LVU655548:LVX720896 MFQ655548:MFT720896 MPM655548:MPP720896 MZI655548:MZL720896 NJE655548:NJH720896 NTA655548:NTD720896 OCW655548:OCZ720896 OMS655548:OMV720896 OWO655548:OWR720896 PGK655548:PGN720896 PQG655548:PQJ720896 QAC655548:QAF720896 QJY655548:QKB720896 QTU655548:QTX720896 RDQ655548:RDT720896 RNM655548:RNP720896 RXI655548:RXL720896 SHE655548:SHH720896 SRA655548:SRD720896 TAW655548:TAZ720896 TKS655548:TKV720896 TUO655548:TUR720896 UEK655548:UEN720896 UOG655548:UOJ720896 UYC655548:UYF720896 VHY655548:VIB720896 VRU655548:VRX720896 WBQ655548:WBT720896 WLM655548:WLP720896 WVI655548:WVL720896 A721084:D786432 IW721084:IZ786432 SS721084:SV786432 ACO721084:ACR786432 AMK721084:AMN786432 AWG721084:AWJ786432 BGC721084:BGF786432 BPY721084:BQB786432 BZU721084:BZX786432 CJQ721084:CJT786432 CTM721084:CTP786432 DDI721084:DDL786432 DNE721084:DNH786432 DXA721084:DXD786432 EGW721084:EGZ786432 EQS721084:EQV786432 FAO721084:FAR786432 FKK721084:FKN786432 FUG721084:FUJ786432 GEC721084:GEF786432 GNY721084:GOB786432 GXU721084:GXX786432 HHQ721084:HHT786432 HRM721084:HRP786432 IBI721084:IBL786432 ILE721084:ILH786432 IVA721084:IVD786432 JEW721084:JEZ786432 JOS721084:JOV786432 JYO721084:JYR786432 KIK721084:KIN786432 KSG721084:KSJ786432 LCC721084:LCF786432 LLY721084:LMB786432 LVU721084:LVX786432 MFQ721084:MFT786432 MPM721084:MPP786432 MZI721084:MZL786432 NJE721084:NJH786432 NTA721084:NTD786432 OCW721084:OCZ786432 OMS721084:OMV786432 OWO721084:OWR786432 PGK721084:PGN786432 PQG721084:PQJ786432 QAC721084:QAF786432 QJY721084:QKB786432 QTU721084:QTX786432 RDQ721084:RDT786432 RNM721084:RNP786432 RXI721084:RXL786432 SHE721084:SHH786432 SRA721084:SRD786432 TAW721084:TAZ786432 TKS721084:TKV786432 TUO721084:TUR786432 UEK721084:UEN786432 UOG721084:UOJ786432 UYC721084:UYF786432 VHY721084:VIB786432 VRU721084:VRX786432 WBQ721084:WBT786432 WLM721084:WLP786432 WVI721084:WVL786432 A786620:D851968 IW786620:IZ851968 SS786620:SV851968 ACO786620:ACR851968 AMK786620:AMN851968 AWG786620:AWJ851968 BGC786620:BGF851968 BPY786620:BQB851968 BZU786620:BZX851968 CJQ786620:CJT851968 CTM786620:CTP851968 DDI786620:DDL851968 DNE786620:DNH851968 DXA786620:DXD851968 EGW786620:EGZ851968 EQS786620:EQV851968 FAO786620:FAR851968 FKK786620:FKN851968 FUG786620:FUJ851968 GEC786620:GEF851968 GNY786620:GOB851968 GXU786620:GXX851968 HHQ786620:HHT851968 HRM786620:HRP851968 IBI786620:IBL851968 ILE786620:ILH851968 IVA786620:IVD851968 JEW786620:JEZ851968 JOS786620:JOV851968 JYO786620:JYR851968 KIK786620:KIN851968 KSG786620:KSJ851968 LCC786620:LCF851968 LLY786620:LMB851968 LVU786620:LVX851968 MFQ786620:MFT851968 MPM786620:MPP851968 MZI786620:MZL851968 NJE786620:NJH851968 NTA786620:NTD851968 OCW786620:OCZ851968 OMS786620:OMV851968 OWO786620:OWR851968 PGK786620:PGN851968 PQG786620:PQJ851968 QAC786620:QAF851968 QJY786620:QKB851968 QTU786620:QTX851968 RDQ786620:RDT851968 RNM786620:RNP851968 RXI786620:RXL851968 SHE786620:SHH851968 SRA786620:SRD851968 TAW786620:TAZ851968 TKS786620:TKV851968 TUO786620:TUR851968 UEK786620:UEN851968 UOG786620:UOJ851968 UYC786620:UYF851968 VHY786620:VIB851968 VRU786620:VRX851968 WBQ786620:WBT851968 WLM786620:WLP851968 WVI786620:WVL851968 A852156:D917504 IW852156:IZ917504 SS852156:SV917504 ACO852156:ACR917504 AMK852156:AMN917504 AWG852156:AWJ917504 BGC852156:BGF917504 BPY852156:BQB917504 BZU852156:BZX917504 CJQ852156:CJT917504 CTM852156:CTP917504 DDI852156:DDL917504 DNE852156:DNH917504 DXA852156:DXD917504 EGW852156:EGZ917504 EQS852156:EQV917504 FAO852156:FAR917504 FKK852156:FKN917504 FUG852156:FUJ917504 GEC852156:GEF917504 GNY852156:GOB917504 GXU852156:GXX917504 HHQ852156:HHT917504 HRM852156:HRP917504 IBI852156:IBL917504 ILE852156:ILH917504 IVA852156:IVD917504 JEW852156:JEZ917504 JOS852156:JOV917504 JYO852156:JYR917504 KIK852156:KIN917504 KSG852156:KSJ917504 LCC852156:LCF917504 LLY852156:LMB917504 LVU852156:LVX917504 MFQ852156:MFT917504 MPM852156:MPP917504 MZI852156:MZL917504 NJE852156:NJH917504 NTA852156:NTD917504 OCW852156:OCZ917504 OMS852156:OMV917504 OWO852156:OWR917504 PGK852156:PGN917504 PQG852156:PQJ917504 QAC852156:QAF917504 QJY852156:QKB917504 QTU852156:QTX917504 RDQ852156:RDT917504 RNM852156:RNP917504 RXI852156:RXL917504 SHE852156:SHH917504 SRA852156:SRD917504 TAW852156:TAZ917504 TKS852156:TKV917504 TUO852156:TUR917504 UEK852156:UEN917504 UOG852156:UOJ917504 UYC852156:UYF917504 VHY852156:VIB917504 VRU852156:VRX917504 WBQ852156:WBT917504 WLM852156:WLP917504 WVI852156:WVL917504 A917692:D983040 IW917692:IZ983040 SS917692:SV983040 ACO917692:ACR983040 AMK917692:AMN983040 AWG917692:AWJ983040 BGC917692:BGF983040 BPY917692:BQB983040 BZU917692:BZX983040 CJQ917692:CJT983040 CTM917692:CTP983040 DDI917692:DDL983040 DNE917692:DNH983040 DXA917692:DXD983040 EGW917692:EGZ983040 EQS917692:EQV983040 FAO917692:FAR983040 FKK917692:FKN983040 FUG917692:FUJ983040 GEC917692:GEF983040 GNY917692:GOB983040 GXU917692:GXX983040 HHQ917692:HHT983040 HRM917692:HRP983040 IBI917692:IBL983040 ILE917692:ILH983040 IVA917692:IVD983040 JEW917692:JEZ983040 JOS917692:JOV983040 JYO917692:JYR983040 KIK917692:KIN983040 KSG917692:KSJ983040 LCC917692:LCF983040 LLY917692:LMB983040 LVU917692:LVX983040 MFQ917692:MFT983040 MPM917692:MPP983040 MZI917692:MZL983040 NJE917692:NJH983040 NTA917692:NTD983040 OCW917692:OCZ983040 OMS917692:OMV983040 OWO917692:OWR983040 PGK917692:PGN983040 PQG917692:PQJ983040 QAC917692:QAF983040 QJY917692:QKB983040 QTU917692:QTX983040 RDQ917692:RDT983040 RNM917692:RNP983040 RXI917692:RXL983040 SHE917692:SHH983040 SRA917692:SRD983040 TAW917692:TAZ983040 TKS917692:TKV983040 TUO917692:TUR983040 UEK917692:UEN983040 UOG917692:UOJ983040 UYC917692:UYF983040 VHY917692:VIB983040 VRU917692:VRX983040 WBQ917692:WBT983040 WLM917692:WLP983040 WVI917692:WVL983040 A983228:D1048576 IW983228:IZ1048576 SS983228:SV1048576 ACO983228:ACR1048576 AMK983228:AMN1048576 AWG983228:AWJ1048576 BGC983228:BGF1048576 BPY983228:BQB1048576 BZU983228:BZX1048576 CJQ983228:CJT1048576 CTM983228:CTP1048576 DDI983228:DDL1048576 DNE983228:DNH1048576 DXA983228:DXD1048576 EGW983228:EGZ1048576 EQS983228:EQV1048576 FAO983228:FAR1048576 FKK983228:FKN1048576 FUG983228:FUJ1048576 GEC983228:GEF1048576 GNY983228:GOB1048576 GXU983228:GXX1048576 HHQ983228:HHT1048576 HRM983228:HRP1048576 IBI983228:IBL1048576 ILE983228:ILH1048576 IVA983228:IVD1048576 JEW983228:JEZ1048576 JOS983228:JOV1048576 JYO983228:JYR1048576 KIK983228:KIN1048576 KSG983228:KSJ1048576 LCC983228:LCF1048576 LLY983228:LMB1048576 LVU983228:LVX1048576 MFQ983228:MFT1048576 MPM983228:MPP1048576 MZI983228:MZL1048576 NJE983228:NJH1048576 NTA983228:NTD1048576 OCW983228:OCZ1048576 OMS983228:OMV1048576 OWO983228:OWR1048576 PGK983228:PGN1048576 PQG983228:PQJ1048576 QAC983228:QAF1048576 QJY983228:QKB1048576 QTU983228:QTX1048576 RDQ983228:RDT1048576 RNM983228:RNP1048576 RXI983228:RXL1048576 SHE983228:SHH1048576 SRA983228:SRD1048576 TAW983228:TAZ1048576 TKS983228:TKV1048576 TUO983228:TUR1048576 UEK983228:UEN1048576 UOG983228:UOJ1048576 UYC983228:UYF1048576 VHY983228:VIB1048576 VRU983228:VRX1048576 WBQ983228:WBT1048576 WLM983228:WLP1048576 WVI983228:WVL1048576 B65:B109 IX65:IX109 ST65:ST109 ACP65:ACP109 AML65:AML109 AWH65:AWH109 BGD65:BGD109 BPZ65:BPZ109 BZV65:BZV109 CJR65:CJR109 CTN65:CTN109 DDJ65:DDJ109 DNF65:DNF109 DXB65:DXB109 EGX65:EGX109 EQT65:EQT109 FAP65:FAP109 FKL65:FKL109 FUH65:FUH109 GED65:GED109 GNZ65:GNZ109 GXV65:GXV109 HHR65:HHR109 HRN65:HRN109 IBJ65:IBJ109 ILF65:ILF109 IVB65:IVB109 JEX65:JEX109 JOT65:JOT109 JYP65:JYP109 KIL65:KIL109 KSH65:KSH109 LCD65:LCD109 LLZ65:LLZ109 LVV65:LVV109 MFR65:MFR109 MPN65:MPN109 MZJ65:MZJ109 NJF65:NJF109 NTB65:NTB109 OCX65:OCX109 OMT65:OMT109 OWP65:OWP109 PGL65:PGL109 PQH65:PQH109 QAD65:QAD109 QJZ65:QJZ109 QTV65:QTV109 RDR65:RDR109 RNN65:RNN109 RXJ65:RXJ109 SHF65:SHF109 SRB65:SRB109 TAX65:TAX109 TKT65:TKT109 TUP65:TUP109 UEL65:UEL109 UOH65:UOH109 UYD65:UYD109 VHZ65:VHZ109 VRV65:VRV109 WBR65:WBR109 WLN65:WLN109 WVJ65:WVJ109 B65601:B65645 IX65601:IX65645 ST65601:ST65645 ACP65601:ACP65645 AML65601:AML65645 AWH65601:AWH65645 BGD65601:BGD65645 BPZ65601:BPZ65645 BZV65601:BZV65645 CJR65601:CJR65645 CTN65601:CTN65645 DDJ65601:DDJ65645 DNF65601:DNF65645 DXB65601:DXB65645 EGX65601:EGX65645 EQT65601:EQT65645 FAP65601:FAP65645 FKL65601:FKL65645 FUH65601:FUH65645 GED65601:GED65645 GNZ65601:GNZ65645 GXV65601:GXV65645 HHR65601:HHR65645 HRN65601:HRN65645 IBJ65601:IBJ65645 ILF65601:ILF65645 IVB65601:IVB65645 JEX65601:JEX65645 JOT65601:JOT65645 JYP65601:JYP65645 KIL65601:KIL65645 KSH65601:KSH65645 LCD65601:LCD65645 LLZ65601:LLZ65645 LVV65601:LVV65645 MFR65601:MFR65645 MPN65601:MPN65645 MZJ65601:MZJ65645 NJF65601:NJF65645 NTB65601:NTB65645 OCX65601:OCX65645 OMT65601:OMT65645 OWP65601:OWP65645 PGL65601:PGL65645 PQH65601:PQH65645 QAD65601:QAD65645 QJZ65601:QJZ65645 QTV65601:QTV65645 RDR65601:RDR65645 RNN65601:RNN65645 RXJ65601:RXJ65645 SHF65601:SHF65645 SRB65601:SRB65645 TAX65601:TAX65645 TKT65601:TKT65645 TUP65601:TUP65645 UEL65601:UEL65645 UOH65601:UOH65645 UYD65601:UYD65645 VHZ65601:VHZ65645 VRV65601:VRV65645 WBR65601:WBR65645 WLN65601:WLN65645 WVJ65601:WVJ65645 B131137:B131181 IX131137:IX131181 ST131137:ST131181 ACP131137:ACP131181 AML131137:AML131181 AWH131137:AWH131181 BGD131137:BGD131181 BPZ131137:BPZ131181 BZV131137:BZV131181 CJR131137:CJR131181 CTN131137:CTN131181 DDJ131137:DDJ131181 DNF131137:DNF131181 DXB131137:DXB131181 EGX131137:EGX131181 EQT131137:EQT131181 FAP131137:FAP131181 FKL131137:FKL131181 FUH131137:FUH131181 GED131137:GED131181 GNZ131137:GNZ131181 GXV131137:GXV131181 HHR131137:HHR131181 HRN131137:HRN131181 IBJ131137:IBJ131181 ILF131137:ILF131181 IVB131137:IVB131181 JEX131137:JEX131181 JOT131137:JOT131181 JYP131137:JYP131181 KIL131137:KIL131181 KSH131137:KSH131181 LCD131137:LCD131181 LLZ131137:LLZ131181 LVV131137:LVV131181 MFR131137:MFR131181 MPN131137:MPN131181 MZJ131137:MZJ131181 NJF131137:NJF131181 NTB131137:NTB131181 OCX131137:OCX131181 OMT131137:OMT131181 OWP131137:OWP131181 PGL131137:PGL131181 PQH131137:PQH131181 QAD131137:QAD131181 QJZ131137:QJZ131181 QTV131137:QTV131181 RDR131137:RDR131181 RNN131137:RNN131181 RXJ131137:RXJ131181 SHF131137:SHF131181 SRB131137:SRB131181 TAX131137:TAX131181 TKT131137:TKT131181 TUP131137:TUP131181 UEL131137:UEL131181 UOH131137:UOH131181 UYD131137:UYD131181 VHZ131137:VHZ131181 VRV131137:VRV131181 WBR131137:WBR131181 WLN131137:WLN131181 WVJ131137:WVJ131181 B196673:B196717 IX196673:IX196717 ST196673:ST196717 ACP196673:ACP196717 AML196673:AML196717 AWH196673:AWH196717 BGD196673:BGD196717 BPZ196673:BPZ196717 BZV196673:BZV196717 CJR196673:CJR196717 CTN196673:CTN196717 DDJ196673:DDJ196717 DNF196673:DNF196717 DXB196673:DXB196717 EGX196673:EGX196717 EQT196673:EQT196717 FAP196673:FAP196717 FKL196673:FKL196717 FUH196673:FUH196717 GED196673:GED196717 GNZ196673:GNZ196717 GXV196673:GXV196717 HHR196673:HHR196717 HRN196673:HRN196717 IBJ196673:IBJ196717 ILF196673:ILF196717 IVB196673:IVB196717 JEX196673:JEX196717 JOT196673:JOT196717 JYP196673:JYP196717 KIL196673:KIL196717 KSH196673:KSH196717 LCD196673:LCD196717 LLZ196673:LLZ196717 LVV196673:LVV196717 MFR196673:MFR196717 MPN196673:MPN196717 MZJ196673:MZJ196717 NJF196673:NJF196717 NTB196673:NTB196717 OCX196673:OCX196717 OMT196673:OMT196717 OWP196673:OWP196717 PGL196673:PGL196717 PQH196673:PQH196717 QAD196673:QAD196717 QJZ196673:QJZ196717 QTV196673:QTV196717 RDR196673:RDR196717 RNN196673:RNN196717 RXJ196673:RXJ196717 SHF196673:SHF196717 SRB196673:SRB196717 TAX196673:TAX196717 TKT196673:TKT196717 TUP196673:TUP196717 UEL196673:UEL196717 UOH196673:UOH196717 UYD196673:UYD196717 VHZ196673:VHZ196717 VRV196673:VRV196717 WBR196673:WBR196717 WLN196673:WLN196717 WVJ196673:WVJ196717 B262209:B262253 IX262209:IX262253 ST262209:ST262253 ACP262209:ACP262253 AML262209:AML262253 AWH262209:AWH262253 BGD262209:BGD262253 BPZ262209:BPZ262253 BZV262209:BZV262253 CJR262209:CJR262253 CTN262209:CTN262253 DDJ262209:DDJ262253 DNF262209:DNF262253 DXB262209:DXB262253 EGX262209:EGX262253 EQT262209:EQT262253 FAP262209:FAP262253 FKL262209:FKL262253 FUH262209:FUH262253 GED262209:GED262253 GNZ262209:GNZ262253 GXV262209:GXV262253 HHR262209:HHR262253 HRN262209:HRN262253 IBJ262209:IBJ262253 ILF262209:ILF262253 IVB262209:IVB262253 JEX262209:JEX262253 JOT262209:JOT262253 JYP262209:JYP262253 KIL262209:KIL262253 KSH262209:KSH262253 LCD262209:LCD262253 LLZ262209:LLZ262253 LVV262209:LVV262253 MFR262209:MFR262253 MPN262209:MPN262253 MZJ262209:MZJ262253 NJF262209:NJF262253 NTB262209:NTB262253 OCX262209:OCX262253 OMT262209:OMT262253 OWP262209:OWP262253 PGL262209:PGL262253 PQH262209:PQH262253 QAD262209:QAD262253 QJZ262209:QJZ262253 QTV262209:QTV262253 RDR262209:RDR262253 RNN262209:RNN262253 RXJ262209:RXJ262253 SHF262209:SHF262253 SRB262209:SRB262253 TAX262209:TAX262253 TKT262209:TKT262253 TUP262209:TUP262253 UEL262209:UEL262253 UOH262209:UOH262253 UYD262209:UYD262253 VHZ262209:VHZ262253 VRV262209:VRV262253 WBR262209:WBR262253 WLN262209:WLN262253 WVJ262209:WVJ262253 B327745:B327789 IX327745:IX327789 ST327745:ST327789 ACP327745:ACP327789 AML327745:AML327789 AWH327745:AWH327789 BGD327745:BGD327789 BPZ327745:BPZ327789 BZV327745:BZV327789 CJR327745:CJR327789 CTN327745:CTN327789 DDJ327745:DDJ327789 DNF327745:DNF327789 DXB327745:DXB327789 EGX327745:EGX327789 EQT327745:EQT327789 FAP327745:FAP327789 FKL327745:FKL327789 FUH327745:FUH327789 GED327745:GED327789 GNZ327745:GNZ327789 GXV327745:GXV327789 HHR327745:HHR327789 HRN327745:HRN327789 IBJ327745:IBJ327789 ILF327745:ILF327789 IVB327745:IVB327789 JEX327745:JEX327789 JOT327745:JOT327789 JYP327745:JYP327789 KIL327745:KIL327789 KSH327745:KSH327789 LCD327745:LCD327789 LLZ327745:LLZ327789 LVV327745:LVV327789 MFR327745:MFR327789 MPN327745:MPN327789 MZJ327745:MZJ327789 NJF327745:NJF327789 NTB327745:NTB327789 OCX327745:OCX327789 OMT327745:OMT327789 OWP327745:OWP327789 PGL327745:PGL327789 PQH327745:PQH327789 QAD327745:QAD327789 QJZ327745:QJZ327789 QTV327745:QTV327789 RDR327745:RDR327789 RNN327745:RNN327789 RXJ327745:RXJ327789 SHF327745:SHF327789 SRB327745:SRB327789 TAX327745:TAX327789 TKT327745:TKT327789 TUP327745:TUP327789 UEL327745:UEL327789 UOH327745:UOH327789 UYD327745:UYD327789 VHZ327745:VHZ327789 VRV327745:VRV327789 WBR327745:WBR327789 WLN327745:WLN327789 WVJ327745:WVJ327789 B393281:B393325 IX393281:IX393325 ST393281:ST393325 ACP393281:ACP393325 AML393281:AML393325 AWH393281:AWH393325 BGD393281:BGD393325 BPZ393281:BPZ393325 BZV393281:BZV393325 CJR393281:CJR393325 CTN393281:CTN393325 DDJ393281:DDJ393325 DNF393281:DNF393325 DXB393281:DXB393325 EGX393281:EGX393325 EQT393281:EQT393325 FAP393281:FAP393325 FKL393281:FKL393325 FUH393281:FUH393325 GED393281:GED393325 GNZ393281:GNZ393325 GXV393281:GXV393325 HHR393281:HHR393325 HRN393281:HRN393325 IBJ393281:IBJ393325 ILF393281:ILF393325 IVB393281:IVB393325 JEX393281:JEX393325 JOT393281:JOT393325 JYP393281:JYP393325 KIL393281:KIL393325 KSH393281:KSH393325 LCD393281:LCD393325 LLZ393281:LLZ393325 LVV393281:LVV393325 MFR393281:MFR393325 MPN393281:MPN393325 MZJ393281:MZJ393325 NJF393281:NJF393325 NTB393281:NTB393325 OCX393281:OCX393325 OMT393281:OMT393325 OWP393281:OWP393325 PGL393281:PGL393325 PQH393281:PQH393325 QAD393281:QAD393325 QJZ393281:QJZ393325 QTV393281:QTV393325 RDR393281:RDR393325 RNN393281:RNN393325 RXJ393281:RXJ393325 SHF393281:SHF393325 SRB393281:SRB393325 TAX393281:TAX393325 TKT393281:TKT393325 TUP393281:TUP393325 UEL393281:UEL393325 UOH393281:UOH393325 UYD393281:UYD393325 VHZ393281:VHZ393325 VRV393281:VRV393325 WBR393281:WBR393325 WLN393281:WLN393325 WVJ393281:WVJ393325 B458817:B458861 IX458817:IX458861 ST458817:ST458861 ACP458817:ACP458861 AML458817:AML458861 AWH458817:AWH458861 BGD458817:BGD458861 BPZ458817:BPZ458861 BZV458817:BZV458861 CJR458817:CJR458861 CTN458817:CTN458861 DDJ458817:DDJ458861 DNF458817:DNF458861 DXB458817:DXB458861 EGX458817:EGX458861 EQT458817:EQT458861 FAP458817:FAP458861 FKL458817:FKL458861 FUH458817:FUH458861 GED458817:GED458861 GNZ458817:GNZ458861 GXV458817:GXV458861 HHR458817:HHR458861 HRN458817:HRN458861 IBJ458817:IBJ458861 ILF458817:ILF458861 IVB458817:IVB458861 JEX458817:JEX458861 JOT458817:JOT458861 JYP458817:JYP458861 KIL458817:KIL458861 KSH458817:KSH458861 LCD458817:LCD458861 LLZ458817:LLZ458861 LVV458817:LVV458861 MFR458817:MFR458861 MPN458817:MPN458861 MZJ458817:MZJ458861 NJF458817:NJF458861 NTB458817:NTB458861 OCX458817:OCX458861 OMT458817:OMT458861 OWP458817:OWP458861 PGL458817:PGL458861 PQH458817:PQH458861 QAD458817:QAD458861 QJZ458817:QJZ458861 QTV458817:QTV458861 RDR458817:RDR458861 RNN458817:RNN458861 RXJ458817:RXJ458861 SHF458817:SHF458861 SRB458817:SRB458861 TAX458817:TAX458861 TKT458817:TKT458861 TUP458817:TUP458861 UEL458817:UEL458861 UOH458817:UOH458861 UYD458817:UYD458861 VHZ458817:VHZ458861 VRV458817:VRV458861 WBR458817:WBR458861 WLN458817:WLN458861 WVJ458817:WVJ458861 B524353:B524397 IX524353:IX524397 ST524353:ST524397 ACP524353:ACP524397 AML524353:AML524397 AWH524353:AWH524397 BGD524353:BGD524397 BPZ524353:BPZ524397 BZV524353:BZV524397 CJR524353:CJR524397 CTN524353:CTN524397 DDJ524353:DDJ524397 DNF524353:DNF524397 DXB524353:DXB524397 EGX524353:EGX524397 EQT524353:EQT524397 FAP524353:FAP524397 FKL524353:FKL524397 FUH524353:FUH524397 GED524353:GED524397 GNZ524353:GNZ524397 GXV524353:GXV524397 HHR524353:HHR524397 HRN524353:HRN524397 IBJ524353:IBJ524397 ILF524353:ILF524397 IVB524353:IVB524397 JEX524353:JEX524397 JOT524353:JOT524397 JYP524353:JYP524397 KIL524353:KIL524397 KSH524353:KSH524397 LCD524353:LCD524397 LLZ524353:LLZ524397 LVV524353:LVV524397 MFR524353:MFR524397 MPN524353:MPN524397 MZJ524353:MZJ524397 NJF524353:NJF524397 NTB524353:NTB524397 OCX524353:OCX524397 OMT524353:OMT524397 OWP524353:OWP524397 PGL524353:PGL524397 PQH524353:PQH524397 QAD524353:QAD524397 QJZ524353:QJZ524397 QTV524353:QTV524397 RDR524353:RDR524397 RNN524353:RNN524397 RXJ524353:RXJ524397 SHF524353:SHF524397 SRB524353:SRB524397 TAX524353:TAX524397 TKT524353:TKT524397 TUP524353:TUP524397 UEL524353:UEL524397 UOH524353:UOH524397 UYD524353:UYD524397 VHZ524353:VHZ524397 VRV524353:VRV524397 WBR524353:WBR524397 WLN524353:WLN524397 WVJ524353:WVJ524397 B589889:B589933 IX589889:IX589933 ST589889:ST589933 ACP589889:ACP589933 AML589889:AML589933 AWH589889:AWH589933 BGD589889:BGD589933 BPZ589889:BPZ589933 BZV589889:BZV589933 CJR589889:CJR589933 CTN589889:CTN589933 DDJ589889:DDJ589933 DNF589889:DNF589933 DXB589889:DXB589933 EGX589889:EGX589933 EQT589889:EQT589933 FAP589889:FAP589933 FKL589889:FKL589933 FUH589889:FUH589933 GED589889:GED589933 GNZ589889:GNZ589933 GXV589889:GXV589933 HHR589889:HHR589933 HRN589889:HRN589933 IBJ589889:IBJ589933 ILF589889:ILF589933 IVB589889:IVB589933 JEX589889:JEX589933 JOT589889:JOT589933 JYP589889:JYP589933 KIL589889:KIL589933 KSH589889:KSH589933 LCD589889:LCD589933 LLZ589889:LLZ589933 LVV589889:LVV589933 MFR589889:MFR589933 MPN589889:MPN589933 MZJ589889:MZJ589933 NJF589889:NJF589933 NTB589889:NTB589933 OCX589889:OCX589933 OMT589889:OMT589933 OWP589889:OWP589933 PGL589889:PGL589933 PQH589889:PQH589933 QAD589889:QAD589933 QJZ589889:QJZ589933 QTV589889:QTV589933 RDR589889:RDR589933 RNN589889:RNN589933 RXJ589889:RXJ589933 SHF589889:SHF589933 SRB589889:SRB589933 TAX589889:TAX589933 TKT589889:TKT589933 TUP589889:TUP589933 UEL589889:UEL589933 UOH589889:UOH589933 UYD589889:UYD589933 VHZ589889:VHZ589933 VRV589889:VRV589933 WBR589889:WBR589933 WLN589889:WLN589933 WVJ589889:WVJ589933 B655425:B655469 IX655425:IX655469 ST655425:ST655469 ACP655425:ACP655469 AML655425:AML655469 AWH655425:AWH655469 BGD655425:BGD655469 BPZ655425:BPZ655469 BZV655425:BZV655469 CJR655425:CJR655469 CTN655425:CTN655469 DDJ655425:DDJ655469 DNF655425:DNF655469 DXB655425:DXB655469 EGX655425:EGX655469 EQT655425:EQT655469 FAP655425:FAP655469 FKL655425:FKL655469 FUH655425:FUH655469 GED655425:GED655469 GNZ655425:GNZ655469 GXV655425:GXV655469 HHR655425:HHR655469 HRN655425:HRN655469 IBJ655425:IBJ655469 ILF655425:ILF655469 IVB655425:IVB655469 JEX655425:JEX655469 JOT655425:JOT655469 JYP655425:JYP655469 KIL655425:KIL655469 KSH655425:KSH655469 LCD655425:LCD655469 LLZ655425:LLZ655469 LVV655425:LVV655469 MFR655425:MFR655469 MPN655425:MPN655469 MZJ655425:MZJ655469 NJF655425:NJF655469 NTB655425:NTB655469 OCX655425:OCX655469 OMT655425:OMT655469 OWP655425:OWP655469 PGL655425:PGL655469 PQH655425:PQH655469 QAD655425:QAD655469 QJZ655425:QJZ655469 QTV655425:QTV655469 RDR655425:RDR655469 RNN655425:RNN655469 RXJ655425:RXJ655469 SHF655425:SHF655469 SRB655425:SRB655469 TAX655425:TAX655469 TKT655425:TKT655469 TUP655425:TUP655469 UEL655425:UEL655469 UOH655425:UOH655469 UYD655425:UYD655469 VHZ655425:VHZ655469 VRV655425:VRV655469 WBR655425:WBR655469 WLN655425:WLN655469 WVJ655425:WVJ655469 B720961:B721005 IX720961:IX721005 ST720961:ST721005 ACP720961:ACP721005 AML720961:AML721005 AWH720961:AWH721005 BGD720961:BGD721005 BPZ720961:BPZ721005 BZV720961:BZV721005 CJR720961:CJR721005 CTN720961:CTN721005 DDJ720961:DDJ721005 DNF720961:DNF721005 DXB720961:DXB721005 EGX720961:EGX721005 EQT720961:EQT721005 FAP720961:FAP721005 FKL720961:FKL721005 FUH720961:FUH721005 GED720961:GED721005 GNZ720961:GNZ721005 GXV720961:GXV721005 HHR720961:HHR721005 HRN720961:HRN721005 IBJ720961:IBJ721005 ILF720961:ILF721005 IVB720961:IVB721005 JEX720961:JEX721005 JOT720961:JOT721005 JYP720961:JYP721005 KIL720961:KIL721005 KSH720961:KSH721005 LCD720961:LCD721005 LLZ720961:LLZ721005 LVV720961:LVV721005 MFR720961:MFR721005 MPN720961:MPN721005 MZJ720961:MZJ721005 NJF720961:NJF721005 NTB720961:NTB721005 OCX720961:OCX721005 OMT720961:OMT721005 OWP720961:OWP721005 PGL720961:PGL721005 PQH720961:PQH721005 QAD720961:QAD721005 QJZ720961:QJZ721005 QTV720961:QTV721005 RDR720961:RDR721005 RNN720961:RNN721005 RXJ720961:RXJ721005 SHF720961:SHF721005 SRB720961:SRB721005 TAX720961:TAX721005 TKT720961:TKT721005 TUP720961:TUP721005 UEL720961:UEL721005 UOH720961:UOH721005 UYD720961:UYD721005 VHZ720961:VHZ721005 VRV720961:VRV721005 WBR720961:WBR721005 WLN720961:WLN721005 WVJ720961:WVJ721005 B786497:B786541 IX786497:IX786541 ST786497:ST786541 ACP786497:ACP786541 AML786497:AML786541 AWH786497:AWH786541 BGD786497:BGD786541 BPZ786497:BPZ786541 BZV786497:BZV786541 CJR786497:CJR786541 CTN786497:CTN786541 DDJ786497:DDJ786541 DNF786497:DNF786541 DXB786497:DXB786541 EGX786497:EGX786541 EQT786497:EQT786541 FAP786497:FAP786541 FKL786497:FKL786541 FUH786497:FUH786541 GED786497:GED786541 GNZ786497:GNZ786541 GXV786497:GXV786541 HHR786497:HHR786541 HRN786497:HRN786541 IBJ786497:IBJ786541 ILF786497:ILF786541 IVB786497:IVB786541 JEX786497:JEX786541 JOT786497:JOT786541 JYP786497:JYP786541 KIL786497:KIL786541 KSH786497:KSH786541 LCD786497:LCD786541 LLZ786497:LLZ786541 LVV786497:LVV786541 MFR786497:MFR786541 MPN786497:MPN786541 MZJ786497:MZJ786541 NJF786497:NJF786541 NTB786497:NTB786541 OCX786497:OCX786541 OMT786497:OMT786541 OWP786497:OWP786541 PGL786497:PGL786541 PQH786497:PQH786541 QAD786497:QAD786541 QJZ786497:QJZ786541 QTV786497:QTV786541 RDR786497:RDR786541 RNN786497:RNN786541 RXJ786497:RXJ786541 SHF786497:SHF786541 SRB786497:SRB786541 TAX786497:TAX786541 TKT786497:TKT786541 TUP786497:TUP786541 UEL786497:UEL786541 UOH786497:UOH786541 UYD786497:UYD786541 VHZ786497:VHZ786541 VRV786497:VRV786541 WBR786497:WBR786541 WLN786497:WLN786541 WVJ786497:WVJ786541 B852033:B852077 IX852033:IX852077 ST852033:ST852077 ACP852033:ACP852077 AML852033:AML852077 AWH852033:AWH852077 BGD852033:BGD852077 BPZ852033:BPZ852077 BZV852033:BZV852077 CJR852033:CJR852077 CTN852033:CTN852077 DDJ852033:DDJ852077 DNF852033:DNF852077 DXB852033:DXB852077 EGX852033:EGX852077 EQT852033:EQT852077 FAP852033:FAP852077 FKL852033:FKL852077 FUH852033:FUH852077 GED852033:GED852077 GNZ852033:GNZ852077 GXV852033:GXV852077 HHR852033:HHR852077 HRN852033:HRN852077 IBJ852033:IBJ852077 ILF852033:ILF852077 IVB852033:IVB852077 JEX852033:JEX852077 JOT852033:JOT852077 JYP852033:JYP852077 KIL852033:KIL852077 KSH852033:KSH852077 LCD852033:LCD852077 LLZ852033:LLZ852077 LVV852033:LVV852077 MFR852033:MFR852077 MPN852033:MPN852077 MZJ852033:MZJ852077 NJF852033:NJF852077 NTB852033:NTB852077 OCX852033:OCX852077 OMT852033:OMT852077 OWP852033:OWP852077 PGL852033:PGL852077 PQH852033:PQH852077 QAD852033:QAD852077 QJZ852033:QJZ852077 QTV852033:QTV852077 RDR852033:RDR852077 RNN852033:RNN852077 RXJ852033:RXJ852077 SHF852033:SHF852077 SRB852033:SRB852077 TAX852033:TAX852077 TKT852033:TKT852077 TUP852033:TUP852077 UEL852033:UEL852077 UOH852033:UOH852077 UYD852033:UYD852077 VHZ852033:VHZ852077 VRV852033:VRV852077 WBR852033:WBR852077 WLN852033:WLN852077 WVJ852033:WVJ852077 B917569:B917613 IX917569:IX917613 ST917569:ST917613 ACP917569:ACP917613 AML917569:AML917613 AWH917569:AWH917613 BGD917569:BGD917613 BPZ917569:BPZ917613 BZV917569:BZV917613 CJR917569:CJR917613 CTN917569:CTN917613 DDJ917569:DDJ917613 DNF917569:DNF917613 DXB917569:DXB917613 EGX917569:EGX917613 EQT917569:EQT917613 FAP917569:FAP917613 FKL917569:FKL917613 FUH917569:FUH917613 GED917569:GED917613 GNZ917569:GNZ917613 GXV917569:GXV917613 HHR917569:HHR917613 HRN917569:HRN917613 IBJ917569:IBJ917613 ILF917569:ILF917613 IVB917569:IVB917613 JEX917569:JEX917613 JOT917569:JOT917613 JYP917569:JYP917613 KIL917569:KIL917613 KSH917569:KSH917613 LCD917569:LCD917613 LLZ917569:LLZ917613 LVV917569:LVV917613 MFR917569:MFR917613 MPN917569:MPN917613 MZJ917569:MZJ917613 NJF917569:NJF917613 NTB917569:NTB917613 OCX917569:OCX917613 OMT917569:OMT917613 OWP917569:OWP917613 PGL917569:PGL917613 PQH917569:PQH917613 QAD917569:QAD917613 QJZ917569:QJZ917613 QTV917569:QTV917613 RDR917569:RDR917613 RNN917569:RNN917613 RXJ917569:RXJ917613 SHF917569:SHF917613 SRB917569:SRB917613 TAX917569:TAX917613 TKT917569:TKT917613 TUP917569:TUP917613 UEL917569:UEL917613 UOH917569:UOH917613 UYD917569:UYD917613 VHZ917569:VHZ917613 VRV917569:VRV917613 WBR917569:WBR917613 WLN917569:WLN917613 WVJ917569:WVJ917613 B983105:B983149 IX983105:IX983149 ST983105:ST983149 ACP983105:ACP983149 AML983105:AML983149 AWH983105:AWH983149 BGD983105:BGD983149 BPZ983105:BPZ983149 BZV983105:BZV983149 CJR983105:CJR983149 CTN983105:CTN983149 DDJ983105:DDJ983149 DNF983105:DNF983149 DXB983105:DXB983149 EGX983105:EGX983149 EQT983105:EQT983149 FAP983105:FAP983149 FKL983105:FKL983149 FUH983105:FUH983149 GED983105:GED983149 GNZ983105:GNZ983149 GXV983105:GXV983149 HHR983105:HHR983149 HRN983105:HRN983149 IBJ983105:IBJ983149 ILF983105:ILF983149 IVB983105:IVB983149 JEX983105:JEX983149 JOT983105:JOT983149 JYP983105:JYP983149 KIL983105:KIL983149 KSH983105:KSH983149 LCD983105:LCD983149 LLZ983105:LLZ983149 LVV983105:LVV983149 MFR983105:MFR983149 MPN983105:MPN983149 MZJ983105:MZJ983149 NJF983105:NJF983149 NTB983105:NTB983149 OCX983105:OCX983149 OMT983105:OMT983149 OWP983105:OWP983149 PGL983105:PGL983149 PQH983105:PQH983149 QAD983105:QAD983149 QJZ983105:QJZ983149 QTV983105:QTV983149 RDR983105:RDR983149 RNN983105:RNN983149 RXJ983105:RXJ983149 SHF983105:SHF983149 SRB983105:SRB983149 TAX983105:TAX983149 TKT983105:TKT983149 TUP983105:TUP983149 UEL983105:UEL983149 UOH983105:UOH983149 UYD983105:UYD983149 VHZ983105:VHZ983149 VRV983105:VRV983149 WBR983105:WBR983149 WLN983105:WLN983149 WVJ983105:WVJ983149 A95:A109 IW95:IW109 SS95:SS109 ACO95:ACO109 AMK95:AMK109 AWG95:AWG109 BGC95:BGC109 BPY95:BPY109 BZU95:BZU109 CJQ95:CJQ109 CTM95:CTM109 DDI95:DDI109 DNE95:DNE109 DXA95:DXA109 EGW95:EGW109 EQS95:EQS109 FAO95:FAO109 FKK95:FKK109 FUG95:FUG109 GEC95:GEC109 GNY95:GNY109 GXU95:GXU109 HHQ95:HHQ109 HRM95:HRM109 IBI95:IBI109 ILE95:ILE109 IVA95:IVA109 JEW95:JEW109 JOS95:JOS109 JYO95:JYO109 KIK95:KIK109 KSG95:KSG109 LCC95:LCC109 LLY95:LLY109 LVU95:LVU109 MFQ95:MFQ109 MPM95:MPM109 MZI95:MZI109 NJE95:NJE109 NTA95:NTA109 OCW95:OCW109 OMS95:OMS109 OWO95:OWO109 PGK95:PGK109 PQG95:PQG109 QAC95:QAC109 QJY95:QJY109 QTU95:QTU109 RDQ95:RDQ109 RNM95:RNM109 RXI95:RXI109 SHE95:SHE109 SRA95:SRA109 TAW95:TAW109 TKS95:TKS109 TUO95:TUO109 UEK95:UEK109 UOG95:UOG109 UYC95:UYC109 VHY95:VHY109 VRU95:VRU109 WBQ95:WBQ109 WLM95:WLM109 WVI95:WVI109 A65631:A65645 IW65631:IW65645 SS65631:SS65645 ACO65631:ACO65645 AMK65631:AMK65645 AWG65631:AWG65645 BGC65631:BGC65645 BPY65631:BPY65645 BZU65631:BZU65645 CJQ65631:CJQ65645 CTM65631:CTM65645 DDI65631:DDI65645 DNE65631:DNE65645 DXA65631:DXA65645 EGW65631:EGW65645 EQS65631:EQS65645 FAO65631:FAO65645 FKK65631:FKK65645 FUG65631:FUG65645 GEC65631:GEC65645 GNY65631:GNY65645 GXU65631:GXU65645 HHQ65631:HHQ65645 HRM65631:HRM65645 IBI65631:IBI65645 ILE65631:ILE65645 IVA65631:IVA65645 JEW65631:JEW65645 JOS65631:JOS65645 JYO65631:JYO65645 KIK65631:KIK65645 KSG65631:KSG65645 LCC65631:LCC65645 LLY65631:LLY65645 LVU65631:LVU65645 MFQ65631:MFQ65645 MPM65631:MPM65645 MZI65631:MZI65645 NJE65631:NJE65645 NTA65631:NTA65645 OCW65631:OCW65645 OMS65631:OMS65645 OWO65631:OWO65645 PGK65631:PGK65645 PQG65631:PQG65645 QAC65631:QAC65645 QJY65631:QJY65645 QTU65631:QTU65645 RDQ65631:RDQ65645 RNM65631:RNM65645 RXI65631:RXI65645 SHE65631:SHE65645 SRA65631:SRA65645 TAW65631:TAW65645 TKS65631:TKS65645 TUO65631:TUO65645 UEK65631:UEK65645 UOG65631:UOG65645 UYC65631:UYC65645 VHY65631:VHY65645 VRU65631:VRU65645 WBQ65631:WBQ65645 WLM65631:WLM65645 WVI65631:WVI65645 A131167:A131181 IW131167:IW131181 SS131167:SS131181 ACO131167:ACO131181 AMK131167:AMK131181 AWG131167:AWG131181 BGC131167:BGC131181 BPY131167:BPY131181 BZU131167:BZU131181 CJQ131167:CJQ131181 CTM131167:CTM131181 DDI131167:DDI131181 DNE131167:DNE131181 DXA131167:DXA131181 EGW131167:EGW131181 EQS131167:EQS131181 FAO131167:FAO131181 FKK131167:FKK131181 FUG131167:FUG131181 GEC131167:GEC131181 GNY131167:GNY131181 GXU131167:GXU131181 HHQ131167:HHQ131181 HRM131167:HRM131181 IBI131167:IBI131181 ILE131167:ILE131181 IVA131167:IVA131181 JEW131167:JEW131181 JOS131167:JOS131181 JYO131167:JYO131181 KIK131167:KIK131181 KSG131167:KSG131181 LCC131167:LCC131181 LLY131167:LLY131181 LVU131167:LVU131181 MFQ131167:MFQ131181 MPM131167:MPM131181 MZI131167:MZI131181 NJE131167:NJE131181 NTA131167:NTA131181 OCW131167:OCW131181 OMS131167:OMS131181 OWO131167:OWO131181 PGK131167:PGK131181 PQG131167:PQG131181 QAC131167:QAC131181 QJY131167:QJY131181 QTU131167:QTU131181 RDQ131167:RDQ131181 RNM131167:RNM131181 RXI131167:RXI131181 SHE131167:SHE131181 SRA131167:SRA131181 TAW131167:TAW131181 TKS131167:TKS131181 TUO131167:TUO131181 UEK131167:UEK131181 UOG131167:UOG131181 UYC131167:UYC131181 VHY131167:VHY131181 VRU131167:VRU131181 WBQ131167:WBQ131181 WLM131167:WLM131181 WVI131167:WVI131181 A196703:A196717 IW196703:IW196717 SS196703:SS196717 ACO196703:ACO196717 AMK196703:AMK196717 AWG196703:AWG196717 BGC196703:BGC196717 BPY196703:BPY196717 BZU196703:BZU196717 CJQ196703:CJQ196717 CTM196703:CTM196717 DDI196703:DDI196717 DNE196703:DNE196717 DXA196703:DXA196717 EGW196703:EGW196717 EQS196703:EQS196717 FAO196703:FAO196717 FKK196703:FKK196717 FUG196703:FUG196717 GEC196703:GEC196717 GNY196703:GNY196717 GXU196703:GXU196717 HHQ196703:HHQ196717 HRM196703:HRM196717 IBI196703:IBI196717 ILE196703:ILE196717 IVA196703:IVA196717 JEW196703:JEW196717 JOS196703:JOS196717 JYO196703:JYO196717 KIK196703:KIK196717 KSG196703:KSG196717 LCC196703:LCC196717 LLY196703:LLY196717 LVU196703:LVU196717 MFQ196703:MFQ196717 MPM196703:MPM196717 MZI196703:MZI196717 NJE196703:NJE196717 NTA196703:NTA196717 OCW196703:OCW196717 OMS196703:OMS196717 OWO196703:OWO196717 PGK196703:PGK196717 PQG196703:PQG196717 QAC196703:QAC196717 QJY196703:QJY196717 QTU196703:QTU196717 RDQ196703:RDQ196717 RNM196703:RNM196717 RXI196703:RXI196717 SHE196703:SHE196717 SRA196703:SRA196717 TAW196703:TAW196717 TKS196703:TKS196717 TUO196703:TUO196717 UEK196703:UEK196717 UOG196703:UOG196717 UYC196703:UYC196717 VHY196703:VHY196717 VRU196703:VRU196717 WBQ196703:WBQ196717 WLM196703:WLM196717 WVI196703:WVI196717 A262239:A262253 IW262239:IW262253 SS262239:SS262253 ACO262239:ACO262253 AMK262239:AMK262253 AWG262239:AWG262253 BGC262239:BGC262253 BPY262239:BPY262253 BZU262239:BZU262253 CJQ262239:CJQ262253 CTM262239:CTM262253 DDI262239:DDI262253 DNE262239:DNE262253 DXA262239:DXA262253 EGW262239:EGW262253 EQS262239:EQS262253 FAO262239:FAO262253 FKK262239:FKK262253 FUG262239:FUG262253 GEC262239:GEC262253 GNY262239:GNY262253 GXU262239:GXU262253 HHQ262239:HHQ262253 HRM262239:HRM262253 IBI262239:IBI262253 ILE262239:ILE262253 IVA262239:IVA262253 JEW262239:JEW262253 JOS262239:JOS262253 JYO262239:JYO262253 KIK262239:KIK262253 KSG262239:KSG262253 LCC262239:LCC262253 LLY262239:LLY262253 LVU262239:LVU262253 MFQ262239:MFQ262253 MPM262239:MPM262253 MZI262239:MZI262253 NJE262239:NJE262253 NTA262239:NTA262253 OCW262239:OCW262253 OMS262239:OMS262253 OWO262239:OWO262253 PGK262239:PGK262253 PQG262239:PQG262253 QAC262239:QAC262253 QJY262239:QJY262253 QTU262239:QTU262253 RDQ262239:RDQ262253 RNM262239:RNM262253 RXI262239:RXI262253 SHE262239:SHE262253 SRA262239:SRA262253 TAW262239:TAW262253 TKS262239:TKS262253 TUO262239:TUO262253 UEK262239:UEK262253 UOG262239:UOG262253 UYC262239:UYC262253 VHY262239:VHY262253 VRU262239:VRU262253 WBQ262239:WBQ262253 WLM262239:WLM262253 WVI262239:WVI262253 A327775:A327789 IW327775:IW327789 SS327775:SS327789 ACO327775:ACO327789 AMK327775:AMK327789 AWG327775:AWG327789 BGC327775:BGC327789 BPY327775:BPY327789 BZU327775:BZU327789 CJQ327775:CJQ327789 CTM327775:CTM327789 DDI327775:DDI327789 DNE327775:DNE327789 DXA327775:DXA327789 EGW327775:EGW327789 EQS327775:EQS327789 FAO327775:FAO327789 FKK327775:FKK327789 FUG327775:FUG327789 GEC327775:GEC327789 GNY327775:GNY327789 GXU327775:GXU327789 HHQ327775:HHQ327789 HRM327775:HRM327789 IBI327775:IBI327789 ILE327775:ILE327789 IVA327775:IVA327789 JEW327775:JEW327789 JOS327775:JOS327789 JYO327775:JYO327789 KIK327775:KIK327789 KSG327775:KSG327789 LCC327775:LCC327789 LLY327775:LLY327789 LVU327775:LVU327789 MFQ327775:MFQ327789 MPM327775:MPM327789 MZI327775:MZI327789 NJE327775:NJE327789 NTA327775:NTA327789 OCW327775:OCW327789 OMS327775:OMS327789 OWO327775:OWO327789 PGK327775:PGK327789 PQG327775:PQG327789 QAC327775:QAC327789 QJY327775:QJY327789 QTU327775:QTU327789 RDQ327775:RDQ327789 RNM327775:RNM327789 RXI327775:RXI327789 SHE327775:SHE327789 SRA327775:SRA327789 TAW327775:TAW327789 TKS327775:TKS327789 TUO327775:TUO327789 UEK327775:UEK327789 UOG327775:UOG327789 UYC327775:UYC327789 VHY327775:VHY327789 VRU327775:VRU327789 WBQ327775:WBQ327789 WLM327775:WLM327789 WVI327775:WVI327789 A393311:A393325 IW393311:IW393325 SS393311:SS393325 ACO393311:ACO393325 AMK393311:AMK393325 AWG393311:AWG393325 BGC393311:BGC393325 BPY393311:BPY393325 BZU393311:BZU393325 CJQ393311:CJQ393325 CTM393311:CTM393325 DDI393311:DDI393325 DNE393311:DNE393325 DXA393311:DXA393325 EGW393311:EGW393325 EQS393311:EQS393325 FAO393311:FAO393325 FKK393311:FKK393325 FUG393311:FUG393325 GEC393311:GEC393325 GNY393311:GNY393325 GXU393311:GXU393325 HHQ393311:HHQ393325 HRM393311:HRM393325 IBI393311:IBI393325 ILE393311:ILE393325 IVA393311:IVA393325 JEW393311:JEW393325 JOS393311:JOS393325 JYO393311:JYO393325 KIK393311:KIK393325 KSG393311:KSG393325 LCC393311:LCC393325 LLY393311:LLY393325 LVU393311:LVU393325 MFQ393311:MFQ393325 MPM393311:MPM393325 MZI393311:MZI393325 NJE393311:NJE393325 NTA393311:NTA393325 OCW393311:OCW393325 OMS393311:OMS393325 OWO393311:OWO393325 PGK393311:PGK393325 PQG393311:PQG393325 QAC393311:QAC393325 QJY393311:QJY393325 QTU393311:QTU393325 RDQ393311:RDQ393325 RNM393311:RNM393325 RXI393311:RXI393325 SHE393311:SHE393325 SRA393311:SRA393325 TAW393311:TAW393325 TKS393311:TKS393325 TUO393311:TUO393325 UEK393311:UEK393325 UOG393311:UOG393325 UYC393311:UYC393325 VHY393311:VHY393325 VRU393311:VRU393325 WBQ393311:WBQ393325 WLM393311:WLM393325 WVI393311:WVI393325 A458847:A458861 IW458847:IW458861 SS458847:SS458861 ACO458847:ACO458861 AMK458847:AMK458861 AWG458847:AWG458861 BGC458847:BGC458861 BPY458847:BPY458861 BZU458847:BZU458861 CJQ458847:CJQ458861 CTM458847:CTM458861 DDI458847:DDI458861 DNE458847:DNE458861 DXA458847:DXA458861 EGW458847:EGW458861 EQS458847:EQS458861 FAO458847:FAO458861 FKK458847:FKK458861 FUG458847:FUG458861 GEC458847:GEC458861 GNY458847:GNY458861 GXU458847:GXU458861 HHQ458847:HHQ458861 HRM458847:HRM458861 IBI458847:IBI458861 ILE458847:ILE458861 IVA458847:IVA458861 JEW458847:JEW458861 JOS458847:JOS458861 JYO458847:JYO458861 KIK458847:KIK458861 KSG458847:KSG458861 LCC458847:LCC458861 LLY458847:LLY458861 LVU458847:LVU458861 MFQ458847:MFQ458861 MPM458847:MPM458861 MZI458847:MZI458861 NJE458847:NJE458861 NTA458847:NTA458861 OCW458847:OCW458861 OMS458847:OMS458861 OWO458847:OWO458861 PGK458847:PGK458861 PQG458847:PQG458861 QAC458847:QAC458861 QJY458847:QJY458861 QTU458847:QTU458861 RDQ458847:RDQ458861 RNM458847:RNM458861 RXI458847:RXI458861 SHE458847:SHE458861 SRA458847:SRA458861 TAW458847:TAW458861 TKS458847:TKS458861 TUO458847:TUO458861 UEK458847:UEK458861 UOG458847:UOG458861 UYC458847:UYC458861 VHY458847:VHY458861 VRU458847:VRU458861 WBQ458847:WBQ458861 WLM458847:WLM458861 WVI458847:WVI458861 A524383:A524397 IW524383:IW524397 SS524383:SS524397 ACO524383:ACO524397 AMK524383:AMK524397 AWG524383:AWG524397 BGC524383:BGC524397 BPY524383:BPY524397 BZU524383:BZU524397 CJQ524383:CJQ524397 CTM524383:CTM524397 DDI524383:DDI524397 DNE524383:DNE524397 DXA524383:DXA524397 EGW524383:EGW524397 EQS524383:EQS524397 FAO524383:FAO524397 FKK524383:FKK524397 FUG524383:FUG524397 GEC524383:GEC524397 GNY524383:GNY524397 GXU524383:GXU524397 HHQ524383:HHQ524397 HRM524383:HRM524397 IBI524383:IBI524397 ILE524383:ILE524397 IVA524383:IVA524397 JEW524383:JEW524397 JOS524383:JOS524397 JYO524383:JYO524397 KIK524383:KIK524397 KSG524383:KSG524397 LCC524383:LCC524397 LLY524383:LLY524397 LVU524383:LVU524397 MFQ524383:MFQ524397 MPM524383:MPM524397 MZI524383:MZI524397 NJE524383:NJE524397 NTA524383:NTA524397 OCW524383:OCW524397 OMS524383:OMS524397 OWO524383:OWO524397 PGK524383:PGK524397 PQG524383:PQG524397 QAC524383:QAC524397 QJY524383:QJY524397 QTU524383:QTU524397 RDQ524383:RDQ524397 RNM524383:RNM524397 RXI524383:RXI524397 SHE524383:SHE524397 SRA524383:SRA524397 TAW524383:TAW524397 TKS524383:TKS524397 TUO524383:TUO524397 UEK524383:UEK524397 UOG524383:UOG524397 UYC524383:UYC524397 VHY524383:VHY524397 VRU524383:VRU524397 WBQ524383:WBQ524397 WLM524383:WLM524397 WVI524383:WVI524397 A589919:A589933 IW589919:IW589933 SS589919:SS589933 ACO589919:ACO589933 AMK589919:AMK589933 AWG589919:AWG589933 BGC589919:BGC589933 BPY589919:BPY589933 BZU589919:BZU589933 CJQ589919:CJQ589933 CTM589919:CTM589933 DDI589919:DDI589933 DNE589919:DNE589933 DXA589919:DXA589933 EGW589919:EGW589933 EQS589919:EQS589933 FAO589919:FAO589933 FKK589919:FKK589933 FUG589919:FUG589933 GEC589919:GEC589933 GNY589919:GNY589933 GXU589919:GXU589933 HHQ589919:HHQ589933 HRM589919:HRM589933 IBI589919:IBI589933 ILE589919:ILE589933 IVA589919:IVA589933 JEW589919:JEW589933 JOS589919:JOS589933 JYO589919:JYO589933 KIK589919:KIK589933 KSG589919:KSG589933 LCC589919:LCC589933 LLY589919:LLY589933 LVU589919:LVU589933 MFQ589919:MFQ589933 MPM589919:MPM589933 MZI589919:MZI589933 NJE589919:NJE589933 NTA589919:NTA589933 OCW589919:OCW589933 OMS589919:OMS589933 OWO589919:OWO589933 PGK589919:PGK589933 PQG589919:PQG589933 QAC589919:QAC589933 QJY589919:QJY589933 QTU589919:QTU589933 RDQ589919:RDQ589933 RNM589919:RNM589933 RXI589919:RXI589933 SHE589919:SHE589933 SRA589919:SRA589933 TAW589919:TAW589933 TKS589919:TKS589933 TUO589919:TUO589933 UEK589919:UEK589933 UOG589919:UOG589933 UYC589919:UYC589933 VHY589919:VHY589933 VRU589919:VRU589933 WBQ589919:WBQ589933 WLM589919:WLM589933 WVI589919:WVI589933 A655455:A655469 IW655455:IW655469 SS655455:SS655469 ACO655455:ACO655469 AMK655455:AMK655469 AWG655455:AWG655469 BGC655455:BGC655469 BPY655455:BPY655469 BZU655455:BZU655469 CJQ655455:CJQ655469 CTM655455:CTM655469 DDI655455:DDI655469 DNE655455:DNE655469 DXA655455:DXA655469 EGW655455:EGW655469 EQS655455:EQS655469 FAO655455:FAO655469 FKK655455:FKK655469 FUG655455:FUG655469 GEC655455:GEC655469 GNY655455:GNY655469 GXU655455:GXU655469 HHQ655455:HHQ655469 HRM655455:HRM655469 IBI655455:IBI655469 ILE655455:ILE655469 IVA655455:IVA655469 JEW655455:JEW655469 JOS655455:JOS655469 JYO655455:JYO655469 KIK655455:KIK655469 KSG655455:KSG655469 LCC655455:LCC655469 LLY655455:LLY655469 LVU655455:LVU655469 MFQ655455:MFQ655469 MPM655455:MPM655469 MZI655455:MZI655469 NJE655455:NJE655469 NTA655455:NTA655469 OCW655455:OCW655469 OMS655455:OMS655469 OWO655455:OWO655469 PGK655455:PGK655469 PQG655455:PQG655469 QAC655455:QAC655469 QJY655455:QJY655469 QTU655455:QTU655469 RDQ655455:RDQ655469 RNM655455:RNM655469 RXI655455:RXI655469 SHE655455:SHE655469 SRA655455:SRA655469 TAW655455:TAW655469 TKS655455:TKS655469 TUO655455:TUO655469 UEK655455:UEK655469 UOG655455:UOG655469 UYC655455:UYC655469 VHY655455:VHY655469 VRU655455:VRU655469 WBQ655455:WBQ655469 WLM655455:WLM655469 WVI655455:WVI655469 A720991:A721005 IW720991:IW721005 SS720991:SS721005 ACO720991:ACO721005 AMK720991:AMK721005 AWG720991:AWG721005 BGC720991:BGC721005 BPY720991:BPY721005 BZU720991:BZU721005 CJQ720991:CJQ721005 CTM720991:CTM721005 DDI720991:DDI721005 DNE720991:DNE721005 DXA720991:DXA721005 EGW720991:EGW721005 EQS720991:EQS721005 FAO720991:FAO721005 FKK720991:FKK721005 FUG720991:FUG721005 GEC720991:GEC721005 GNY720991:GNY721005 GXU720991:GXU721005 HHQ720991:HHQ721005 HRM720991:HRM721005 IBI720991:IBI721005 ILE720991:ILE721005 IVA720991:IVA721005 JEW720991:JEW721005 JOS720991:JOS721005 JYO720991:JYO721005 KIK720991:KIK721005 KSG720991:KSG721005 LCC720991:LCC721005 LLY720991:LLY721005 LVU720991:LVU721005 MFQ720991:MFQ721005 MPM720991:MPM721005 MZI720991:MZI721005 NJE720991:NJE721005 NTA720991:NTA721005 OCW720991:OCW721005 OMS720991:OMS721005 OWO720991:OWO721005 PGK720991:PGK721005 PQG720991:PQG721005 QAC720991:QAC721005 QJY720991:QJY721005 QTU720991:QTU721005 RDQ720991:RDQ721005 RNM720991:RNM721005 RXI720991:RXI721005 SHE720991:SHE721005 SRA720991:SRA721005 TAW720991:TAW721005 TKS720991:TKS721005 TUO720991:TUO721005 UEK720991:UEK721005 UOG720991:UOG721005 UYC720991:UYC721005 VHY720991:VHY721005 VRU720991:VRU721005 WBQ720991:WBQ721005 WLM720991:WLM721005 WVI720991:WVI721005 A786527:A786541 IW786527:IW786541 SS786527:SS786541 ACO786527:ACO786541 AMK786527:AMK786541 AWG786527:AWG786541 BGC786527:BGC786541 BPY786527:BPY786541 BZU786527:BZU786541 CJQ786527:CJQ786541 CTM786527:CTM786541 DDI786527:DDI786541 DNE786527:DNE786541 DXA786527:DXA786541 EGW786527:EGW786541 EQS786527:EQS786541 FAO786527:FAO786541 FKK786527:FKK786541 FUG786527:FUG786541 GEC786527:GEC786541 GNY786527:GNY786541 GXU786527:GXU786541 HHQ786527:HHQ786541 HRM786527:HRM786541 IBI786527:IBI786541 ILE786527:ILE786541 IVA786527:IVA786541 JEW786527:JEW786541 JOS786527:JOS786541 JYO786527:JYO786541 KIK786527:KIK786541 KSG786527:KSG786541 LCC786527:LCC786541 LLY786527:LLY786541 LVU786527:LVU786541 MFQ786527:MFQ786541 MPM786527:MPM786541 MZI786527:MZI786541 NJE786527:NJE786541 NTA786527:NTA786541 OCW786527:OCW786541 OMS786527:OMS786541 OWO786527:OWO786541 PGK786527:PGK786541 PQG786527:PQG786541 QAC786527:QAC786541 QJY786527:QJY786541 QTU786527:QTU786541 RDQ786527:RDQ786541 RNM786527:RNM786541 RXI786527:RXI786541 SHE786527:SHE786541 SRA786527:SRA786541 TAW786527:TAW786541 TKS786527:TKS786541 TUO786527:TUO786541 UEK786527:UEK786541 UOG786527:UOG786541 UYC786527:UYC786541 VHY786527:VHY786541 VRU786527:VRU786541 WBQ786527:WBQ786541 WLM786527:WLM786541 WVI786527:WVI786541 A852063:A852077 IW852063:IW852077 SS852063:SS852077 ACO852063:ACO852077 AMK852063:AMK852077 AWG852063:AWG852077 BGC852063:BGC852077 BPY852063:BPY852077 BZU852063:BZU852077 CJQ852063:CJQ852077 CTM852063:CTM852077 DDI852063:DDI852077 DNE852063:DNE852077 DXA852063:DXA852077 EGW852063:EGW852077 EQS852063:EQS852077 FAO852063:FAO852077 FKK852063:FKK852077 FUG852063:FUG852077 GEC852063:GEC852077 GNY852063:GNY852077 GXU852063:GXU852077 HHQ852063:HHQ852077 HRM852063:HRM852077 IBI852063:IBI852077 ILE852063:ILE852077 IVA852063:IVA852077 JEW852063:JEW852077 JOS852063:JOS852077 JYO852063:JYO852077 KIK852063:KIK852077 KSG852063:KSG852077 LCC852063:LCC852077 LLY852063:LLY852077 LVU852063:LVU852077 MFQ852063:MFQ852077 MPM852063:MPM852077 MZI852063:MZI852077 NJE852063:NJE852077 NTA852063:NTA852077 OCW852063:OCW852077 OMS852063:OMS852077 OWO852063:OWO852077 PGK852063:PGK852077 PQG852063:PQG852077 QAC852063:QAC852077 QJY852063:QJY852077 QTU852063:QTU852077 RDQ852063:RDQ852077 RNM852063:RNM852077 RXI852063:RXI852077 SHE852063:SHE852077 SRA852063:SRA852077 TAW852063:TAW852077 TKS852063:TKS852077 TUO852063:TUO852077 UEK852063:UEK852077 UOG852063:UOG852077 UYC852063:UYC852077 VHY852063:VHY852077 VRU852063:VRU852077 WBQ852063:WBQ852077 WLM852063:WLM852077 WVI852063:WVI852077 A917599:A917613 IW917599:IW917613 SS917599:SS917613 ACO917599:ACO917613 AMK917599:AMK917613 AWG917599:AWG917613 BGC917599:BGC917613 BPY917599:BPY917613 BZU917599:BZU917613 CJQ917599:CJQ917613 CTM917599:CTM917613 DDI917599:DDI917613 DNE917599:DNE917613 DXA917599:DXA917613 EGW917599:EGW917613 EQS917599:EQS917613 FAO917599:FAO917613 FKK917599:FKK917613 FUG917599:FUG917613 GEC917599:GEC917613 GNY917599:GNY917613 GXU917599:GXU917613 HHQ917599:HHQ917613 HRM917599:HRM917613 IBI917599:IBI917613 ILE917599:ILE917613 IVA917599:IVA917613 JEW917599:JEW917613 JOS917599:JOS917613 JYO917599:JYO917613 KIK917599:KIK917613 KSG917599:KSG917613 LCC917599:LCC917613 LLY917599:LLY917613 LVU917599:LVU917613 MFQ917599:MFQ917613 MPM917599:MPM917613 MZI917599:MZI917613 NJE917599:NJE917613 NTA917599:NTA917613 OCW917599:OCW917613 OMS917599:OMS917613 OWO917599:OWO917613 PGK917599:PGK917613 PQG917599:PQG917613 QAC917599:QAC917613 QJY917599:QJY917613 QTU917599:QTU917613 RDQ917599:RDQ917613 RNM917599:RNM917613 RXI917599:RXI917613 SHE917599:SHE917613 SRA917599:SRA917613 TAW917599:TAW917613 TKS917599:TKS917613 TUO917599:TUO917613 UEK917599:UEK917613 UOG917599:UOG917613 UYC917599:UYC917613 VHY917599:VHY917613 VRU917599:VRU917613 WBQ917599:WBQ917613 WLM917599:WLM917613 WVI917599:WVI917613 A983135:A983149 IW983135:IW983149 SS983135:SS983149 ACO983135:ACO983149 AMK983135:AMK983149 AWG983135:AWG983149 BGC983135:BGC983149 BPY983135:BPY983149 BZU983135:BZU983149 CJQ983135:CJQ983149 CTM983135:CTM983149 DDI983135:DDI983149 DNE983135:DNE983149 DXA983135:DXA983149 EGW983135:EGW983149 EQS983135:EQS983149 FAO983135:FAO983149 FKK983135:FKK983149 FUG983135:FUG983149 GEC983135:GEC983149 GNY983135:GNY983149 GXU983135:GXU983149 HHQ983135:HHQ983149 HRM983135:HRM983149 IBI983135:IBI983149 ILE983135:ILE983149 IVA983135:IVA983149 JEW983135:JEW983149 JOS983135:JOS983149 JYO983135:JYO983149 KIK983135:KIK983149 KSG983135:KSG983149 LCC983135:LCC983149 LLY983135:LLY983149 LVU983135:LVU983149 MFQ983135:MFQ983149 MPM983135:MPM983149 MZI983135:MZI983149 NJE983135:NJE983149 NTA983135:NTA983149 OCW983135:OCW983149 OMS983135:OMS983149 OWO983135:OWO983149 PGK983135:PGK983149 PQG983135:PQG983149 QAC983135:QAC983149 QJY983135:QJY983149 QTU983135:QTU983149 RDQ983135:RDQ983149 RNM983135:RNM983149 RXI983135:RXI983149 SHE983135:SHE983149 SRA983135:SRA983149 TAW983135:TAW983149 TKS983135:TKS983149 TUO983135:TUO983149 UEK983135:UEK983149 UOG983135:UOG983149 UYC983135:UYC983149 VHY983135:VHY983149 VRU983135:VRU983149 WBQ983135:WBQ983149 WLM983135:WLM983149 WVI983135:WVI983149 A110:B113 IW110:IX113 SS110:ST113 ACO110:ACP113 AMK110:AML113 AWG110:AWH113 BGC110:BGD113 BPY110:BPZ113 BZU110:BZV113 CJQ110:CJR113 CTM110:CTN113 DDI110:DDJ113 DNE110:DNF113 DXA110:DXB113 EGW110:EGX113 EQS110:EQT113 FAO110:FAP113 FKK110:FKL113 FUG110:FUH113 GEC110:GED113 GNY110:GNZ113 GXU110:GXV113 HHQ110:HHR113 HRM110:HRN113 IBI110:IBJ113 ILE110:ILF113 IVA110:IVB113 JEW110:JEX113 JOS110:JOT113 JYO110:JYP113 KIK110:KIL113 KSG110:KSH113 LCC110:LCD113 LLY110:LLZ113 LVU110:LVV113 MFQ110:MFR113 MPM110:MPN113 MZI110:MZJ113 NJE110:NJF113 NTA110:NTB113 OCW110:OCX113 OMS110:OMT113 OWO110:OWP113 PGK110:PGL113 PQG110:PQH113 QAC110:QAD113 QJY110:QJZ113 QTU110:QTV113 RDQ110:RDR113 RNM110:RNN113 RXI110:RXJ113 SHE110:SHF113 SRA110:SRB113 TAW110:TAX113 TKS110:TKT113 TUO110:TUP113 UEK110:UEL113 UOG110:UOH113 UYC110:UYD113 VHY110:VHZ113 VRU110:VRV113 WBQ110:WBR113 WLM110:WLN113 WVI110:WVJ113 A65646:B65649 IW65646:IX65649 SS65646:ST65649 ACO65646:ACP65649 AMK65646:AML65649 AWG65646:AWH65649 BGC65646:BGD65649 BPY65646:BPZ65649 BZU65646:BZV65649 CJQ65646:CJR65649 CTM65646:CTN65649 DDI65646:DDJ65649 DNE65646:DNF65649 DXA65646:DXB65649 EGW65646:EGX65649 EQS65646:EQT65649 FAO65646:FAP65649 FKK65646:FKL65649 FUG65646:FUH65649 GEC65646:GED65649 GNY65646:GNZ65649 GXU65646:GXV65649 HHQ65646:HHR65649 HRM65646:HRN65649 IBI65646:IBJ65649 ILE65646:ILF65649 IVA65646:IVB65649 JEW65646:JEX65649 JOS65646:JOT65649 JYO65646:JYP65649 KIK65646:KIL65649 KSG65646:KSH65649 LCC65646:LCD65649 LLY65646:LLZ65649 LVU65646:LVV65649 MFQ65646:MFR65649 MPM65646:MPN65649 MZI65646:MZJ65649 NJE65646:NJF65649 NTA65646:NTB65649 OCW65646:OCX65649 OMS65646:OMT65649 OWO65646:OWP65649 PGK65646:PGL65649 PQG65646:PQH65649 QAC65646:QAD65649 QJY65646:QJZ65649 QTU65646:QTV65649 RDQ65646:RDR65649 RNM65646:RNN65649 RXI65646:RXJ65649 SHE65646:SHF65649 SRA65646:SRB65649 TAW65646:TAX65649 TKS65646:TKT65649 TUO65646:TUP65649 UEK65646:UEL65649 UOG65646:UOH65649 UYC65646:UYD65649 VHY65646:VHZ65649 VRU65646:VRV65649 WBQ65646:WBR65649 WLM65646:WLN65649 WVI65646:WVJ65649 A131182:B131185 IW131182:IX131185 SS131182:ST131185 ACO131182:ACP131185 AMK131182:AML131185 AWG131182:AWH131185 BGC131182:BGD131185 BPY131182:BPZ131185 BZU131182:BZV131185 CJQ131182:CJR131185 CTM131182:CTN131185 DDI131182:DDJ131185 DNE131182:DNF131185 DXA131182:DXB131185 EGW131182:EGX131185 EQS131182:EQT131185 FAO131182:FAP131185 FKK131182:FKL131185 FUG131182:FUH131185 GEC131182:GED131185 GNY131182:GNZ131185 GXU131182:GXV131185 HHQ131182:HHR131185 HRM131182:HRN131185 IBI131182:IBJ131185 ILE131182:ILF131185 IVA131182:IVB131185 JEW131182:JEX131185 JOS131182:JOT131185 JYO131182:JYP131185 KIK131182:KIL131185 KSG131182:KSH131185 LCC131182:LCD131185 LLY131182:LLZ131185 LVU131182:LVV131185 MFQ131182:MFR131185 MPM131182:MPN131185 MZI131182:MZJ131185 NJE131182:NJF131185 NTA131182:NTB131185 OCW131182:OCX131185 OMS131182:OMT131185 OWO131182:OWP131185 PGK131182:PGL131185 PQG131182:PQH131185 QAC131182:QAD131185 QJY131182:QJZ131185 QTU131182:QTV131185 RDQ131182:RDR131185 RNM131182:RNN131185 RXI131182:RXJ131185 SHE131182:SHF131185 SRA131182:SRB131185 TAW131182:TAX131185 TKS131182:TKT131185 TUO131182:TUP131185 UEK131182:UEL131185 UOG131182:UOH131185 UYC131182:UYD131185 VHY131182:VHZ131185 VRU131182:VRV131185 WBQ131182:WBR131185 WLM131182:WLN131185 WVI131182:WVJ131185 A196718:B196721 IW196718:IX196721 SS196718:ST196721 ACO196718:ACP196721 AMK196718:AML196721 AWG196718:AWH196721 BGC196718:BGD196721 BPY196718:BPZ196721 BZU196718:BZV196721 CJQ196718:CJR196721 CTM196718:CTN196721 DDI196718:DDJ196721 DNE196718:DNF196721 DXA196718:DXB196721 EGW196718:EGX196721 EQS196718:EQT196721 FAO196718:FAP196721 FKK196718:FKL196721 FUG196718:FUH196721 GEC196718:GED196721 GNY196718:GNZ196721 GXU196718:GXV196721 HHQ196718:HHR196721 HRM196718:HRN196721 IBI196718:IBJ196721 ILE196718:ILF196721 IVA196718:IVB196721 JEW196718:JEX196721 JOS196718:JOT196721 JYO196718:JYP196721 KIK196718:KIL196721 KSG196718:KSH196721 LCC196718:LCD196721 LLY196718:LLZ196721 LVU196718:LVV196721 MFQ196718:MFR196721 MPM196718:MPN196721 MZI196718:MZJ196721 NJE196718:NJF196721 NTA196718:NTB196721 OCW196718:OCX196721 OMS196718:OMT196721 OWO196718:OWP196721 PGK196718:PGL196721 PQG196718:PQH196721 QAC196718:QAD196721 QJY196718:QJZ196721 QTU196718:QTV196721 RDQ196718:RDR196721 RNM196718:RNN196721 RXI196718:RXJ196721 SHE196718:SHF196721 SRA196718:SRB196721 TAW196718:TAX196721 TKS196718:TKT196721 TUO196718:TUP196721 UEK196718:UEL196721 UOG196718:UOH196721 UYC196718:UYD196721 VHY196718:VHZ196721 VRU196718:VRV196721 WBQ196718:WBR196721 WLM196718:WLN196721 WVI196718:WVJ196721 A262254:B262257 IW262254:IX262257 SS262254:ST262257 ACO262254:ACP262257 AMK262254:AML262257 AWG262254:AWH262257 BGC262254:BGD262257 BPY262254:BPZ262257 BZU262254:BZV262257 CJQ262254:CJR262257 CTM262254:CTN262257 DDI262254:DDJ262257 DNE262254:DNF262257 DXA262254:DXB262257 EGW262254:EGX262257 EQS262254:EQT262257 FAO262254:FAP262257 FKK262254:FKL262257 FUG262254:FUH262257 GEC262254:GED262257 GNY262254:GNZ262257 GXU262254:GXV262257 HHQ262254:HHR262257 HRM262254:HRN262257 IBI262254:IBJ262257 ILE262254:ILF262257 IVA262254:IVB262257 JEW262254:JEX262257 JOS262254:JOT262257 JYO262254:JYP262257 KIK262254:KIL262257 KSG262254:KSH262257 LCC262254:LCD262257 LLY262254:LLZ262257 LVU262254:LVV262257 MFQ262254:MFR262257 MPM262254:MPN262257 MZI262254:MZJ262257 NJE262254:NJF262257 NTA262254:NTB262257 OCW262254:OCX262257 OMS262254:OMT262257 OWO262254:OWP262257 PGK262254:PGL262257 PQG262254:PQH262257 QAC262254:QAD262257 QJY262254:QJZ262257 QTU262254:QTV262257 RDQ262254:RDR262257 RNM262254:RNN262257 RXI262254:RXJ262257 SHE262254:SHF262257 SRA262254:SRB262257 TAW262254:TAX262257 TKS262254:TKT262257 TUO262254:TUP262257 UEK262254:UEL262257 UOG262254:UOH262257 UYC262254:UYD262257 VHY262254:VHZ262257 VRU262254:VRV262257 WBQ262254:WBR262257 WLM262254:WLN262257 WVI262254:WVJ262257 A327790:B327793 IW327790:IX327793 SS327790:ST327793 ACO327790:ACP327793 AMK327790:AML327793 AWG327790:AWH327793 BGC327790:BGD327793 BPY327790:BPZ327793 BZU327790:BZV327793 CJQ327790:CJR327793 CTM327790:CTN327793 DDI327790:DDJ327793 DNE327790:DNF327793 DXA327790:DXB327793 EGW327790:EGX327793 EQS327790:EQT327793 FAO327790:FAP327793 FKK327790:FKL327793 FUG327790:FUH327793 GEC327790:GED327793 GNY327790:GNZ327793 GXU327790:GXV327793 HHQ327790:HHR327793 HRM327790:HRN327793 IBI327790:IBJ327793 ILE327790:ILF327793 IVA327790:IVB327793 JEW327790:JEX327793 JOS327790:JOT327793 JYO327790:JYP327793 KIK327790:KIL327793 KSG327790:KSH327793 LCC327790:LCD327793 LLY327790:LLZ327793 LVU327790:LVV327793 MFQ327790:MFR327793 MPM327790:MPN327793 MZI327790:MZJ327793 NJE327790:NJF327793 NTA327790:NTB327793 OCW327790:OCX327793 OMS327790:OMT327793 OWO327790:OWP327793 PGK327790:PGL327793 PQG327790:PQH327793 QAC327790:QAD327793 QJY327790:QJZ327793 QTU327790:QTV327793 RDQ327790:RDR327793 RNM327790:RNN327793 RXI327790:RXJ327793 SHE327790:SHF327793 SRA327790:SRB327793 TAW327790:TAX327793 TKS327790:TKT327793 TUO327790:TUP327793 UEK327790:UEL327793 UOG327790:UOH327793 UYC327790:UYD327793 VHY327790:VHZ327793 VRU327790:VRV327793 WBQ327790:WBR327793 WLM327790:WLN327793 WVI327790:WVJ327793 A393326:B393329 IW393326:IX393329 SS393326:ST393329 ACO393326:ACP393329 AMK393326:AML393329 AWG393326:AWH393329 BGC393326:BGD393329 BPY393326:BPZ393329 BZU393326:BZV393329 CJQ393326:CJR393329 CTM393326:CTN393329 DDI393326:DDJ393329 DNE393326:DNF393329 DXA393326:DXB393329 EGW393326:EGX393329 EQS393326:EQT393329 FAO393326:FAP393329 FKK393326:FKL393329 FUG393326:FUH393329 GEC393326:GED393329 GNY393326:GNZ393329 GXU393326:GXV393329 HHQ393326:HHR393329 HRM393326:HRN393329 IBI393326:IBJ393329 ILE393326:ILF393329 IVA393326:IVB393329 JEW393326:JEX393329 JOS393326:JOT393329 JYO393326:JYP393329 KIK393326:KIL393329 KSG393326:KSH393329 LCC393326:LCD393329 LLY393326:LLZ393329 LVU393326:LVV393329 MFQ393326:MFR393329 MPM393326:MPN393329 MZI393326:MZJ393329 NJE393326:NJF393329 NTA393326:NTB393329 OCW393326:OCX393329 OMS393326:OMT393329 OWO393326:OWP393329 PGK393326:PGL393329 PQG393326:PQH393329 QAC393326:QAD393329 QJY393326:QJZ393329 QTU393326:QTV393329 RDQ393326:RDR393329 RNM393326:RNN393329 RXI393326:RXJ393329 SHE393326:SHF393329 SRA393326:SRB393329 TAW393326:TAX393329 TKS393326:TKT393329 TUO393326:TUP393329 UEK393326:UEL393329 UOG393326:UOH393329 UYC393326:UYD393329 VHY393326:VHZ393329 VRU393326:VRV393329 WBQ393326:WBR393329 WLM393326:WLN393329 WVI393326:WVJ393329 A458862:B458865 IW458862:IX458865 SS458862:ST458865 ACO458862:ACP458865 AMK458862:AML458865 AWG458862:AWH458865 BGC458862:BGD458865 BPY458862:BPZ458865 BZU458862:BZV458865 CJQ458862:CJR458865 CTM458862:CTN458865 DDI458862:DDJ458865 DNE458862:DNF458865 DXA458862:DXB458865 EGW458862:EGX458865 EQS458862:EQT458865 FAO458862:FAP458865 FKK458862:FKL458865 FUG458862:FUH458865 GEC458862:GED458865 GNY458862:GNZ458865 GXU458862:GXV458865 HHQ458862:HHR458865 HRM458862:HRN458865 IBI458862:IBJ458865 ILE458862:ILF458865 IVA458862:IVB458865 JEW458862:JEX458865 JOS458862:JOT458865 JYO458862:JYP458865 KIK458862:KIL458865 KSG458862:KSH458865 LCC458862:LCD458865 LLY458862:LLZ458865 LVU458862:LVV458865 MFQ458862:MFR458865 MPM458862:MPN458865 MZI458862:MZJ458865 NJE458862:NJF458865 NTA458862:NTB458865 OCW458862:OCX458865 OMS458862:OMT458865 OWO458862:OWP458865 PGK458862:PGL458865 PQG458862:PQH458865 QAC458862:QAD458865 QJY458862:QJZ458865 QTU458862:QTV458865 RDQ458862:RDR458865 RNM458862:RNN458865 RXI458862:RXJ458865 SHE458862:SHF458865 SRA458862:SRB458865 TAW458862:TAX458865 TKS458862:TKT458865 TUO458862:TUP458865 UEK458862:UEL458865 UOG458862:UOH458865 UYC458862:UYD458865 VHY458862:VHZ458865 VRU458862:VRV458865 WBQ458862:WBR458865 WLM458862:WLN458865 WVI458862:WVJ458865 A524398:B524401 IW524398:IX524401 SS524398:ST524401 ACO524398:ACP524401 AMK524398:AML524401 AWG524398:AWH524401 BGC524398:BGD524401 BPY524398:BPZ524401 BZU524398:BZV524401 CJQ524398:CJR524401 CTM524398:CTN524401 DDI524398:DDJ524401 DNE524398:DNF524401 DXA524398:DXB524401 EGW524398:EGX524401 EQS524398:EQT524401 FAO524398:FAP524401 FKK524398:FKL524401 FUG524398:FUH524401 GEC524398:GED524401 GNY524398:GNZ524401 GXU524398:GXV524401 HHQ524398:HHR524401 HRM524398:HRN524401 IBI524398:IBJ524401 ILE524398:ILF524401 IVA524398:IVB524401 JEW524398:JEX524401 JOS524398:JOT524401 JYO524398:JYP524401 KIK524398:KIL524401 KSG524398:KSH524401 LCC524398:LCD524401 LLY524398:LLZ524401 LVU524398:LVV524401 MFQ524398:MFR524401 MPM524398:MPN524401 MZI524398:MZJ524401 NJE524398:NJF524401 NTA524398:NTB524401 OCW524398:OCX524401 OMS524398:OMT524401 OWO524398:OWP524401 PGK524398:PGL524401 PQG524398:PQH524401 QAC524398:QAD524401 QJY524398:QJZ524401 QTU524398:QTV524401 RDQ524398:RDR524401 RNM524398:RNN524401 RXI524398:RXJ524401 SHE524398:SHF524401 SRA524398:SRB524401 TAW524398:TAX524401 TKS524398:TKT524401 TUO524398:TUP524401 UEK524398:UEL524401 UOG524398:UOH524401 UYC524398:UYD524401 VHY524398:VHZ524401 VRU524398:VRV524401 WBQ524398:WBR524401 WLM524398:WLN524401 WVI524398:WVJ524401 A589934:B589937 IW589934:IX589937 SS589934:ST589937 ACO589934:ACP589937 AMK589934:AML589937 AWG589934:AWH589937 BGC589934:BGD589937 BPY589934:BPZ589937 BZU589934:BZV589937 CJQ589934:CJR589937 CTM589934:CTN589937 DDI589934:DDJ589937 DNE589934:DNF589937 DXA589934:DXB589937 EGW589934:EGX589937 EQS589934:EQT589937 FAO589934:FAP589937 FKK589934:FKL589937 FUG589934:FUH589937 GEC589934:GED589937 GNY589934:GNZ589937 GXU589934:GXV589937 HHQ589934:HHR589937 HRM589934:HRN589937 IBI589934:IBJ589937 ILE589934:ILF589937 IVA589934:IVB589937 JEW589934:JEX589937 JOS589934:JOT589937 JYO589934:JYP589937 KIK589934:KIL589937 KSG589934:KSH589937 LCC589934:LCD589937 LLY589934:LLZ589937 LVU589934:LVV589937 MFQ589934:MFR589937 MPM589934:MPN589937 MZI589934:MZJ589937 NJE589934:NJF589937 NTA589934:NTB589937 OCW589934:OCX589937 OMS589934:OMT589937 OWO589934:OWP589937 PGK589934:PGL589937 PQG589934:PQH589937 QAC589934:QAD589937 QJY589934:QJZ589937 QTU589934:QTV589937 RDQ589934:RDR589937 RNM589934:RNN589937 RXI589934:RXJ589937 SHE589934:SHF589937 SRA589934:SRB589937 TAW589934:TAX589937 TKS589934:TKT589937 TUO589934:TUP589937 UEK589934:UEL589937 UOG589934:UOH589937 UYC589934:UYD589937 VHY589934:VHZ589937 VRU589934:VRV589937 WBQ589934:WBR589937 WLM589934:WLN589937 WVI589934:WVJ589937 A655470:B655473 IW655470:IX655473 SS655470:ST655473 ACO655470:ACP655473 AMK655470:AML655473 AWG655470:AWH655473 BGC655470:BGD655473 BPY655470:BPZ655473 BZU655470:BZV655473 CJQ655470:CJR655473 CTM655470:CTN655473 DDI655470:DDJ655473 DNE655470:DNF655473 DXA655470:DXB655473 EGW655470:EGX655473 EQS655470:EQT655473 FAO655470:FAP655473 FKK655470:FKL655473 FUG655470:FUH655473 GEC655470:GED655473 GNY655470:GNZ655473 GXU655470:GXV655473 HHQ655470:HHR655473 HRM655470:HRN655473 IBI655470:IBJ655473 ILE655470:ILF655473 IVA655470:IVB655473 JEW655470:JEX655473 JOS655470:JOT655473 JYO655470:JYP655473 KIK655470:KIL655473 KSG655470:KSH655473 LCC655470:LCD655473 LLY655470:LLZ655473 LVU655470:LVV655473 MFQ655470:MFR655473 MPM655470:MPN655473 MZI655470:MZJ655473 NJE655470:NJF655473 NTA655470:NTB655473 OCW655470:OCX655473 OMS655470:OMT655473 OWO655470:OWP655473 PGK655470:PGL655473 PQG655470:PQH655473 QAC655470:QAD655473 QJY655470:QJZ655473 QTU655470:QTV655473 RDQ655470:RDR655473 RNM655470:RNN655473 RXI655470:RXJ655473 SHE655470:SHF655473 SRA655470:SRB655473 TAW655470:TAX655473 TKS655470:TKT655473 TUO655470:TUP655473 UEK655470:UEL655473 UOG655470:UOH655473 UYC655470:UYD655473 VHY655470:VHZ655473 VRU655470:VRV655473 WBQ655470:WBR655473 WLM655470:WLN655473 WVI655470:WVJ655473 A721006:B721009 IW721006:IX721009 SS721006:ST721009 ACO721006:ACP721009 AMK721006:AML721009 AWG721006:AWH721009 BGC721006:BGD721009 BPY721006:BPZ721009 BZU721006:BZV721009 CJQ721006:CJR721009 CTM721006:CTN721009 DDI721006:DDJ721009 DNE721006:DNF721009 DXA721006:DXB721009 EGW721006:EGX721009 EQS721006:EQT721009 FAO721006:FAP721009 FKK721006:FKL721009 FUG721006:FUH721009 GEC721006:GED721009 GNY721006:GNZ721009 GXU721006:GXV721009 HHQ721006:HHR721009 HRM721006:HRN721009 IBI721006:IBJ721009 ILE721006:ILF721009 IVA721006:IVB721009 JEW721006:JEX721009 JOS721006:JOT721009 JYO721006:JYP721009 KIK721006:KIL721009 KSG721006:KSH721009 LCC721006:LCD721009 LLY721006:LLZ721009 LVU721006:LVV721009 MFQ721006:MFR721009 MPM721006:MPN721009 MZI721006:MZJ721009 NJE721006:NJF721009 NTA721006:NTB721009 OCW721006:OCX721009 OMS721006:OMT721009 OWO721006:OWP721009 PGK721006:PGL721009 PQG721006:PQH721009 QAC721006:QAD721009 QJY721006:QJZ721009 QTU721006:QTV721009 RDQ721006:RDR721009 RNM721006:RNN721009 RXI721006:RXJ721009 SHE721006:SHF721009 SRA721006:SRB721009 TAW721006:TAX721009 TKS721006:TKT721009 TUO721006:TUP721009 UEK721006:UEL721009 UOG721006:UOH721009 UYC721006:UYD721009 VHY721006:VHZ721009 VRU721006:VRV721009 WBQ721006:WBR721009 WLM721006:WLN721009 WVI721006:WVJ721009 A786542:B786545 IW786542:IX786545 SS786542:ST786545 ACO786542:ACP786545 AMK786542:AML786545 AWG786542:AWH786545 BGC786542:BGD786545 BPY786542:BPZ786545 BZU786542:BZV786545 CJQ786542:CJR786545 CTM786542:CTN786545 DDI786542:DDJ786545 DNE786542:DNF786545 DXA786542:DXB786545 EGW786542:EGX786545 EQS786542:EQT786545 FAO786542:FAP786545 FKK786542:FKL786545 FUG786542:FUH786545 GEC786542:GED786545 GNY786542:GNZ786545 GXU786542:GXV786545 HHQ786542:HHR786545 HRM786542:HRN786545 IBI786542:IBJ786545 ILE786542:ILF786545 IVA786542:IVB786545 JEW786542:JEX786545 JOS786542:JOT786545 JYO786542:JYP786545 KIK786542:KIL786545 KSG786542:KSH786545 LCC786542:LCD786545 LLY786542:LLZ786545 LVU786542:LVV786545 MFQ786542:MFR786545 MPM786542:MPN786545 MZI786542:MZJ786545 NJE786542:NJF786545 NTA786542:NTB786545 OCW786542:OCX786545 OMS786542:OMT786545 OWO786542:OWP786545 PGK786542:PGL786545 PQG786542:PQH786545 QAC786542:QAD786545 QJY786542:QJZ786545 QTU786542:QTV786545 RDQ786542:RDR786545 RNM786542:RNN786545 RXI786542:RXJ786545 SHE786542:SHF786545 SRA786542:SRB786545 TAW786542:TAX786545 TKS786542:TKT786545 TUO786542:TUP786545 UEK786542:UEL786545 UOG786542:UOH786545 UYC786542:UYD786545 VHY786542:VHZ786545 VRU786542:VRV786545 WBQ786542:WBR786545 WLM786542:WLN786545 WVI786542:WVJ786545 A852078:B852081 IW852078:IX852081 SS852078:ST852081 ACO852078:ACP852081 AMK852078:AML852081 AWG852078:AWH852081 BGC852078:BGD852081 BPY852078:BPZ852081 BZU852078:BZV852081 CJQ852078:CJR852081 CTM852078:CTN852081 DDI852078:DDJ852081 DNE852078:DNF852081 DXA852078:DXB852081 EGW852078:EGX852081 EQS852078:EQT852081 FAO852078:FAP852081 FKK852078:FKL852081 FUG852078:FUH852081 GEC852078:GED852081 GNY852078:GNZ852081 GXU852078:GXV852081 HHQ852078:HHR852081 HRM852078:HRN852081 IBI852078:IBJ852081 ILE852078:ILF852081 IVA852078:IVB852081 JEW852078:JEX852081 JOS852078:JOT852081 JYO852078:JYP852081 KIK852078:KIL852081 KSG852078:KSH852081 LCC852078:LCD852081 LLY852078:LLZ852081 LVU852078:LVV852081 MFQ852078:MFR852081 MPM852078:MPN852081 MZI852078:MZJ852081 NJE852078:NJF852081 NTA852078:NTB852081 OCW852078:OCX852081 OMS852078:OMT852081 OWO852078:OWP852081 PGK852078:PGL852081 PQG852078:PQH852081 QAC852078:QAD852081 QJY852078:QJZ852081 QTU852078:QTV852081 RDQ852078:RDR852081 RNM852078:RNN852081 RXI852078:RXJ852081 SHE852078:SHF852081 SRA852078:SRB852081 TAW852078:TAX852081 TKS852078:TKT852081 TUO852078:TUP852081 UEK852078:UEL852081 UOG852078:UOH852081 UYC852078:UYD852081 VHY852078:VHZ852081 VRU852078:VRV852081 WBQ852078:WBR852081 WLM852078:WLN852081 WVI852078:WVJ852081 A917614:B917617 IW917614:IX917617 SS917614:ST917617 ACO917614:ACP917617 AMK917614:AML917617 AWG917614:AWH917617 BGC917614:BGD917617 BPY917614:BPZ917617 BZU917614:BZV917617 CJQ917614:CJR917617 CTM917614:CTN917617 DDI917614:DDJ917617 DNE917614:DNF917617 DXA917614:DXB917617 EGW917614:EGX917617 EQS917614:EQT917617 FAO917614:FAP917617 FKK917614:FKL917617 FUG917614:FUH917617 GEC917614:GED917617 GNY917614:GNZ917617 GXU917614:GXV917617 HHQ917614:HHR917617 HRM917614:HRN917617 IBI917614:IBJ917617 ILE917614:ILF917617 IVA917614:IVB917617 JEW917614:JEX917617 JOS917614:JOT917617 JYO917614:JYP917617 KIK917614:KIL917617 KSG917614:KSH917617 LCC917614:LCD917617 LLY917614:LLZ917617 LVU917614:LVV917617 MFQ917614:MFR917617 MPM917614:MPN917617 MZI917614:MZJ917617 NJE917614:NJF917617 NTA917614:NTB917617 OCW917614:OCX917617 OMS917614:OMT917617 OWO917614:OWP917617 PGK917614:PGL917617 PQG917614:PQH917617 QAC917614:QAD917617 QJY917614:QJZ917617 QTU917614:QTV917617 RDQ917614:RDR917617 RNM917614:RNN917617 RXI917614:RXJ917617 SHE917614:SHF917617 SRA917614:SRB917617 TAW917614:TAX917617 TKS917614:TKT917617 TUO917614:TUP917617 UEK917614:UEL917617 UOG917614:UOH917617 UYC917614:UYD917617 VHY917614:VHZ917617 VRU917614:VRV917617 WBQ917614:WBR917617 WLM917614:WLN917617 WVI917614:WVJ917617 A983150:B983153 IW983150:IX983153 SS983150:ST983153 ACO983150:ACP983153 AMK983150:AML983153 AWG983150:AWH983153 BGC983150:BGD983153 BPY983150:BPZ983153 BZU983150:BZV983153 CJQ983150:CJR983153 CTM983150:CTN983153 DDI983150:DDJ983153 DNE983150:DNF983153 DXA983150:DXB983153 EGW983150:EGX983153 EQS983150:EQT983153 FAO983150:FAP983153 FKK983150:FKL983153 FUG983150:FUH983153 GEC983150:GED983153 GNY983150:GNZ983153 GXU983150:GXV983153 HHQ983150:HHR983153 HRM983150:HRN983153 IBI983150:IBJ983153 ILE983150:ILF983153 IVA983150:IVB983153 JEW983150:JEX983153 JOS983150:JOT983153 JYO983150:JYP983153 KIK983150:KIL983153 KSG983150:KSH983153 LCC983150:LCD983153 LLY983150:LLZ983153 LVU983150:LVV983153 MFQ983150:MFR983153 MPM983150:MPN983153 MZI983150:MZJ983153 NJE983150:NJF983153 NTA983150:NTB983153 OCW983150:OCX983153 OMS983150:OMT983153 OWO983150:OWP983153 PGK983150:PGL983153 PQG983150:PQH983153 QAC983150:QAD983153 QJY983150:QJZ983153 QTU983150:QTV983153 RDQ983150:RDR983153 RNM983150:RNN983153 RXI983150:RXJ983153 SHE983150:SHF983153 SRA983150:SRB983153 TAW983150:TAX983153 TKS983150:TKT983153 TUO983150:TUP983153 UEK983150:UEL983153 UOG983150:UOH983153 UYC983150:UYD983153 VHY983150:VHZ983153 VRU983150:VRV983153 WBQ983150:WBR983153 WLM983150:WLN983153 WVI983150:WVJ983153 A115:B182 IW115:IX182 SS115:ST182 ACO115:ACP182 AMK115:AML182 AWG115:AWH182 BGC115:BGD182 BPY115:BPZ182 BZU115:BZV182 CJQ115:CJR182 CTM115:CTN182 DDI115:DDJ182 DNE115:DNF182 DXA115:DXB182 EGW115:EGX182 EQS115:EQT182 FAO115:FAP182 FKK115:FKL182 FUG115:FUH182 GEC115:GED182 GNY115:GNZ182 GXU115:GXV182 HHQ115:HHR182 HRM115:HRN182 IBI115:IBJ182 ILE115:ILF182 IVA115:IVB182 JEW115:JEX182 JOS115:JOT182 JYO115:JYP182 KIK115:KIL182 KSG115:KSH182 LCC115:LCD182 LLY115:LLZ182 LVU115:LVV182 MFQ115:MFR182 MPM115:MPN182 MZI115:MZJ182 NJE115:NJF182 NTA115:NTB182 OCW115:OCX182 OMS115:OMT182 OWO115:OWP182 PGK115:PGL182 PQG115:PQH182 QAC115:QAD182 QJY115:QJZ182 QTU115:QTV182 RDQ115:RDR182 RNM115:RNN182 RXI115:RXJ182 SHE115:SHF182 SRA115:SRB182 TAW115:TAX182 TKS115:TKT182 TUO115:TUP182 UEK115:UEL182 UOG115:UOH182 UYC115:UYD182 VHY115:VHZ182 VRU115:VRV182 WBQ115:WBR182 WLM115:WLN182 WVI115:WVJ182 A65651:B65718 IW65651:IX65718 SS65651:ST65718 ACO65651:ACP65718 AMK65651:AML65718 AWG65651:AWH65718 BGC65651:BGD65718 BPY65651:BPZ65718 BZU65651:BZV65718 CJQ65651:CJR65718 CTM65651:CTN65718 DDI65651:DDJ65718 DNE65651:DNF65718 DXA65651:DXB65718 EGW65651:EGX65718 EQS65651:EQT65718 FAO65651:FAP65718 FKK65651:FKL65718 FUG65651:FUH65718 GEC65651:GED65718 GNY65651:GNZ65718 GXU65651:GXV65718 HHQ65651:HHR65718 HRM65651:HRN65718 IBI65651:IBJ65718 ILE65651:ILF65718 IVA65651:IVB65718 JEW65651:JEX65718 JOS65651:JOT65718 JYO65651:JYP65718 KIK65651:KIL65718 KSG65651:KSH65718 LCC65651:LCD65718 LLY65651:LLZ65718 LVU65651:LVV65718 MFQ65651:MFR65718 MPM65651:MPN65718 MZI65651:MZJ65718 NJE65651:NJF65718 NTA65651:NTB65718 OCW65651:OCX65718 OMS65651:OMT65718 OWO65651:OWP65718 PGK65651:PGL65718 PQG65651:PQH65718 QAC65651:QAD65718 QJY65651:QJZ65718 QTU65651:QTV65718 RDQ65651:RDR65718 RNM65651:RNN65718 RXI65651:RXJ65718 SHE65651:SHF65718 SRA65651:SRB65718 TAW65651:TAX65718 TKS65651:TKT65718 TUO65651:TUP65718 UEK65651:UEL65718 UOG65651:UOH65718 UYC65651:UYD65718 VHY65651:VHZ65718 VRU65651:VRV65718 WBQ65651:WBR65718 WLM65651:WLN65718 WVI65651:WVJ65718 A131187:B131254 IW131187:IX131254 SS131187:ST131254 ACO131187:ACP131254 AMK131187:AML131254 AWG131187:AWH131254 BGC131187:BGD131254 BPY131187:BPZ131254 BZU131187:BZV131254 CJQ131187:CJR131254 CTM131187:CTN131254 DDI131187:DDJ131254 DNE131187:DNF131254 DXA131187:DXB131254 EGW131187:EGX131254 EQS131187:EQT131254 FAO131187:FAP131254 FKK131187:FKL131254 FUG131187:FUH131254 GEC131187:GED131254 GNY131187:GNZ131254 GXU131187:GXV131254 HHQ131187:HHR131254 HRM131187:HRN131254 IBI131187:IBJ131254 ILE131187:ILF131254 IVA131187:IVB131254 JEW131187:JEX131254 JOS131187:JOT131254 JYO131187:JYP131254 KIK131187:KIL131254 KSG131187:KSH131254 LCC131187:LCD131254 LLY131187:LLZ131254 LVU131187:LVV131254 MFQ131187:MFR131254 MPM131187:MPN131254 MZI131187:MZJ131254 NJE131187:NJF131254 NTA131187:NTB131254 OCW131187:OCX131254 OMS131187:OMT131254 OWO131187:OWP131254 PGK131187:PGL131254 PQG131187:PQH131254 QAC131187:QAD131254 QJY131187:QJZ131254 QTU131187:QTV131254 RDQ131187:RDR131254 RNM131187:RNN131254 RXI131187:RXJ131254 SHE131187:SHF131254 SRA131187:SRB131254 TAW131187:TAX131254 TKS131187:TKT131254 TUO131187:TUP131254 UEK131187:UEL131254 UOG131187:UOH131254 UYC131187:UYD131254 VHY131187:VHZ131254 VRU131187:VRV131254 WBQ131187:WBR131254 WLM131187:WLN131254 WVI131187:WVJ131254 A196723:B196790 IW196723:IX196790 SS196723:ST196790 ACO196723:ACP196790 AMK196723:AML196790 AWG196723:AWH196790 BGC196723:BGD196790 BPY196723:BPZ196790 BZU196723:BZV196790 CJQ196723:CJR196790 CTM196723:CTN196790 DDI196723:DDJ196790 DNE196723:DNF196790 DXA196723:DXB196790 EGW196723:EGX196790 EQS196723:EQT196790 FAO196723:FAP196790 FKK196723:FKL196790 FUG196723:FUH196790 GEC196723:GED196790 GNY196723:GNZ196790 GXU196723:GXV196790 HHQ196723:HHR196790 HRM196723:HRN196790 IBI196723:IBJ196790 ILE196723:ILF196790 IVA196723:IVB196790 JEW196723:JEX196790 JOS196723:JOT196790 JYO196723:JYP196790 KIK196723:KIL196790 KSG196723:KSH196790 LCC196723:LCD196790 LLY196723:LLZ196790 LVU196723:LVV196790 MFQ196723:MFR196790 MPM196723:MPN196790 MZI196723:MZJ196790 NJE196723:NJF196790 NTA196723:NTB196790 OCW196723:OCX196790 OMS196723:OMT196790 OWO196723:OWP196790 PGK196723:PGL196790 PQG196723:PQH196790 QAC196723:QAD196790 QJY196723:QJZ196790 QTU196723:QTV196790 RDQ196723:RDR196790 RNM196723:RNN196790 RXI196723:RXJ196790 SHE196723:SHF196790 SRA196723:SRB196790 TAW196723:TAX196790 TKS196723:TKT196790 TUO196723:TUP196790 UEK196723:UEL196790 UOG196723:UOH196790 UYC196723:UYD196790 VHY196723:VHZ196790 VRU196723:VRV196790 WBQ196723:WBR196790 WLM196723:WLN196790 WVI196723:WVJ196790 A262259:B262326 IW262259:IX262326 SS262259:ST262326 ACO262259:ACP262326 AMK262259:AML262326 AWG262259:AWH262326 BGC262259:BGD262326 BPY262259:BPZ262326 BZU262259:BZV262326 CJQ262259:CJR262326 CTM262259:CTN262326 DDI262259:DDJ262326 DNE262259:DNF262326 DXA262259:DXB262326 EGW262259:EGX262326 EQS262259:EQT262326 FAO262259:FAP262326 FKK262259:FKL262326 FUG262259:FUH262326 GEC262259:GED262326 GNY262259:GNZ262326 GXU262259:GXV262326 HHQ262259:HHR262326 HRM262259:HRN262326 IBI262259:IBJ262326 ILE262259:ILF262326 IVA262259:IVB262326 JEW262259:JEX262326 JOS262259:JOT262326 JYO262259:JYP262326 KIK262259:KIL262326 KSG262259:KSH262326 LCC262259:LCD262326 LLY262259:LLZ262326 LVU262259:LVV262326 MFQ262259:MFR262326 MPM262259:MPN262326 MZI262259:MZJ262326 NJE262259:NJF262326 NTA262259:NTB262326 OCW262259:OCX262326 OMS262259:OMT262326 OWO262259:OWP262326 PGK262259:PGL262326 PQG262259:PQH262326 QAC262259:QAD262326 QJY262259:QJZ262326 QTU262259:QTV262326 RDQ262259:RDR262326 RNM262259:RNN262326 RXI262259:RXJ262326 SHE262259:SHF262326 SRA262259:SRB262326 TAW262259:TAX262326 TKS262259:TKT262326 TUO262259:TUP262326 UEK262259:UEL262326 UOG262259:UOH262326 UYC262259:UYD262326 VHY262259:VHZ262326 VRU262259:VRV262326 WBQ262259:WBR262326 WLM262259:WLN262326 WVI262259:WVJ262326 A327795:B327862 IW327795:IX327862 SS327795:ST327862 ACO327795:ACP327862 AMK327795:AML327862 AWG327795:AWH327862 BGC327795:BGD327862 BPY327795:BPZ327862 BZU327795:BZV327862 CJQ327795:CJR327862 CTM327795:CTN327862 DDI327795:DDJ327862 DNE327795:DNF327862 DXA327795:DXB327862 EGW327795:EGX327862 EQS327795:EQT327862 FAO327795:FAP327862 FKK327795:FKL327862 FUG327795:FUH327862 GEC327795:GED327862 GNY327795:GNZ327862 GXU327795:GXV327862 HHQ327795:HHR327862 HRM327795:HRN327862 IBI327795:IBJ327862 ILE327795:ILF327862 IVA327795:IVB327862 JEW327795:JEX327862 JOS327795:JOT327862 JYO327795:JYP327862 KIK327795:KIL327862 KSG327795:KSH327862 LCC327795:LCD327862 LLY327795:LLZ327862 LVU327795:LVV327862 MFQ327795:MFR327862 MPM327795:MPN327862 MZI327795:MZJ327862 NJE327795:NJF327862 NTA327795:NTB327862 OCW327795:OCX327862 OMS327795:OMT327862 OWO327795:OWP327862 PGK327795:PGL327862 PQG327795:PQH327862 QAC327795:QAD327862 QJY327795:QJZ327862 QTU327795:QTV327862 RDQ327795:RDR327862 RNM327795:RNN327862 RXI327795:RXJ327862 SHE327795:SHF327862 SRA327795:SRB327862 TAW327795:TAX327862 TKS327795:TKT327862 TUO327795:TUP327862 UEK327795:UEL327862 UOG327795:UOH327862 UYC327795:UYD327862 VHY327795:VHZ327862 VRU327795:VRV327862 WBQ327795:WBR327862 WLM327795:WLN327862 WVI327795:WVJ327862 A393331:B393398 IW393331:IX393398 SS393331:ST393398 ACO393331:ACP393398 AMK393331:AML393398 AWG393331:AWH393398 BGC393331:BGD393398 BPY393331:BPZ393398 BZU393331:BZV393398 CJQ393331:CJR393398 CTM393331:CTN393398 DDI393331:DDJ393398 DNE393331:DNF393398 DXA393331:DXB393398 EGW393331:EGX393398 EQS393331:EQT393398 FAO393331:FAP393398 FKK393331:FKL393398 FUG393331:FUH393398 GEC393331:GED393398 GNY393331:GNZ393398 GXU393331:GXV393398 HHQ393331:HHR393398 HRM393331:HRN393398 IBI393331:IBJ393398 ILE393331:ILF393398 IVA393331:IVB393398 JEW393331:JEX393398 JOS393331:JOT393398 JYO393331:JYP393398 KIK393331:KIL393398 KSG393331:KSH393398 LCC393331:LCD393398 LLY393331:LLZ393398 LVU393331:LVV393398 MFQ393331:MFR393398 MPM393331:MPN393398 MZI393331:MZJ393398 NJE393331:NJF393398 NTA393331:NTB393398 OCW393331:OCX393398 OMS393331:OMT393398 OWO393331:OWP393398 PGK393331:PGL393398 PQG393331:PQH393398 QAC393331:QAD393398 QJY393331:QJZ393398 QTU393331:QTV393398 RDQ393331:RDR393398 RNM393331:RNN393398 RXI393331:RXJ393398 SHE393331:SHF393398 SRA393331:SRB393398 TAW393331:TAX393398 TKS393331:TKT393398 TUO393331:TUP393398 UEK393331:UEL393398 UOG393331:UOH393398 UYC393331:UYD393398 VHY393331:VHZ393398 VRU393331:VRV393398 WBQ393331:WBR393398 WLM393331:WLN393398 WVI393331:WVJ393398 A458867:B458934 IW458867:IX458934 SS458867:ST458934 ACO458867:ACP458934 AMK458867:AML458934 AWG458867:AWH458934 BGC458867:BGD458934 BPY458867:BPZ458934 BZU458867:BZV458934 CJQ458867:CJR458934 CTM458867:CTN458934 DDI458867:DDJ458934 DNE458867:DNF458934 DXA458867:DXB458934 EGW458867:EGX458934 EQS458867:EQT458934 FAO458867:FAP458934 FKK458867:FKL458934 FUG458867:FUH458934 GEC458867:GED458934 GNY458867:GNZ458934 GXU458867:GXV458934 HHQ458867:HHR458934 HRM458867:HRN458934 IBI458867:IBJ458934 ILE458867:ILF458934 IVA458867:IVB458934 JEW458867:JEX458934 JOS458867:JOT458934 JYO458867:JYP458934 KIK458867:KIL458934 KSG458867:KSH458934 LCC458867:LCD458934 LLY458867:LLZ458934 LVU458867:LVV458934 MFQ458867:MFR458934 MPM458867:MPN458934 MZI458867:MZJ458934 NJE458867:NJF458934 NTA458867:NTB458934 OCW458867:OCX458934 OMS458867:OMT458934 OWO458867:OWP458934 PGK458867:PGL458934 PQG458867:PQH458934 QAC458867:QAD458934 QJY458867:QJZ458934 QTU458867:QTV458934 RDQ458867:RDR458934 RNM458867:RNN458934 RXI458867:RXJ458934 SHE458867:SHF458934 SRA458867:SRB458934 TAW458867:TAX458934 TKS458867:TKT458934 TUO458867:TUP458934 UEK458867:UEL458934 UOG458867:UOH458934 UYC458867:UYD458934 VHY458867:VHZ458934 VRU458867:VRV458934 WBQ458867:WBR458934 WLM458867:WLN458934 WVI458867:WVJ458934 A524403:B524470 IW524403:IX524470 SS524403:ST524470 ACO524403:ACP524470 AMK524403:AML524470 AWG524403:AWH524470 BGC524403:BGD524470 BPY524403:BPZ524470 BZU524403:BZV524470 CJQ524403:CJR524470 CTM524403:CTN524470 DDI524403:DDJ524470 DNE524403:DNF524470 DXA524403:DXB524470 EGW524403:EGX524470 EQS524403:EQT524470 FAO524403:FAP524470 FKK524403:FKL524470 FUG524403:FUH524470 GEC524403:GED524470 GNY524403:GNZ524470 GXU524403:GXV524470 HHQ524403:HHR524470 HRM524403:HRN524470 IBI524403:IBJ524470 ILE524403:ILF524470 IVA524403:IVB524470 JEW524403:JEX524470 JOS524403:JOT524470 JYO524403:JYP524470 KIK524403:KIL524470 KSG524403:KSH524470 LCC524403:LCD524470 LLY524403:LLZ524470 LVU524403:LVV524470 MFQ524403:MFR524470 MPM524403:MPN524470 MZI524403:MZJ524470 NJE524403:NJF524470 NTA524403:NTB524470 OCW524403:OCX524470 OMS524403:OMT524470 OWO524403:OWP524470 PGK524403:PGL524470 PQG524403:PQH524470 QAC524403:QAD524470 QJY524403:QJZ524470 QTU524403:QTV524470 RDQ524403:RDR524470 RNM524403:RNN524470 RXI524403:RXJ524470 SHE524403:SHF524470 SRA524403:SRB524470 TAW524403:TAX524470 TKS524403:TKT524470 TUO524403:TUP524470 UEK524403:UEL524470 UOG524403:UOH524470 UYC524403:UYD524470 VHY524403:VHZ524470 VRU524403:VRV524470 WBQ524403:WBR524470 WLM524403:WLN524470 WVI524403:WVJ524470 A589939:B590006 IW589939:IX590006 SS589939:ST590006 ACO589939:ACP590006 AMK589939:AML590006 AWG589939:AWH590006 BGC589939:BGD590006 BPY589939:BPZ590006 BZU589939:BZV590006 CJQ589939:CJR590006 CTM589939:CTN590006 DDI589939:DDJ590006 DNE589939:DNF590006 DXA589939:DXB590006 EGW589939:EGX590006 EQS589939:EQT590006 FAO589939:FAP590006 FKK589939:FKL590006 FUG589939:FUH590006 GEC589939:GED590006 GNY589939:GNZ590006 GXU589939:GXV590006 HHQ589939:HHR590006 HRM589939:HRN590006 IBI589939:IBJ590006 ILE589939:ILF590006 IVA589939:IVB590006 JEW589939:JEX590006 JOS589939:JOT590006 JYO589939:JYP590006 KIK589939:KIL590006 KSG589939:KSH590006 LCC589939:LCD590006 LLY589939:LLZ590006 LVU589939:LVV590006 MFQ589939:MFR590006 MPM589939:MPN590006 MZI589939:MZJ590006 NJE589939:NJF590006 NTA589939:NTB590006 OCW589939:OCX590006 OMS589939:OMT590006 OWO589939:OWP590006 PGK589939:PGL590006 PQG589939:PQH590006 QAC589939:QAD590006 QJY589939:QJZ590006 QTU589939:QTV590006 RDQ589939:RDR590006 RNM589939:RNN590006 RXI589939:RXJ590006 SHE589939:SHF590006 SRA589939:SRB590006 TAW589939:TAX590006 TKS589939:TKT590006 TUO589939:TUP590006 UEK589939:UEL590006 UOG589939:UOH590006 UYC589939:UYD590006 VHY589939:VHZ590006 VRU589939:VRV590006 WBQ589939:WBR590006 WLM589939:WLN590006 WVI589939:WVJ590006 A655475:B655542 IW655475:IX655542 SS655475:ST655542 ACO655475:ACP655542 AMK655475:AML655542 AWG655475:AWH655542 BGC655475:BGD655542 BPY655475:BPZ655542 BZU655475:BZV655542 CJQ655475:CJR655542 CTM655475:CTN655542 DDI655475:DDJ655542 DNE655475:DNF655542 DXA655475:DXB655542 EGW655475:EGX655542 EQS655475:EQT655542 FAO655475:FAP655542 FKK655475:FKL655542 FUG655475:FUH655542 GEC655475:GED655542 GNY655475:GNZ655542 GXU655475:GXV655542 HHQ655475:HHR655542 HRM655475:HRN655542 IBI655475:IBJ655542 ILE655475:ILF655542 IVA655475:IVB655542 JEW655475:JEX655542 JOS655475:JOT655542 JYO655475:JYP655542 KIK655475:KIL655542 KSG655475:KSH655542 LCC655475:LCD655542 LLY655475:LLZ655542 LVU655475:LVV655542 MFQ655475:MFR655542 MPM655475:MPN655542 MZI655475:MZJ655542 NJE655475:NJF655542 NTA655475:NTB655542 OCW655475:OCX655542 OMS655475:OMT655542 OWO655475:OWP655542 PGK655475:PGL655542 PQG655475:PQH655542 QAC655475:QAD655542 QJY655475:QJZ655542 QTU655475:QTV655542 RDQ655475:RDR655542 RNM655475:RNN655542 RXI655475:RXJ655542 SHE655475:SHF655542 SRA655475:SRB655542 TAW655475:TAX655542 TKS655475:TKT655542 TUO655475:TUP655542 UEK655475:UEL655542 UOG655475:UOH655542 UYC655475:UYD655542 VHY655475:VHZ655542 VRU655475:VRV655542 WBQ655475:WBR655542 WLM655475:WLN655542 WVI655475:WVJ655542 A721011:B721078 IW721011:IX721078 SS721011:ST721078 ACO721011:ACP721078 AMK721011:AML721078 AWG721011:AWH721078 BGC721011:BGD721078 BPY721011:BPZ721078 BZU721011:BZV721078 CJQ721011:CJR721078 CTM721011:CTN721078 DDI721011:DDJ721078 DNE721011:DNF721078 DXA721011:DXB721078 EGW721011:EGX721078 EQS721011:EQT721078 FAO721011:FAP721078 FKK721011:FKL721078 FUG721011:FUH721078 GEC721011:GED721078 GNY721011:GNZ721078 GXU721011:GXV721078 HHQ721011:HHR721078 HRM721011:HRN721078 IBI721011:IBJ721078 ILE721011:ILF721078 IVA721011:IVB721078 JEW721011:JEX721078 JOS721011:JOT721078 JYO721011:JYP721078 KIK721011:KIL721078 KSG721011:KSH721078 LCC721011:LCD721078 LLY721011:LLZ721078 LVU721011:LVV721078 MFQ721011:MFR721078 MPM721011:MPN721078 MZI721011:MZJ721078 NJE721011:NJF721078 NTA721011:NTB721078 OCW721011:OCX721078 OMS721011:OMT721078 OWO721011:OWP721078 PGK721011:PGL721078 PQG721011:PQH721078 QAC721011:QAD721078 QJY721011:QJZ721078 QTU721011:QTV721078 RDQ721011:RDR721078 RNM721011:RNN721078 RXI721011:RXJ721078 SHE721011:SHF721078 SRA721011:SRB721078 TAW721011:TAX721078 TKS721011:TKT721078 TUO721011:TUP721078 UEK721011:UEL721078 UOG721011:UOH721078 UYC721011:UYD721078 VHY721011:VHZ721078 VRU721011:VRV721078 WBQ721011:WBR721078 WLM721011:WLN721078 WVI721011:WVJ721078 A786547:B786614 IW786547:IX786614 SS786547:ST786614 ACO786547:ACP786614 AMK786547:AML786614 AWG786547:AWH786614 BGC786547:BGD786614 BPY786547:BPZ786614 BZU786547:BZV786614 CJQ786547:CJR786614 CTM786547:CTN786614 DDI786547:DDJ786614 DNE786547:DNF786614 DXA786547:DXB786614 EGW786547:EGX786614 EQS786547:EQT786614 FAO786547:FAP786614 FKK786547:FKL786614 FUG786547:FUH786614 GEC786547:GED786614 GNY786547:GNZ786614 GXU786547:GXV786614 HHQ786547:HHR786614 HRM786547:HRN786614 IBI786547:IBJ786614 ILE786547:ILF786614 IVA786547:IVB786614 JEW786547:JEX786614 JOS786547:JOT786614 JYO786547:JYP786614 KIK786547:KIL786614 KSG786547:KSH786614 LCC786547:LCD786614 LLY786547:LLZ786614 LVU786547:LVV786614 MFQ786547:MFR786614 MPM786547:MPN786614 MZI786547:MZJ786614 NJE786547:NJF786614 NTA786547:NTB786614 OCW786547:OCX786614 OMS786547:OMT786614 OWO786547:OWP786614 PGK786547:PGL786614 PQG786547:PQH786614 QAC786547:QAD786614 QJY786547:QJZ786614 QTU786547:QTV786614 RDQ786547:RDR786614 RNM786547:RNN786614 RXI786547:RXJ786614 SHE786547:SHF786614 SRA786547:SRB786614 TAW786547:TAX786614 TKS786547:TKT786614 TUO786547:TUP786614 UEK786547:UEL786614 UOG786547:UOH786614 UYC786547:UYD786614 VHY786547:VHZ786614 VRU786547:VRV786614 WBQ786547:WBR786614 WLM786547:WLN786614 WVI786547:WVJ786614 A852083:B852150 IW852083:IX852150 SS852083:ST852150 ACO852083:ACP852150 AMK852083:AML852150 AWG852083:AWH852150 BGC852083:BGD852150 BPY852083:BPZ852150 BZU852083:BZV852150 CJQ852083:CJR852150 CTM852083:CTN852150 DDI852083:DDJ852150 DNE852083:DNF852150 DXA852083:DXB852150 EGW852083:EGX852150 EQS852083:EQT852150 FAO852083:FAP852150 FKK852083:FKL852150 FUG852083:FUH852150 GEC852083:GED852150 GNY852083:GNZ852150 GXU852083:GXV852150 HHQ852083:HHR852150 HRM852083:HRN852150 IBI852083:IBJ852150 ILE852083:ILF852150 IVA852083:IVB852150 JEW852083:JEX852150 JOS852083:JOT852150 JYO852083:JYP852150 KIK852083:KIL852150 KSG852083:KSH852150 LCC852083:LCD852150 LLY852083:LLZ852150 LVU852083:LVV852150 MFQ852083:MFR852150 MPM852083:MPN852150 MZI852083:MZJ852150 NJE852083:NJF852150 NTA852083:NTB852150 OCW852083:OCX852150 OMS852083:OMT852150 OWO852083:OWP852150 PGK852083:PGL852150 PQG852083:PQH852150 QAC852083:QAD852150 QJY852083:QJZ852150 QTU852083:QTV852150 RDQ852083:RDR852150 RNM852083:RNN852150 RXI852083:RXJ852150 SHE852083:SHF852150 SRA852083:SRB852150 TAW852083:TAX852150 TKS852083:TKT852150 TUO852083:TUP852150 UEK852083:UEL852150 UOG852083:UOH852150 UYC852083:UYD852150 VHY852083:VHZ852150 VRU852083:VRV852150 WBQ852083:WBR852150 WLM852083:WLN852150 WVI852083:WVJ852150 A917619:B917686 IW917619:IX917686 SS917619:ST917686 ACO917619:ACP917686 AMK917619:AML917686 AWG917619:AWH917686 BGC917619:BGD917686 BPY917619:BPZ917686 BZU917619:BZV917686 CJQ917619:CJR917686 CTM917619:CTN917686 DDI917619:DDJ917686 DNE917619:DNF917686 DXA917619:DXB917686 EGW917619:EGX917686 EQS917619:EQT917686 FAO917619:FAP917686 FKK917619:FKL917686 FUG917619:FUH917686 GEC917619:GED917686 GNY917619:GNZ917686 GXU917619:GXV917686 HHQ917619:HHR917686 HRM917619:HRN917686 IBI917619:IBJ917686 ILE917619:ILF917686 IVA917619:IVB917686 JEW917619:JEX917686 JOS917619:JOT917686 JYO917619:JYP917686 KIK917619:KIL917686 KSG917619:KSH917686 LCC917619:LCD917686 LLY917619:LLZ917686 LVU917619:LVV917686 MFQ917619:MFR917686 MPM917619:MPN917686 MZI917619:MZJ917686 NJE917619:NJF917686 NTA917619:NTB917686 OCW917619:OCX917686 OMS917619:OMT917686 OWO917619:OWP917686 PGK917619:PGL917686 PQG917619:PQH917686 QAC917619:QAD917686 QJY917619:QJZ917686 QTU917619:QTV917686 RDQ917619:RDR917686 RNM917619:RNN917686 RXI917619:RXJ917686 SHE917619:SHF917686 SRA917619:SRB917686 TAW917619:TAX917686 TKS917619:TKT917686 TUO917619:TUP917686 UEK917619:UEL917686 UOG917619:UOH917686 UYC917619:UYD917686 VHY917619:VHZ917686 VRU917619:VRV917686 WBQ917619:WBR917686 WLM917619:WLN917686 WVI917619:WVJ917686 A983155:B983222 IW983155:IX983222 SS983155:ST983222 ACO983155:ACP983222 AMK983155:AML983222 AWG983155:AWH983222 BGC983155:BGD983222 BPY983155:BPZ983222 BZU983155:BZV983222 CJQ983155:CJR983222 CTM983155:CTN983222 DDI983155:DDJ983222 DNE983155:DNF983222 DXA983155:DXB983222 EGW983155:EGX983222 EQS983155:EQT983222 FAO983155:FAP983222 FKK983155:FKL983222 FUG983155:FUH983222 GEC983155:GED983222 GNY983155:GNZ983222 GXU983155:GXV983222 HHQ983155:HHR983222 HRM983155:HRN983222 IBI983155:IBJ983222 ILE983155:ILF983222 IVA983155:IVB983222 JEW983155:JEX983222 JOS983155:JOT983222 JYO983155:JYP983222 KIK983155:KIL983222 KSG983155:KSH983222 LCC983155:LCD983222 LLY983155:LLZ983222 LVU983155:LVV983222 MFQ983155:MFR983222 MPM983155:MPN983222 MZI983155:MZJ983222 NJE983155:NJF983222 NTA983155:NTB983222 OCW983155:OCX983222 OMS983155:OMT983222 OWO983155:OWP983222 PGK983155:PGL983222 PQG983155:PQH983222 QAC983155:QAD983222 QJY983155:QJZ983222 QTU983155:QTV983222 RDQ983155:RDR983222 RNM983155:RNN983222 RXI983155:RXJ983222 SHE983155:SHF983222 SRA983155:SRB983222 TAW983155:TAX983222 TKS983155:TKT983222 TUO983155:TUP983222 UEK983155:UEL983222 UOG983155:UOH983222 UYC983155:UYD983222 VHY983155:VHZ983222 VRU983155:VRV983222 WBQ983155:WBR983222 WLM983155:WLN983222 WVI983155:WVJ983222 C1:D182 IY1:IZ182 SU1:SV182 ACQ1:ACR182 AMM1:AMN182 AWI1:AWJ182 BGE1:BGF182 BQA1:BQB182 BZW1:BZX182 CJS1:CJT182 CTO1:CTP182 DDK1:DDL182 DNG1:DNH182 DXC1:DXD182 EGY1:EGZ182 EQU1:EQV182 FAQ1:FAR182 FKM1:FKN182 FUI1:FUJ182 GEE1:GEF182 GOA1:GOB182 GXW1:GXX182 HHS1:HHT182 HRO1:HRP182 IBK1:IBL182 ILG1:ILH182 IVC1:IVD182 JEY1:JEZ182 JOU1:JOV182 JYQ1:JYR182 KIM1:KIN182 KSI1:KSJ182 LCE1:LCF182 LMA1:LMB182 LVW1:LVX182 MFS1:MFT182 MPO1:MPP182 MZK1:MZL182 NJG1:NJH182 NTC1:NTD182 OCY1:OCZ182 OMU1:OMV182 OWQ1:OWR182 PGM1:PGN182 PQI1:PQJ182 QAE1:QAF182 QKA1:QKB182 QTW1:QTX182 RDS1:RDT182 RNO1:RNP182 RXK1:RXL182 SHG1:SHH182 SRC1:SRD182 TAY1:TAZ182 TKU1:TKV182 TUQ1:TUR182 UEM1:UEN182 UOI1:UOJ182 UYE1:UYF182 VIA1:VIB182 VRW1:VRX182 WBS1:WBT182 WLO1:WLP182 WVK1:WVL182 C65537:D65718 IY65537:IZ65718 SU65537:SV65718 ACQ65537:ACR65718 AMM65537:AMN65718 AWI65537:AWJ65718 BGE65537:BGF65718 BQA65537:BQB65718 BZW65537:BZX65718 CJS65537:CJT65718 CTO65537:CTP65718 DDK65537:DDL65718 DNG65537:DNH65718 DXC65537:DXD65718 EGY65537:EGZ65718 EQU65537:EQV65718 FAQ65537:FAR65718 FKM65537:FKN65718 FUI65537:FUJ65718 GEE65537:GEF65718 GOA65537:GOB65718 GXW65537:GXX65718 HHS65537:HHT65718 HRO65537:HRP65718 IBK65537:IBL65718 ILG65537:ILH65718 IVC65537:IVD65718 JEY65537:JEZ65718 JOU65537:JOV65718 JYQ65537:JYR65718 KIM65537:KIN65718 KSI65537:KSJ65718 LCE65537:LCF65718 LMA65537:LMB65718 LVW65537:LVX65718 MFS65537:MFT65718 MPO65537:MPP65718 MZK65537:MZL65718 NJG65537:NJH65718 NTC65537:NTD65718 OCY65537:OCZ65718 OMU65537:OMV65718 OWQ65537:OWR65718 PGM65537:PGN65718 PQI65537:PQJ65718 QAE65537:QAF65718 QKA65537:QKB65718 QTW65537:QTX65718 RDS65537:RDT65718 RNO65537:RNP65718 RXK65537:RXL65718 SHG65537:SHH65718 SRC65537:SRD65718 TAY65537:TAZ65718 TKU65537:TKV65718 TUQ65537:TUR65718 UEM65537:UEN65718 UOI65537:UOJ65718 UYE65537:UYF65718 VIA65537:VIB65718 VRW65537:VRX65718 WBS65537:WBT65718 WLO65537:WLP65718 WVK65537:WVL65718 C131073:D131254 IY131073:IZ131254 SU131073:SV131254 ACQ131073:ACR131254 AMM131073:AMN131254 AWI131073:AWJ131254 BGE131073:BGF131254 BQA131073:BQB131254 BZW131073:BZX131254 CJS131073:CJT131254 CTO131073:CTP131254 DDK131073:DDL131254 DNG131073:DNH131254 DXC131073:DXD131254 EGY131073:EGZ131254 EQU131073:EQV131254 FAQ131073:FAR131254 FKM131073:FKN131254 FUI131073:FUJ131254 GEE131073:GEF131254 GOA131073:GOB131254 GXW131073:GXX131254 HHS131073:HHT131254 HRO131073:HRP131254 IBK131073:IBL131254 ILG131073:ILH131254 IVC131073:IVD131254 JEY131073:JEZ131254 JOU131073:JOV131254 JYQ131073:JYR131254 KIM131073:KIN131254 KSI131073:KSJ131254 LCE131073:LCF131254 LMA131073:LMB131254 LVW131073:LVX131254 MFS131073:MFT131254 MPO131073:MPP131254 MZK131073:MZL131254 NJG131073:NJH131254 NTC131073:NTD131254 OCY131073:OCZ131254 OMU131073:OMV131254 OWQ131073:OWR131254 PGM131073:PGN131254 PQI131073:PQJ131254 QAE131073:QAF131254 QKA131073:QKB131254 QTW131073:QTX131254 RDS131073:RDT131254 RNO131073:RNP131254 RXK131073:RXL131254 SHG131073:SHH131254 SRC131073:SRD131254 TAY131073:TAZ131254 TKU131073:TKV131254 TUQ131073:TUR131254 UEM131073:UEN131254 UOI131073:UOJ131254 UYE131073:UYF131254 VIA131073:VIB131254 VRW131073:VRX131254 WBS131073:WBT131254 WLO131073:WLP131254 WVK131073:WVL131254 C196609:D196790 IY196609:IZ196790 SU196609:SV196790 ACQ196609:ACR196790 AMM196609:AMN196790 AWI196609:AWJ196790 BGE196609:BGF196790 BQA196609:BQB196790 BZW196609:BZX196790 CJS196609:CJT196790 CTO196609:CTP196790 DDK196609:DDL196790 DNG196609:DNH196790 DXC196609:DXD196790 EGY196609:EGZ196790 EQU196609:EQV196790 FAQ196609:FAR196790 FKM196609:FKN196790 FUI196609:FUJ196790 GEE196609:GEF196790 GOA196609:GOB196790 GXW196609:GXX196790 HHS196609:HHT196790 HRO196609:HRP196790 IBK196609:IBL196790 ILG196609:ILH196790 IVC196609:IVD196790 JEY196609:JEZ196790 JOU196609:JOV196790 JYQ196609:JYR196790 KIM196609:KIN196790 KSI196609:KSJ196790 LCE196609:LCF196790 LMA196609:LMB196790 LVW196609:LVX196790 MFS196609:MFT196790 MPO196609:MPP196790 MZK196609:MZL196790 NJG196609:NJH196790 NTC196609:NTD196790 OCY196609:OCZ196790 OMU196609:OMV196790 OWQ196609:OWR196790 PGM196609:PGN196790 PQI196609:PQJ196790 QAE196609:QAF196790 QKA196609:QKB196790 QTW196609:QTX196790 RDS196609:RDT196790 RNO196609:RNP196790 RXK196609:RXL196790 SHG196609:SHH196790 SRC196609:SRD196790 TAY196609:TAZ196790 TKU196609:TKV196790 TUQ196609:TUR196790 UEM196609:UEN196790 UOI196609:UOJ196790 UYE196609:UYF196790 VIA196609:VIB196790 VRW196609:VRX196790 WBS196609:WBT196790 WLO196609:WLP196790 WVK196609:WVL196790 C262145:D262326 IY262145:IZ262326 SU262145:SV262326 ACQ262145:ACR262326 AMM262145:AMN262326 AWI262145:AWJ262326 BGE262145:BGF262326 BQA262145:BQB262326 BZW262145:BZX262326 CJS262145:CJT262326 CTO262145:CTP262326 DDK262145:DDL262326 DNG262145:DNH262326 DXC262145:DXD262326 EGY262145:EGZ262326 EQU262145:EQV262326 FAQ262145:FAR262326 FKM262145:FKN262326 FUI262145:FUJ262326 GEE262145:GEF262326 GOA262145:GOB262326 GXW262145:GXX262326 HHS262145:HHT262326 HRO262145:HRP262326 IBK262145:IBL262326 ILG262145:ILH262326 IVC262145:IVD262326 JEY262145:JEZ262326 JOU262145:JOV262326 JYQ262145:JYR262326 KIM262145:KIN262326 KSI262145:KSJ262326 LCE262145:LCF262326 LMA262145:LMB262326 LVW262145:LVX262326 MFS262145:MFT262326 MPO262145:MPP262326 MZK262145:MZL262326 NJG262145:NJH262326 NTC262145:NTD262326 OCY262145:OCZ262326 OMU262145:OMV262326 OWQ262145:OWR262326 PGM262145:PGN262326 PQI262145:PQJ262326 QAE262145:QAF262326 QKA262145:QKB262326 QTW262145:QTX262326 RDS262145:RDT262326 RNO262145:RNP262326 RXK262145:RXL262326 SHG262145:SHH262326 SRC262145:SRD262326 TAY262145:TAZ262326 TKU262145:TKV262326 TUQ262145:TUR262326 UEM262145:UEN262326 UOI262145:UOJ262326 UYE262145:UYF262326 VIA262145:VIB262326 VRW262145:VRX262326 WBS262145:WBT262326 WLO262145:WLP262326 WVK262145:WVL262326 C327681:D327862 IY327681:IZ327862 SU327681:SV327862 ACQ327681:ACR327862 AMM327681:AMN327862 AWI327681:AWJ327862 BGE327681:BGF327862 BQA327681:BQB327862 BZW327681:BZX327862 CJS327681:CJT327862 CTO327681:CTP327862 DDK327681:DDL327862 DNG327681:DNH327862 DXC327681:DXD327862 EGY327681:EGZ327862 EQU327681:EQV327862 FAQ327681:FAR327862 FKM327681:FKN327862 FUI327681:FUJ327862 GEE327681:GEF327862 GOA327681:GOB327862 GXW327681:GXX327862 HHS327681:HHT327862 HRO327681:HRP327862 IBK327681:IBL327862 ILG327681:ILH327862 IVC327681:IVD327862 JEY327681:JEZ327862 JOU327681:JOV327862 JYQ327681:JYR327862 KIM327681:KIN327862 KSI327681:KSJ327862 LCE327681:LCF327862 LMA327681:LMB327862 LVW327681:LVX327862 MFS327681:MFT327862 MPO327681:MPP327862 MZK327681:MZL327862 NJG327681:NJH327862 NTC327681:NTD327862 OCY327681:OCZ327862 OMU327681:OMV327862 OWQ327681:OWR327862 PGM327681:PGN327862 PQI327681:PQJ327862 QAE327681:QAF327862 QKA327681:QKB327862 QTW327681:QTX327862 RDS327681:RDT327862 RNO327681:RNP327862 RXK327681:RXL327862 SHG327681:SHH327862 SRC327681:SRD327862 TAY327681:TAZ327862 TKU327681:TKV327862 TUQ327681:TUR327862 UEM327681:UEN327862 UOI327681:UOJ327862 UYE327681:UYF327862 VIA327681:VIB327862 VRW327681:VRX327862 WBS327681:WBT327862 WLO327681:WLP327862 WVK327681:WVL327862 C393217:D393398 IY393217:IZ393398 SU393217:SV393398 ACQ393217:ACR393398 AMM393217:AMN393398 AWI393217:AWJ393398 BGE393217:BGF393398 BQA393217:BQB393398 BZW393217:BZX393398 CJS393217:CJT393398 CTO393217:CTP393398 DDK393217:DDL393398 DNG393217:DNH393398 DXC393217:DXD393398 EGY393217:EGZ393398 EQU393217:EQV393398 FAQ393217:FAR393398 FKM393217:FKN393398 FUI393217:FUJ393398 GEE393217:GEF393398 GOA393217:GOB393398 GXW393217:GXX393398 HHS393217:HHT393398 HRO393217:HRP393398 IBK393217:IBL393398 ILG393217:ILH393398 IVC393217:IVD393398 JEY393217:JEZ393398 JOU393217:JOV393398 JYQ393217:JYR393398 KIM393217:KIN393398 KSI393217:KSJ393398 LCE393217:LCF393398 LMA393217:LMB393398 LVW393217:LVX393398 MFS393217:MFT393398 MPO393217:MPP393398 MZK393217:MZL393398 NJG393217:NJH393398 NTC393217:NTD393398 OCY393217:OCZ393398 OMU393217:OMV393398 OWQ393217:OWR393398 PGM393217:PGN393398 PQI393217:PQJ393398 QAE393217:QAF393398 QKA393217:QKB393398 QTW393217:QTX393398 RDS393217:RDT393398 RNO393217:RNP393398 RXK393217:RXL393398 SHG393217:SHH393398 SRC393217:SRD393398 TAY393217:TAZ393398 TKU393217:TKV393398 TUQ393217:TUR393398 UEM393217:UEN393398 UOI393217:UOJ393398 UYE393217:UYF393398 VIA393217:VIB393398 VRW393217:VRX393398 WBS393217:WBT393398 WLO393217:WLP393398 WVK393217:WVL393398 C458753:D458934 IY458753:IZ458934 SU458753:SV458934 ACQ458753:ACR458934 AMM458753:AMN458934 AWI458753:AWJ458934 BGE458753:BGF458934 BQA458753:BQB458934 BZW458753:BZX458934 CJS458753:CJT458934 CTO458753:CTP458934 DDK458753:DDL458934 DNG458753:DNH458934 DXC458753:DXD458934 EGY458753:EGZ458934 EQU458753:EQV458934 FAQ458753:FAR458934 FKM458753:FKN458934 FUI458753:FUJ458934 GEE458753:GEF458934 GOA458753:GOB458934 GXW458753:GXX458934 HHS458753:HHT458934 HRO458753:HRP458934 IBK458753:IBL458934 ILG458753:ILH458934 IVC458753:IVD458934 JEY458753:JEZ458934 JOU458753:JOV458934 JYQ458753:JYR458934 KIM458753:KIN458934 KSI458753:KSJ458934 LCE458753:LCF458934 LMA458753:LMB458934 LVW458753:LVX458934 MFS458753:MFT458934 MPO458753:MPP458934 MZK458753:MZL458934 NJG458753:NJH458934 NTC458753:NTD458934 OCY458753:OCZ458934 OMU458753:OMV458934 OWQ458753:OWR458934 PGM458753:PGN458934 PQI458753:PQJ458934 QAE458753:QAF458934 QKA458753:QKB458934 QTW458753:QTX458934 RDS458753:RDT458934 RNO458753:RNP458934 RXK458753:RXL458934 SHG458753:SHH458934 SRC458753:SRD458934 TAY458753:TAZ458934 TKU458753:TKV458934 TUQ458753:TUR458934 UEM458753:UEN458934 UOI458753:UOJ458934 UYE458753:UYF458934 VIA458753:VIB458934 VRW458753:VRX458934 WBS458753:WBT458934 WLO458753:WLP458934 WVK458753:WVL458934 C524289:D524470 IY524289:IZ524470 SU524289:SV524470 ACQ524289:ACR524470 AMM524289:AMN524470 AWI524289:AWJ524470 BGE524289:BGF524470 BQA524289:BQB524470 BZW524289:BZX524470 CJS524289:CJT524470 CTO524289:CTP524470 DDK524289:DDL524470 DNG524289:DNH524470 DXC524289:DXD524470 EGY524289:EGZ524470 EQU524289:EQV524470 FAQ524289:FAR524470 FKM524289:FKN524470 FUI524289:FUJ524470 GEE524289:GEF524470 GOA524289:GOB524470 GXW524289:GXX524470 HHS524289:HHT524470 HRO524289:HRP524470 IBK524289:IBL524470 ILG524289:ILH524470 IVC524289:IVD524470 JEY524289:JEZ524470 JOU524289:JOV524470 JYQ524289:JYR524470 KIM524289:KIN524470 KSI524289:KSJ524470 LCE524289:LCF524470 LMA524289:LMB524470 LVW524289:LVX524470 MFS524289:MFT524470 MPO524289:MPP524470 MZK524289:MZL524470 NJG524289:NJH524470 NTC524289:NTD524470 OCY524289:OCZ524470 OMU524289:OMV524470 OWQ524289:OWR524470 PGM524289:PGN524470 PQI524289:PQJ524470 QAE524289:QAF524470 QKA524289:QKB524470 QTW524289:QTX524470 RDS524289:RDT524470 RNO524289:RNP524470 RXK524289:RXL524470 SHG524289:SHH524470 SRC524289:SRD524470 TAY524289:TAZ524470 TKU524289:TKV524470 TUQ524289:TUR524470 UEM524289:UEN524470 UOI524289:UOJ524470 UYE524289:UYF524470 VIA524289:VIB524470 VRW524289:VRX524470 WBS524289:WBT524470 WLO524289:WLP524470 WVK524289:WVL524470 C589825:D590006 IY589825:IZ590006 SU589825:SV590006 ACQ589825:ACR590006 AMM589825:AMN590006 AWI589825:AWJ590006 BGE589825:BGF590006 BQA589825:BQB590006 BZW589825:BZX590006 CJS589825:CJT590006 CTO589825:CTP590006 DDK589825:DDL590006 DNG589825:DNH590006 DXC589825:DXD590006 EGY589825:EGZ590006 EQU589825:EQV590006 FAQ589825:FAR590006 FKM589825:FKN590006 FUI589825:FUJ590006 GEE589825:GEF590006 GOA589825:GOB590006 GXW589825:GXX590006 HHS589825:HHT590006 HRO589825:HRP590006 IBK589825:IBL590006 ILG589825:ILH590006 IVC589825:IVD590006 JEY589825:JEZ590006 JOU589825:JOV590006 JYQ589825:JYR590006 KIM589825:KIN590006 KSI589825:KSJ590006 LCE589825:LCF590006 LMA589825:LMB590006 LVW589825:LVX590006 MFS589825:MFT590006 MPO589825:MPP590006 MZK589825:MZL590006 NJG589825:NJH590006 NTC589825:NTD590006 OCY589825:OCZ590006 OMU589825:OMV590006 OWQ589825:OWR590006 PGM589825:PGN590006 PQI589825:PQJ590006 QAE589825:QAF590006 QKA589825:QKB590006 QTW589825:QTX590006 RDS589825:RDT590006 RNO589825:RNP590006 RXK589825:RXL590006 SHG589825:SHH590006 SRC589825:SRD590006 TAY589825:TAZ590006 TKU589825:TKV590006 TUQ589825:TUR590006 UEM589825:UEN590006 UOI589825:UOJ590006 UYE589825:UYF590006 VIA589825:VIB590006 VRW589825:VRX590006 WBS589825:WBT590006 WLO589825:WLP590006 WVK589825:WVL590006 C655361:D655542 IY655361:IZ655542 SU655361:SV655542 ACQ655361:ACR655542 AMM655361:AMN655542 AWI655361:AWJ655542 BGE655361:BGF655542 BQA655361:BQB655542 BZW655361:BZX655542 CJS655361:CJT655542 CTO655361:CTP655542 DDK655361:DDL655542 DNG655361:DNH655542 DXC655361:DXD655542 EGY655361:EGZ655542 EQU655361:EQV655542 FAQ655361:FAR655542 FKM655361:FKN655542 FUI655361:FUJ655542 GEE655361:GEF655542 GOA655361:GOB655542 GXW655361:GXX655542 HHS655361:HHT655542 HRO655361:HRP655542 IBK655361:IBL655542 ILG655361:ILH655542 IVC655361:IVD655542 JEY655361:JEZ655542 JOU655361:JOV655542 JYQ655361:JYR655542 KIM655361:KIN655542 KSI655361:KSJ655542 LCE655361:LCF655542 LMA655361:LMB655542 LVW655361:LVX655542 MFS655361:MFT655542 MPO655361:MPP655542 MZK655361:MZL655542 NJG655361:NJH655542 NTC655361:NTD655542 OCY655361:OCZ655542 OMU655361:OMV655542 OWQ655361:OWR655542 PGM655361:PGN655542 PQI655361:PQJ655542 QAE655361:QAF655542 QKA655361:QKB655542 QTW655361:QTX655542 RDS655361:RDT655542 RNO655361:RNP655542 RXK655361:RXL655542 SHG655361:SHH655542 SRC655361:SRD655542 TAY655361:TAZ655542 TKU655361:TKV655542 TUQ655361:TUR655542 UEM655361:UEN655542 UOI655361:UOJ655542 UYE655361:UYF655542 VIA655361:VIB655542 VRW655361:VRX655542 WBS655361:WBT655542 WLO655361:WLP655542 WVK655361:WVL655542 C720897:D721078 IY720897:IZ721078 SU720897:SV721078 ACQ720897:ACR721078 AMM720897:AMN721078 AWI720897:AWJ721078 BGE720897:BGF721078 BQA720897:BQB721078 BZW720897:BZX721078 CJS720897:CJT721078 CTO720897:CTP721078 DDK720897:DDL721078 DNG720897:DNH721078 DXC720897:DXD721078 EGY720897:EGZ721078 EQU720897:EQV721078 FAQ720897:FAR721078 FKM720897:FKN721078 FUI720897:FUJ721078 GEE720897:GEF721078 GOA720897:GOB721078 GXW720897:GXX721078 HHS720897:HHT721078 HRO720897:HRP721078 IBK720897:IBL721078 ILG720897:ILH721078 IVC720897:IVD721078 JEY720897:JEZ721078 JOU720897:JOV721078 JYQ720897:JYR721078 KIM720897:KIN721078 KSI720897:KSJ721078 LCE720897:LCF721078 LMA720897:LMB721078 LVW720897:LVX721078 MFS720897:MFT721078 MPO720897:MPP721078 MZK720897:MZL721078 NJG720897:NJH721078 NTC720897:NTD721078 OCY720897:OCZ721078 OMU720897:OMV721078 OWQ720897:OWR721078 PGM720897:PGN721078 PQI720897:PQJ721078 QAE720897:QAF721078 QKA720897:QKB721078 QTW720897:QTX721078 RDS720897:RDT721078 RNO720897:RNP721078 RXK720897:RXL721078 SHG720897:SHH721078 SRC720897:SRD721078 TAY720897:TAZ721078 TKU720897:TKV721078 TUQ720897:TUR721078 UEM720897:UEN721078 UOI720897:UOJ721078 UYE720897:UYF721078 VIA720897:VIB721078 VRW720897:VRX721078 WBS720897:WBT721078 WLO720897:WLP721078 WVK720897:WVL721078 C786433:D786614 IY786433:IZ786614 SU786433:SV786614 ACQ786433:ACR786614 AMM786433:AMN786614 AWI786433:AWJ786614 BGE786433:BGF786614 BQA786433:BQB786614 BZW786433:BZX786614 CJS786433:CJT786614 CTO786433:CTP786614 DDK786433:DDL786614 DNG786433:DNH786614 DXC786433:DXD786614 EGY786433:EGZ786614 EQU786433:EQV786614 FAQ786433:FAR786614 FKM786433:FKN786614 FUI786433:FUJ786614 GEE786433:GEF786614 GOA786433:GOB786614 GXW786433:GXX786614 HHS786433:HHT786614 HRO786433:HRP786614 IBK786433:IBL786614 ILG786433:ILH786614 IVC786433:IVD786614 JEY786433:JEZ786614 JOU786433:JOV786614 JYQ786433:JYR786614 KIM786433:KIN786614 KSI786433:KSJ786614 LCE786433:LCF786614 LMA786433:LMB786614 LVW786433:LVX786614 MFS786433:MFT786614 MPO786433:MPP786614 MZK786433:MZL786614 NJG786433:NJH786614 NTC786433:NTD786614 OCY786433:OCZ786614 OMU786433:OMV786614 OWQ786433:OWR786614 PGM786433:PGN786614 PQI786433:PQJ786614 QAE786433:QAF786614 QKA786433:QKB786614 QTW786433:QTX786614 RDS786433:RDT786614 RNO786433:RNP786614 RXK786433:RXL786614 SHG786433:SHH786614 SRC786433:SRD786614 TAY786433:TAZ786614 TKU786433:TKV786614 TUQ786433:TUR786614 UEM786433:UEN786614 UOI786433:UOJ786614 UYE786433:UYF786614 VIA786433:VIB786614 VRW786433:VRX786614 WBS786433:WBT786614 WLO786433:WLP786614 WVK786433:WVL786614 C851969:D852150 IY851969:IZ852150 SU851969:SV852150 ACQ851969:ACR852150 AMM851969:AMN852150 AWI851969:AWJ852150 BGE851969:BGF852150 BQA851969:BQB852150 BZW851969:BZX852150 CJS851969:CJT852150 CTO851969:CTP852150 DDK851969:DDL852150 DNG851969:DNH852150 DXC851969:DXD852150 EGY851969:EGZ852150 EQU851969:EQV852150 FAQ851969:FAR852150 FKM851969:FKN852150 FUI851969:FUJ852150 GEE851969:GEF852150 GOA851969:GOB852150 GXW851969:GXX852150 HHS851969:HHT852150 HRO851969:HRP852150 IBK851969:IBL852150 ILG851969:ILH852150 IVC851969:IVD852150 JEY851969:JEZ852150 JOU851969:JOV852150 JYQ851969:JYR852150 KIM851969:KIN852150 KSI851969:KSJ852150 LCE851969:LCF852150 LMA851969:LMB852150 LVW851969:LVX852150 MFS851969:MFT852150 MPO851969:MPP852150 MZK851969:MZL852150 NJG851969:NJH852150 NTC851969:NTD852150 OCY851969:OCZ852150 OMU851969:OMV852150 OWQ851969:OWR852150 PGM851969:PGN852150 PQI851969:PQJ852150 QAE851969:QAF852150 QKA851969:QKB852150 QTW851969:QTX852150 RDS851969:RDT852150 RNO851969:RNP852150 RXK851969:RXL852150 SHG851969:SHH852150 SRC851969:SRD852150 TAY851969:TAZ852150 TKU851969:TKV852150 TUQ851969:TUR852150 UEM851969:UEN852150 UOI851969:UOJ852150 UYE851969:UYF852150 VIA851969:VIB852150 VRW851969:VRX852150 WBS851969:WBT852150 WLO851969:WLP852150 WVK851969:WVL852150 C917505:D917686 IY917505:IZ917686 SU917505:SV917686 ACQ917505:ACR917686 AMM917505:AMN917686 AWI917505:AWJ917686 BGE917505:BGF917686 BQA917505:BQB917686 BZW917505:BZX917686 CJS917505:CJT917686 CTO917505:CTP917686 DDK917505:DDL917686 DNG917505:DNH917686 DXC917505:DXD917686 EGY917505:EGZ917686 EQU917505:EQV917686 FAQ917505:FAR917686 FKM917505:FKN917686 FUI917505:FUJ917686 GEE917505:GEF917686 GOA917505:GOB917686 GXW917505:GXX917686 HHS917505:HHT917686 HRO917505:HRP917686 IBK917505:IBL917686 ILG917505:ILH917686 IVC917505:IVD917686 JEY917505:JEZ917686 JOU917505:JOV917686 JYQ917505:JYR917686 KIM917505:KIN917686 KSI917505:KSJ917686 LCE917505:LCF917686 LMA917505:LMB917686 LVW917505:LVX917686 MFS917505:MFT917686 MPO917505:MPP917686 MZK917505:MZL917686 NJG917505:NJH917686 NTC917505:NTD917686 OCY917505:OCZ917686 OMU917505:OMV917686 OWQ917505:OWR917686 PGM917505:PGN917686 PQI917505:PQJ917686 QAE917505:QAF917686 QKA917505:QKB917686 QTW917505:QTX917686 RDS917505:RDT917686 RNO917505:RNP917686 RXK917505:RXL917686 SHG917505:SHH917686 SRC917505:SRD917686 TAY917505:TAZ917686 TKU917505:TKV917686 TUQ917505:TUR917686 UEM917505:UEN917686 UOI917505:UOJ917686 UYE917505:UYF917686 VIA917505:VIB917686 VRW917505:VRX917686 WBS917505:WBT917686 WLO917505:WLP917686 WVK917505:WVL917686 C983041:D983222 IY983041:IZ983222 SU983041:SV983222 ACQ983041:ACR983222 AMM983041:AMN983222 AWI983041:AWJ983222 BGE983041:BGF983222 BQA983041:BQB983222 BZW983041:BZX983222 CJS983041:CJT983222 CTO983041:CTP983222 DDK983041:DDL983222 DNG983041:DNH983222 DXC983041:DXD983222 EGY983041:EGZ983222 EQU983041:EQV983222 FAQ983041:FAR983222 FKM983041:FKN983222 FUI983041:FUJ983222 GEE983041:GEF983222 GOA983041:GOB983222 GXW983041:GXX983222 HHS983041:HHT983222 HRO983041:HRP983222 IBK983041:IBL983222 ILG983041:ILH983222 IVC983041:IVD983222 JEY983041:JEZ983222 JOU983041:JOV983222 JYQ983041:JYR983222 KIM983041:KIN983222 KSI983041:KSJ983222 LCE983041:LCF983222 LMA983041:LMB983222 LVW983041:LVX983222 MFS983041:MFT983222 MPO983041:MPP983222 MZK983041:MZL983222 NJG983041:NJH983222 NTC983041:NTD983222 OCY983041:OCZ983222 OMU983041:OMV983222 OWQ983041:OWR983222 PGM983041:PGN983222 PQI983041:PQJ983222 QAE983041:QAF983222 QKA983041:QKB983222 QTW983041:QTX983222 RDS983041:RDT983222 RNO983041:RNP983222 RXK983041:RXL983222 SHG983041:SHH983222 SRC983041:SRD983222 TAY983041:TAZ983222 TKU983041:TKV983222 TUQ983041:TUR983222 UEM983041:UEN983222 UOI983041:UOJ983222 UYE983041:UYF983222 VIA983041:VIB983222 VRW983041:VRX983222 WBS983041:WBT983222 WLO983041:WLP983222 WVK983041:WVL983222 E1:IV1048576 JA1:SR1048576 SW1:ACN1048576 ACS1:AMJ1048576 AMO1:AWF1048576 AWK1:BGB1048576 BGG1:BPX1048576 BQC1:BZT1048576 BZY1:CJP1048576 CJU1:CTL1048576 CTQ1:DDH1048576 DDM1:DND1048576 DNI1:DWZ1048576 DXE1:EGV1048576 EHA1:EQR1048576 EQW1:FAN1048576 FAS1:FKJ1048576 FKO1:FUF1048576 FUK1:GEB1048576 GEG1:GNX1048576 GOC1:GXT1048576 GXY1:HHP1048576 HHU1:HRL1048576 HRQ1:IBH1048576 IBM1:ILD1048576 ILI1:IUZ1048576 IVE1:JEV1048576 JFA1:JOR1048576 JOW1:JYN1048576 JYS1:KIJ1048576 KIO1:KSF1048576 KSK1:LCB1048576 LCG1:LLX1048576 LMC1:LVT1048576 LVY1:MFP1048576 MFU1:MPL1048576 MPQ1:MZH1048576 MZM1:NJD1048576 NJI1:NSZ1048576 NTE1:OCV1048576 ODA1:OMR1048576 OMW1:OWN1048576 OWS1:PGJ1048576 PGO1:PQF1048576 PQK1:QAB1048576 QAG1:QJX1048576 QKC1:QTT1048576 QTY1:RDP1048576 RDU1:RNL1048576 RNQ1:RXH1048576 RXM1:SHD1048576 SHI1:SQZ1048576 SRE1:TAV1048576 TBA1:TKR1048576 TKW1:TUN1048576 TUS1:UEJ1048576 UEO1:UOF1048576 UOK1:UYB1048576 UYG1:VHX1048576 VIC1:VRT1048576 VRY1:WBP1048576 WBU1:WLL1048576 WLQ1:WVH1048576 WVM1:XFD1048576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Consolidado </vt:lpstr>
      <vt:lpstr>Pertinencia</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2017-01-25T18:17:20Z</dcterms:modified>
</cp:coreProperties>
</file>