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E163" i="2" l="1"/>
  <c r="F163" i="2"/>
  <c r="E247" i="11"/>
  <c r="D247" i="11"/>
  <c r="C247" i="11" s="1"/>
  <c r="E246" i="11"/>
  <c r="C246" i="11" s="1"/>
  <c r="D246" i="11"/>
  <c r="E245" i="11"/>
  <c r="D245" i="11"/>
  <c r="C245" i="11" s="1"/>
  <c r="E244" i="11"/>
  <c r="D244" i="11"/>
  <c r="C244" i="11" s="1"/>
  <c r="E239" i="11"/>
  <c r="D239" i="11"/>
  <c r="C239" i="11"/>
  <c r="BH239" i="11" s="1"/>
  <c r="E238" i="11"/>
  <c r="D238" i="11"/>
  <c r="E237" i="11"/>
  <c r="D237" i="11"/>
  <c r="E236" i="11"/>
  <c r="D236" i="11"/>
  <c r="C236" i="11"/>
  <c r="BH236" i="11" s="1"/>
  <c r="E231" i="11"/>
  <c r="D231" i="11"/>
  <c r="C231" i="11"/>
  <c r="BH231" i="11" s="1"/>
  <c r="E230" i="11"/>
  <c r="D230" i="11"/>
  <c r="E229" i="11"/>
  <c r="D229" i="11"/>
  <c r="E228" i="11"/>
  <c r="D228" i="11"/>
  <c r="C228" i="11"/>
  <c r="BA227" i="11" s="1"/>
  <c r="E227" i="11"/>
  <c r="D227" i="11"/>
  <c r="C227" i="11"/>
  <c r="BA226" i="11" s="1"/>
  <c r="E226" i="11"/>
  <c r="D226" i="11"/>
  <c r="E225" i="11"/>
  <c r="D225" i="11"/>
  <c r="BH220" i="11"/>
  <c r="AR220" i="11"/>
  <c r="E220" i="11"/>
  <c r="D220" i="11"/>
  <c r="C220" i="11" s="1"/>
  <c r="BH219" i="11"/>
  <c r="E219" i="11"/>
  <c r="D219" i="11"/>
  <c r="C219" i="11"/>
  <c r="BH218" i="11"/>
  <c r="AR218" i="11"/>
  <c r="E218" i="11"/>
  <c r="D218" i="11"/>
  <c r="C218" i="11" s="1"/>
  <c r="BH217" i="11"/>
  <c r="BA217" i="11"/>
  <c r="AR217" i="11"/>
  <c r="E217" i="11"/>
  <c r="D217" i="11"/>
  <c r="C217" i="11" s="1"/>
  <c r="BH216" i="11"/>
  <c r="BA216" i="11"/>
  <c r="AR219" i="11" s="1"/>
  <c r="AR216" i="11"/>
  <c r="E216" i="11"/>
  <c r="D216" i="11"/>
  <c r="C216" i="11" s="1"/>
  <c r="BH215" i="11"/>
  <c r="BA215" i="11"/>
  <c r="AR215" i="11"/>
  <c r="E215" i="11"/>
  <c r="D215" i="11"/>
  <c r="C215" i="11" s="1"/>
  <c r="BH214" i="11"/>
  <c r="BA214" i="11"/>
  <c r="AR214" i="11"/>
  <c r="E214" i="11"/>
  <c r="D214" i="11"/>
  <c r="C214" i="11" s="1"/>
  <c r="BH213" i="11"/>
  <c r="BA213" i="11"/>
  <c r="AR213" i="11"/>
  <c r="E213" i="11"/>
  <c r="D213" i="11"/>
  <c r="C213" i="11" s="1"/>
  <c r="BH212" i="11"/>
  <c r="BA212" i="11"/>
  <c r="AR212" i="11"/>
  <c r="E212" i="11"/>
  <c r="D212" i="11"/>
  <c r="C212" i="11" s="1"/>
  <c r="BH211" i="11"/>
  <c r="BA211" i="11"/>
  <c r="AR211" i="11"/>
  <c r="E211" i="11"/>
  <c r="C211" i="11"/>
  <c r="BA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E210" i="11" s="1"/>
  <c r="C210" i="11" s="1"/>
  <c r="F210" i="11"/>
  <c r="D210" i="11" s="1"/>
  <c r="BA209" i="11"/>
  <c r="BA208" i="11"/>
  <c r="C205" i="11"/>
  <c r="BI204" i="11"/>
  <c r="C204" i="11"/>
  <c r="BJ204" i="11" s="1"/>
  <c r="BJ203" i="11"/>
  <c r="BH203" i="11"/>
  <c r="C203" i="11"/>
  <c r="C202" i="11"/>
  <c r="BI202" i="11" s="1"/>
  <c r="BB201" i="11"/>
  <c r="BA201" i="11"/>
  <c r="BC200" i="11"/>
  <c r="BA200" i="11"/>
  <c r="BJ198" i="11"/>
  <c r="E198" i="11"/>
  <c r="D198" i="11"/>
  <c r="BJ194" i="11"/>
  <c r="E194" i="11"/>
  <c r="D194" i="11"/>
  <c r="F190" i="11"/>
  <c r="BH189" i="11" s="1"/>
  <c r="E190" i="11"/>
  <c r="BK189" i="11"/>
  <c r="BI189" i="11"/>
  <c r="BD189" i="11"/>
  <c r="BB189" i="11"/>
  <c r="F189" i="11"/>
  <c r="E189" i="11"/>
  <c r="D189" i="11" s="1"/>
  <c r="BB188" i="11"/>
  <c r="AV189" i="11" s="1"/>
  <c r="F188" i="11"/>
  <c r="E188" i="11"/>
  <c r="D188" i="11"/>
  <c r="BJ187" i="11"/>
  <c r="BH187" i="11"/>
  <c r="BC187" i="11"/>
  <c r="BA187" i="11"/>
  <c r="F187" i="11"/>
  <c r="E187" i="11"/>
  <c r="D187" i="11"/>
  <c r="BJ186" i="11"/>
  <c r="BH186" i="11"/>
  <c r="BC186" i="11"/>
  <c r="BA186" i="11"/>
  <c r="F186" i="11"/>
  <c r="E186" i="11"/>
  <c r="BJ185" i="11"/>
  <c r="BH185" i="11"/>
  <c r="BC185" i="11"/>
  <c r="F185" i="11"/>
  <c r="E185" i="11"/>
  <c r="BJ184" i="11"/>
  <c r="BC184" i="11"/>
  <c r="F184" i="11"/>
  <c r="E184" i="11"/>
  <c r="D184" i="11"/>
  <c r="BJ183" i="11"/>
  <c r="BH183" i="11"/>
  <c r="BC183" i="11"/>
  <c r="BA183" i="11"/>
  <c r="F183" i="11"/>
  <c r="E183" i="11"/>
  <c r="D183" i="11"/>
  <c r="BJ182" i="11"/>
  <c r="BH182" i="11"/>
  <c r="BC182" i="11"/>
  <c r="BA182" i="11"/>
  <c r="F182" i="11"/>
  <c r="E182" i="11"/>
  <c r="BJ181" i="11"/>
  <c r="BH181" i="11"/>
  <c r="BC181" i="11"/>
  <c r="F181" i="11"/>
  <c r="E181" i="11"/>
  <c r="BJ180" i="11"/>
  <c r="BC180" i="11"/>
  <c r="F180" i="11"/>
  <c r="E180" i="11"/>
  <c r="D180" i="11"/>
  <c r="BJ179" i="11"/>
  <c r="BH179" i="11"/>
  <c r="BC179" i="11"/>
  <c r="BA179" i="11"/>
  <c r="F179" i="11"/>
  <c r="E179" i="11"/>
  <c r="D179" i="11"/>
  <c r="BJ178" i="11"/>
  <c r="BH178" i="11"/>
  <c r="BC178" i="11"/>
  <c r="BA178" i="11"/>
  <c r="F178" i="11"/>
  <c r="E178" i="11"/>
  <c r="BJ177" i="11"/>
  <c r="BH177" i="11"/>
  <c r="BC177" i="11"/>
  <c r="F177" i="11"/>
  <c r="E177" i="11"/>
  <c r="BJ176" i="11"/>
  <c r="BC176" i="11"/>
  <c r="F176" i="11"/>
  <c r="E176" i="11"/>
  <c r="D176" i="11"/>
  <c r="BJ175" i="11"/>
  <c r="BH175" i="11"/>
  <c r="BC175" i="11"/>
  <c r="BA175" i="11"/>
  <c r="F175" i="11"/>
  <c r="E175" i="11"/>
  <c r="D175" i="11"/>
  <c r="BJ174" i="11"/>
  <c r="BH174" i="11"/>
  <c r="BC174" i="11"/>
  <c r="BA174" i="11"/>
  <c r="F174" i="11"/>
  <c r="E174" i="11"/>
  <c r="BJ173" i="11"/>
  <c r="BH173" i="11"/>
  <c r="BC173" i="11"/>
  <c r="F173" i="11"/>
  <c r="E173" i="11"/>
  <c r="BJ172" i="11"/>
  <c r="BC172" i="11"/>
  <c r="F172" i="11"/>
  <c r="E172" i="11"/>
  <c r="D172" i="11"/>
  <c r="BJ171" i="11"/>
  <c r="BH171" i="11"/>
  <c r="BC171" i="11"/>
  <c r="BA171" i="11"/>
  <c r="F171" i="11"/>
  <c r="E171" i="11"/>
  <c r="D171" i="11"/>
  <c r="BJ170" i="11"/>
  <c r="BH170" i="11"/>
  <c r="BC170" i="11"/>
  <c r="BA170" i="11"/>
  <c r="F170" i="11"/>
  <c r="BI169" i="11" s="1"/>
  <c r="BJ169" i="11"/>
  <c r="BD169" i="11"/>
  <c r="BC169" i="11"/>
  <c r="F169" i="11"/>
  <c r="E169" i="11"/>
  <c r="D169" i="11" s="1"/>
  <c r="BK168" i="11"/>
  <c r="BJ168" i="11"/>
  <c r="BI168" i="11"/>
  <c r="BH168" i="11"/>
  <c r="BD168" i="11"/>
  <c r="BC168" i="11"/>
  <c r="AV169" i="11" s="1"/>
  <c r="BB168" i="11"/>
  <c r="BA168" i="11"/>
  <c r="F168" i="11"/>
  <c r="E168" i="11"/>
  <c r="BJ167" i="11"/>
  <c r="BD167" i="11"/>
  <c r="BC167" i="11"/>
  <c r="F167" i="11"/>
  <c r="BK166" i="11" s="1"/>
  <c r="E167" i="11"/>
  <c r="D167" i="11" s="1"/>
  <c r="BJ166" i="11"/>
  <c r="BD166" i="11"/>
  <c r="BC166" i="11"/>
  <c r="F166" i="11"/>
  <c r="E166" i="11"/>
  <c r="BC165" i="11"/>
  <c r="F165" i="11"/>
  <c r="BK164" i="11" s="1"/>
  <c r="E165" i="11"/>
  <c r="D165" i="11" s="1"/>
  <c r="BJ164" i="11"/>
  <c r="BD164" i="11"/>
  <c r="BC164" i="11"/>
  <c r="F164" i="11"/>
  <c r="E164" i="11"/>
  <c r="DD163" i="11"/>
  <c r="DC163" i="11"/>
  <c r="DB163" i="11"/>
  <c r="DA163" i="11"/>
  <c r="CZ163" i="11"/>
  <c r="CY163" i="11"/>
  <c r="CX163" i="11"/>
  <c r="CW163" i="11"/>
  <c r="CV163" i="11"/>
  <c r="CU163" i="11"/>
  <c r="CT163" i="11"/>
  <c r="CS163" i="11"/>
  <c r="CR163" i="11"/>
  <c r="CQ163" i="11"/>
  <c r="CP163" i="11"/>
  <c r="CO163" i="11"/>
  <c r="CN163" i="11"/>
  <c r="CM163" i="11"/>
  <c r="CL163" i="11"/>
  <c r="CK163" i="11"/>
  <c r="CJ163" i="11"/>
  <c r="CI163" i="11"/>
  <c r="CH163" i="11"/>
  <c r="CG163" i="11"/>
  <c r="CF163" i="11"/>
  <c r="CE163" i="11"/>
  <c r="CD163" i="11"/>
  <c r="CC163" i="11"/>
  <c r="CB163" i="11"/>
  <c r="CA163" i="11"/>
  <c r="BZ163" i="11"/>
  <c r="BY163" i="11"/>
  <c r="BX163" i="11"/>
  <c r="BW163" i="11"/>
  <c r="BV163" i="11"/>
  <c r="BU163" i="11"/>
  <c r="BT163" i="11"/>
  <c r="BS163" i="11"/>
  <c r="BR163" i="11"/>
  <c r="BQ163" i="11"/>
  <c r="BP163" i="11"/>
  <c r="AV162" i="11" s="1"/>
  <c r="BJ163" i="11"/>
  <c r="BD163" i="11"/>
  <c r="BC163" i="11"/>
  <c r="BA163" i="11"/>
  <c r="F163" i="11"/>
  <c r="BI162" i="11" s="1"/>
  <c r="E163" i="11"/>
  <c r="D163" i="11"/>
  <c r="BK162" i="11"/>
  <c r="BJ162" i="11"/>
  <c r="BH162" i="11"/>
  <c r="BD162" i="11"/>
  <c r="BC162" i="11"/>
  <c r="BA162" i="11"/>
  <c r="BJ161" i="11"/>
  <c r="BC161" i="11"/>
  <c r="F161" i="11"/>
  <c r="E161" i="11"/>
  <c r="BJ157" i="11"/>
  <c r="F157" i="11"/>
  <c r="E157" i="11"/>
  <c r="BC156" i="11"/>
  <c r="F156" i="11"/>
  <c r="E156" i="11"/>
  <c r="D156" i="11"/>
  <c r="BH155" i="11"/>
  <c r="BB155" i="11"/>
  <c r="F155" i="11"/>
  <c r="E155" i="11"/>
  <c r="BJ154" i="11"/>
  <c r="BC154" i="11"/>
  <c r="F154" i="11"/>
  <c r="E154" i="11"/>
  <c r="BJ153" i="11"/>
  <c r="BC153" i="11"/>
  <c r="F153" i="11"/>
  <c r="E153" i="11"/>
  <c r="BJ152" i="11"/>
  <c r="BC152" i="11"/>
  <c r="F152" i="11"/>
  <c r="E152" i="11"/>
  <c r="BJ151" i="11"/>
  <c r="BC151" i="11"/>
  <c r="F151" i="11"/>
  <c r="E151" i="11"/>
  <c r="BJ150" i="11"/>
  <c r="BC150" i="11"/>
  <c r="F150" i="11"/>
  <c r="E150" i="11"/>
  <c r="BJ149" i="11"/>
  <c r="BC149" i="11"/>
  <c r="F149" i="11"/>
  <c r="E149" i="11"/>
  <c r="BJ148" i="11"/>
  <c r="BC148" i="11"/>
  <c r="F148" i="11"/>
  <c r="E148" i="11"/>
  <c r="BJ147" i="11"/>
  <c r="BC147" i="11"/>
  <c r="F147" i="11"/>
  <c r="E147" i="11"/>
  <c r="BJ146" i="11"/>
  <c r="BC146" i="11"/>
  <c r="F146" i="11"/>
  <c r="E146" i="11"/>
  <c r="BJ145" i="11"/>
  <c r="BC145" i="11"/>
  <c r="F145" i="11"/>
  <c r="E145" i="11"/>
  <c r="BJ144" i="11"/>
  <c r="BC144" i="11"/>
  <c r="F144" i="11"/>
  <c r="E144" i="11"/>
  <c r="BJ143" i="11"/>
  <c r="BC143" i="11"/>
  <c r="F143" i="11"/>
  <c r="E143" i="11"/>
  <c r="BJ142" i="11"/>
  <c r="BC142" i="11"/>
  <c r="F142" i="11"/>
  <c r="E142" i="11"/>
  <c r="BJ141" i="11"/>
  <c r="BC141" i="11"/>
  <c r="F141" i="11"/>
  <c r="E141" i="11"/>
  <c r="BJ140" i="11"/>
  <c r="BC140" i="11"/>
  <c r="BB140" i="11"/>
  <c r="F140" i="11"/>
  <c r="E140" i="11"/>
  <c r="BI139" i="11"/>
  <c r="BC139" i="11"/>
  <c r="F139" i="11"/>
  <c r="E139" i="11"/>
  <c r="BJ138" i="11"/>
  <c r="BB138" i="11"/>
  <c r="BA138" i="11"/>
  <c r="F138" i="11"/>
  <c r="E138" i="11"/>
  <c r="BJ137" i="11"/>
  <c r="BI137" i="11"/>
  <c r="BC137" i="11"/>
  <c r="F137" i="11"/>
  <c r="BK137" i="11" s="1"/>
  <c r="D137" i="11"/>
  <c r="BK136" i="11"/>
  <c r="BI136" i="11"/>
  <c r="BH136" i="11"/>
  <c r="BD136" i="11"/>
  <c r="BC136" i="11"/>
  <c r="BB136" i="11"/>
  <c r="BA136" i="11"/>
  <c r="F136" i="11"/>
  <c r="E136" i="11"/>
  <c r="BK135" i="11"/>
  <c r="BI135" i="11"/>
  <c r="BH135" i="11"/>
  <c r="BD135" i="11"/>
  <c r="BB135" i="11"/>
  <c r="BA135" i="11"/>
  <c r="F135" i="11"/>
  <c r="E135" i="11"/>
  <c r="BK134" i="11"/>
  <c r="BI134" i="11"/>
  <c r="BH134" i="11"/>
  <c r="BD134" i="11"/>
  <c r="BB134" i="11"/>
  <c r="BA134" i="11"/>
  <c r="F134" i="11"/>
  <c r="E134" i="11"/>
  <c r="BD133" i="11"/>
  <c r="BB133" i="11"/>
  <c r="BA133" i="11"/>
  <c r="F133" i="11"/>
  <c r="E133" i="11"/>
  <c r="BK132" i="11"/>
  <c r="BC132" i="11"/>
  <c r="F132" i="11"/>
  <c r="E132" i="11"/>
  <c r="BJ132" i="11" s="1"/>
  <c r="DA131" i="11"/>
  <c r="CZ131" i="11"/>
  <c r="CY131" i="11"/>
  <c r="CX131" i="11"/>
  <c r="CW131" i="11"/>
  <c r="CV131" i="11"/>
  <c r="CU131" i="11"/>
  <c r="CT131" i="11"/>
  <c r="CS131" i="11"/>
  <c r="CR131" i="11"/>
  <c r="CQ131" i="11"/>
  <c r="CP131" i="11"/>
  <c r="CO131" i="11"/>
  <c r="CN131" i="11"/>
  <c r="CM131" i="11"/>
  <c r="CL131" i="11"/>
  <c r="CK131" i="11"/>
  <c r="CJ131" i="11"/>
  <c r="CI131" i="11"/>
  <c r="CH131" i="11"/>
  <c r="CG131" i="11"/>
  <c r="CF131" i="11"/>
  <c r="CE131" i="11"/>
  <c r="CD131" i="11"/>
  <c r="CC131" i="11"/>
  <c r="CB131" i="11"/>
  <c r="CA131" i="11"/>
  <c r="BZ131" i="11"/>
  <c r="BY131" i="11"/>
  <c r="BX131" i="11"/>
  <c r="BW131" i="11"/>
  <c r="BV131" i="11"/>
  <c r="BU131" i="11"/>
  <c r="BT131" i="11"/>
  <c r="BS131" i="11"/>
  <c r="BR131" i="11"/>
  <c r="BQ131" i="11"/>
  <c r="BP131" i="11"/>
  <c r="AS129" i="11" s="1"/>
  <c r="BJ131" i="11"/>
  <c r="BC131" i="11"/>
  <c r="BA131" i="11"/>
  <c r="F131" i="11"/>
  <c r="E131" i="11"/>
  <c r="BJ130" i="11"/>
  <c r="BD130" i="11"/>
  <c r="BC130" i="11"/>
  <c r="F130" i="11"/>
  <c r="E130" i="11"/>
  <c r="BK129" i="11"/>
  <c r="BH129" i="11"/>
  <c r="BC129" i="11"/>
  <c r="BC128" i="11"/>
  <c r="BA128" i="11"/>
  <c r="F128" i="11"/>
  <c r="BD128" i="11" s="1"/>
  <c r="E128" i="11"/>
  <c r="E124" i="11"/>
  <c r="C124" i="11" s="1"/>
  <c r="D124" i="11"/>
  <c r="E123" i="11"/>
  <c r="D123" i="11"/>
  <c r="C123" i="11" s="1"/>
  <c r="BH123" i="11" s="1"/>
  <c r="E122" i="11"/>
  <c r="D122" i="11"/>
  <c r="C122" i="11"/>
  <c r="BH122" i="11" s="1"/>
  <c r="L118" i="11"/>
  <c r="I118" i="11"/>
  <c r="G118" i="11"/>
  <c r="P117" i="11"/>
  <c r="O117" i="11"/>
  <c r="N117" i="11"/>
  <c r="M117" i="11"/>
  <c r="M118" i="11" s="1"/>
  <c r="L117" i="11"/>
  <c r="K117" i="11"/>
  <c r="J117" i="11"/>
  <c r="I117" i="11"/>
  <c r="H117" i="11"/>
  <c r="G117" i="11"/>
  <c r="F117" i="11"/>
  <c r="E116" i="11"/>
  <c r="D116" i="11"/>
  <c r="C116" i="11" s="1"/>
  <c r="BH116" i="11" s="1"/>
  <c r="E115" i="11"/>
  <c r="D115" i="11"/>
  <c r="C115" i="11"/>
  <c r="BH115" i="11" s="1"/>
  <c r="E114" i="11"/>
  <c r="D114" i="11"/>
  <c r="C114" i="11" s="1"/>
  <c r="BH114" i="11" s="1"/>
  <c r="BA113" i="11"/>
  <c r="Q113" i="11" s="1"/>
  <c r="E113" i="11"/>
  <c r="D113" i="11"/>
  <c r="C113" i="11"/>
  <c r="BH113" i="11" s="1"/>
  <c r="BA112" i="11"/>
  <c r="Q112" i="11" s="1"/>
  <c r="P112" i="11"/>
  <c r="P118" i="11" s="1"/>
  <c r="O112" i="11"/>
  <c r="O118" i="11" s="1"/>
  <c r="N112" i="11"/>
  <c r="M112" i="11"/>
  <c r="L112" i="11"/>
  <c r="K112" i="11"/>
  <c r="K118" i="11" s="1"/>
  <c r="J112" i="11"/>
  <c r="I112" i="11"/>
  <c r="H112" i="11"/>
  <c r="H118" i="11" s="1"/>
  <c r="G112" i="11"/>
  <c r="F112" i="11"/>
  <c r="D112" i="11"/>
  <c r="E111" i="11"/>
  <c r="D111" i="11"/>
  <c r="C111" i="11"/>
  <c r="E110" i="11"/>
  <c r="D110" i="11"/>
  <c r="C110" i="11" s="1"/>
  <c r="E109" i="11"/>
  <c r="D109" i="11"/>
  <c r="C109" i="11" s="1"/>
  <c r="C112" i="11" s="1"/>
  <c r="L105" i="11"/>
  <c r="J105" i="11"/>
  <c r="H105" i="11"/>
  <c r="M104" i="11"/>
  <c r="L104" i="11"/>
  <c r="K104" i="11"/>
  <c r="K105" i="11" s="1"/>
  <c r="J104" i="11"/>
  <c r="I104" i="11"/>
  <c r="H104" i="11"/>
  <c r="G104" i="11"/>
  <c r="G105" i="11" s="1"/>
  <c r="F104" i="11"/>
  <c r="E103" i="11"/>
  <c r="D103" i="11"/>
  <c r="E102" i="11"/>
  <c r="C102" i="11" s="1"/>
  <c r="D102" i="11"/>
  <c r="E101" i="11"/>
  <c r="D101" i="11"/>
  <c r="C101" i="11" s="1"/>
  <c r="E100" i="11"/>
  <c r="E104" i="11" s="1"/>
  <c r="D100" i="11"/>
  <c r="C100" i="11"/>
  <c r="Y99" i="11"/>
  <c r="X99" i="11"/>
  <c r="W99" i="11"/>
  <c r="V99" i="11"/>
  <c r="U99" i="11"/>
  <c r="T99" i="11"/>
  <c r="S99" i="11"/>
  <c r="R99" i="11"/>
  <c r="Q99" i="11"/>
  <c r="O99" i="11" s="1"/>
  <c r="P99" i="11"/>
  <c r="M99" i="11"/>
  <c r="M105" i="11" s="1"/>
  <c r="L99" i="11"/>
  <c r="K99" i="11"/>
  <c r="J99" i="11"/>
  <c r="I99" i="11"/>
  <c r="I105" i="11" s="1"/>
  <c r="H99" i="11"/>
  <c r="G99" i="11"/>
  <c r="F99" i="11"/>
  <c r="F105" i="11" s="1"/>
  <c r="O98" i="11"/>
  <c r="N98" i="11"/>
  <c r="E98" i="11"/>
  <c r="D98" i="11"/>
  <c r="C98" i="11"/>
  <c r="O97" i="11"/>
  <c r="N97" i="11"/>
  <c r="E97" i="11"/>
  <c r="D97" i="11"/>
  <c r="C97" i="11" s="1"/>
  <c r="O96" i="11"/>
  <c r="N96" i="11"/>
  <c r="E96" i="11"/>
  <c r="E99" i="11" s="1"/>
  <c r="E105" i="11" s="1"/>
  <c r="D96" i="11"/>
  <c r="D99" i="11" s="1"/>
  <c r="C96" i="11"/>
  <c r="C99" i="11" s="1"/>
  <c r="E92" i="11"/>
  <c r="D92" i="11"/>
  <c r="E91" i="11"/>
  <c r="D91" i="11"/>
  <c r="C91" i="11" s="1"/>
  <c r="E90" i="11"/>
  <c r="D90" i="11"/>
  <c r="C90" i="11" s="1"/>
  <c r="E89" i="11"/>
  <c r="D89" i="11"/>
  <c r="C89" i="11"/>
  <c r="E88" i="11"/>
  <c r="D88" i="11"/>
  <c r="C88" i="11"/>
  <c r="AK83" i="11"/>
  <c r="E83" i="11"/>
  <c r="D83" i="11"/>
  <c r="C83" i="11"/>
  <c r="BA82" i="11"/>
  <c r="AK82" i="11" s="1"/>
  <c r="E82" i="11"/>
  <c r="D82" i="11"/>
  <c r="C82" i="11"/>
  <c r="BH81" i="11"/>
  <c r="AK81" i="11"/>
  <c r="E81" i="11"/>
  <c r="D81" i="11"/>
  <c r="C81" i="11" s="1"/>
  <c r="BA81" i="11" s="1"/>
  <c r="BH80" i="11"/>
  <c r="BA80" i="11"/>
  <c r="AK80" i="11" s="1"/>
  <c r="E80" i="11"/>
  <c r="D80" i="11"/>
  <c r="C80" i="11"/>
  <c r="BH79" i="11"/>
  <c r="AK79" i="11"/>
  <c r="E79" i="11"/>
  <c r="D79" i="11"/>
  <c r="C79" i="11" s="1"/>
  <c r="BA79" i="11" s="1"/>
  <c r="BH78" i="11"/>
  <c r="BA78" i="11"/>
  <c r="AK78" i="11" s="1"/>
  <c r="E78" i="11"/>
  <c r="D78" i="11"/>
  <c r="C78" i="11"/>
  <c r="BH77" i="11"/>
  <c r="E73" i="11"/>
  <c r="D73" i="11"/>
  <c r="C73" i="11"/>
  <c r="E72" i="11"/>
  <c r="D72" i="11"/>
  <c r="C72" i="11"/>
  <c r="E71" i="11"/>
  <c r="D71" i="11"/>
  <c r="E70" i="11"/>
  <c r="D70" i="11"/>
  <c r="C70" i="11"/>
  <c r="E69" i="11"/>
  <c r="D69" i="11"/>
  <c r="C69" i="11" s="1"/>
  <c r="E68" i="11"/>
  <c r="D68" i="11"/>
  <c r="C68" i="11"/>
  <c r="C63" i="11"/>
  <c r="BH62" i="11"/>
  <c r="BA62" i="11"/>
  <c r="I62" i="11"/>
  <c r="C62" i="11"/>
  <c r="BH61" i="11"/>
  <c r="BA61" i="11"/>
  <c r="I61" i="11"/>
  <c r="C61" i="11"/>
  <c r="BH60" i="11"/>
  <c r="BA60" i="11"/>
  <c r="I60" i="11"/>
  <c r="C60" i="11"/>
  <c r="BI56" i="11"/>
  <c r="BB56" i="11"/>
  <c r="BA56" i="11"/>
  <c r="L56" i="11" s="1"/>
  <c r="C56" i="11"/>
  <c r="BH56" i="11" s="1"/>
  <c r="BH55" i="11"/>
  <c r="BB55" i="11"/>
  <c r="L55" i="11"/>
  <c r="C55" i="11"/>
  <c r="BA55" i="11" s="1"/>
  <c r="BI54" i="11"/>
  <c r="BB54" i="11"/>
  <c r="BA54" i="11"/>
  <c r="L54" i="11" s="1"/>
  <c r="C54" i="11"/>
  <c r="BH54" i="11" s="1"/>
  <c r="BH53" i="11"/>
  <c r="C53" i="11"/>
  <c r="BA53" i="11" s="1"/>
  <c r="BH49" i="11"/>
  <c r="BA49" i="11"/>
  <c r="F49" i="11"/>
  <c r="C49" i="11"/>
  <c r="BH43" i="11"/>
  <c r="C43" i="11"/>
  <c r="BH42" i="11"/>
  <c r="C42" i="11"/>
  <c r="BH41" i="11"/>
  <c r="C41" i="11"/>
  <c r="BH40" i="11"/>
  <c r="C40" i="11"/>
  <c r="BH39" i="11"/>
  <c r="C39" i="11"/>
  <c r="BH38" i="11"/>
  <c r="C38" i="11"/>
  <c r="BH37" i="11"/>
  <c r="C37" i="11"/>
  <c r="BH36" i="11"/>
  <c r="C36" i="11"/>
  <c r="BH35" i="11"/>
  <c r="C35" i="11"/>
  <c r="BH34" i="11"/>
  <c r="C34" i="11"/>
  <c r="L33" i="11"/>
  <c r="K33" i="11"/>
  <c r="J33" i="11"/>
  <c r="I33" i="11"/>
  <c r="H33" i="11"/>
  <c r="G33" i="11"/>
  <c r="F33" i="11"/>
  <c r="E33" i="11"/>
  <c r="D33" i="11"/>
  <c r="C33" i="11"/>
  <c r="BH33" i="11" s="1"/>
  <c r="BH29" i="11"/>
  <c r="BA29" i="11"/>
  <c r="D29" i="11" s="1"/>
  <c r="BH28" i="11"/>
  <c r="BA28" i="11"/>
  <c r="D28" i="11"/>
  <c r="BH27" i="11"/>
  <c r="BA27" i="11"/>
  <c r="D27" i="11" s="1"/>
  <c r="BH26" i="11"/>
  <c r="BA26" i="11"/>
  <c r="D26" i="11"/>
  <c r="BH25" i="11"/>
  <c r="BA25" i="11"/>
  <c r="D25" i="11" s="1"/>
  <c r="BH24" i="11"/>
  <c r="BA24" i="11"/>
  <c r="D24" i="11"/>
  <c r="BH23" i="11"/>
  <c r="BA23" i="11"/>
  <c r="D23" i="11" s="1"/>
  <c r="BH22" i="11"/>
  <c r="BA22" i="11"/>
  <c r="D22" i="11"/>
  <c r="BH21" i="11"/>
  <c r="BA21" i="11"/>
  <c r="D21" i="11" s="1"/>
  <c r="BH20" i="11"/>
  <c r="BA20" i="11"/>
  <c r="D20" i="11"/>
  <c r="BH19" i="11"/>
  <c r="BA19" i="11"/>
  <c r="D19" i="11" s="1"/>
  <c r="BH15" i="11"/>
  <c r="C15" i="11"/>
  <c r="C14" i="11"/>
  <c r="C13" i="11"/>
  <c r="C12" i="11"/>
  <c r="C11" i="11"/>
  <c r="C10" i="11"/>
  <c r="BH14" i="11" s="1"/>
  <c r="A5" i="11"/>
  <c r="A4" i="11"/>
  <c r="A3" i="11"/>
  <c r="A2" i="11"/>
  <c r="D163" i="2" l="1"/>
  <c r="D118" i="11"/>
  <c r="BH124" i="11"/>
  <c r="BA124" i="11"/>
  <c r="S124" i="11" s="1"/>
  <c r="BI131" i="11"/>
  <c r="BB130" i="11"/>
  <c r="BK131" i="11"/>
  <c r="BH131" i="11"/>
  <c r="BJ134" i="11"/>
  <c r="D134" i="11"/>
  <c r="BK138" i="11"/>
  <c r="BD137" i="11"/>
  <c r="BI138" i="11"/>
  <c r="BB137" i="11"/>
  <c r="BK140" i="11"/>
  <c r="BD139" i="11"/>
  <c r="BI140" i="11"/>
  <c r="BB139" i="11"/>
  <c r="BK180" i="11"/>
  <c r="BD180" i="11"/>
  <c r="BI180" i="11"/>
  <c r="BB180" i="11"/>
  <c r="D181" i="11"/>
  <c r="BA180" i="11"/>
  <c r="BH180" i="11"/>
  <c r="BI205" i="11"/>
  <c r="BB202" i="11"/>
  <c r="BJ205" i="11"/>
  <c r="BH205" i="11"/>
  <c r="BC202" i="11"/>
  <c r="BA202" i="11"/>
  <c r="W205" i="11" s="1"/>
  <c r="C118" i="11"/>
  <c r="BH112" i="11"/>
  <c r="BI130" i="11"/>
  <c r="BH130" i="11"/>
  <c r="BD129" i="11"/>
  <c r="BK130" i="11"/>
  <c r="BB129" i="11"/>
  <c r="BH132" i="11"/>
  <c r="BB131" i="11"/>
  <c r="BC133" i="11"/>
  <c r="AS134" i="11" s="1"/>
  <c r="BJ135" i="11"/>
  <c r="BC134" i="11"/>
  <c r="AS135" i="11" s="1"/>
  <c r="D135" i="11"/>
  <c r="BJ139" i="11"/>
  <c r="D139" i="11"/>
  <c r="BC138" i="11"/>
  <c r="AS139" i="11" s="1"/>
  <c r="BH161" i="11"/>
  <c r="BA161" i="11"/>
  <c r="BK161" i="11"/>
  <c r="BD161" i="11"/>
  <c r="BI161" i="11"/>
  <c r="BB161" i="11"/>
  <c r="BB165" i="11"/>
  <c r="BA165" i="11"/>
  <c r="BI167" i="11"/>
  <c r="BB167" i="11"/>
  <c r="BH167" i="11"/>
  <c r="BA167" i="11"/>
  <c r="BK176" i="11"/>
  <c r="BD176" i="11"/>
  <c r="BI176" i="11"/>
  <c r="BB176" i="11"/>
  <c r="D177" i="11"/>
  <c r="BA176" i="11"/>
  <c r="AV177" i="11" s="1"/>
  <c r="BH176" i="11"/>
  <c r="BA12" i="11"/>
  <c r="M12" i="11" s="1"/>
  <c r="BA116" i="11"/>
  <c r="Q116" i="11" s="1"/>
  <c r="BA123" i="11"/>
  <c r="S123" i="11" s="1"/>
  <c r="BA130" i="11"/>
  <c r="AS131" i="11" s="1"/>
  <c r="D131" i="11"/>
  <c r="BD132" i="11"/>
  <c r="BB132" i="11"/>
  <c r="BJ136" i="11"/>
  <c r="BC135" i="11"/>
  <c r="AS136" i="11" s="1"/>
  <c r="D136" i="11"/>
  <c r="BA137" i="11"/>
  <c r="D138" i="11"/>
  <c r="D140" i="11"/>
  <c r="BH141" i="11"/>
  <c r="BK141" i="11"/>
  <c r="BD140" i="11"/>
  <c r="BA140" i="11"/>
  <c r="AS141" i="11" s="1"/>
  <c r="BI141" i="11"/>
  <c r="BH142" i="11"/>
  <c r="BA141" i="11"/>
  <c r="BK142" i="11"/>
  <c r="BD141" i="11"/>
  <c r="BI142" i="11"/>
  <c r="BB141" i="11"/>
  <c r="BH143" i="11"/>
  <c r="BA142" i="11"/>
  <c r="BK143" i="11"/>
  <c r="BD142" i="11"/>
  <c r="BI143" i="11"/>
  <c r="BB142" i="11"/>
  <c r="BH144" i="11"/>
  <c r="BA143" i="11"/>
  <c r="BK144" i="11"/>
  <c r="BD143" i="11"/>
  <c r="BI144" i="11"/>
  <c r="BB143" i="11"/>
  <c r="BH145" i="11"/>
  <c r="BA144" i="11"/>
  <c r="BK145" i="11"/>
  <c r="BD144" i="11"/>
  <c r="BI145" i="11"/>
  <c r="BB144" i="11"/>
  <c r="BH146" i="11"/>
  <c r="BA145" i="11"/>
  <c r="BK146" i="11"/>
  <c r="BD145" i="11"/>
  <c r="BI146" i="11"/>
  <c r="BB145" i="11"/>
  <c r="BH147" i="11"/>
  <c r="BA146" i="11"/>
  <c r="BK147" i="11"/>
  <c r="BD146" i="11"/>
  <c r="BI147" i="11"/>
  <c r="BB146" i="11"/>
  <c r="BH148" i="11"/>
  <c r="BA147" i="11"/>
  <c r="BK148" i="11"/>
  <c r="BD147" i="11"/>
  <c r="BI148" i="11"/>
  <c r="BB147" i="11"/>
  <c r="BH149" i="11"/>
  <c r="BA148" i="11"/>
  <c r="BK149" i="11"/>
  <c r="BD148" i="11"/>
  <c r="BI149" i="11"/>
  <c r="BB148" i="11"/>
  <c r="BH150" i="11"/>
  <c r="BA149" i="11"/>
  <c r="BK150" i="11"/>
  <c r="BD149" i="11"/>
  <c r="BI150" i="11"/>
  <c r="BB149" i="11"/>
  <c r="BH151" i="11"/>
  <c r="BA150" i="11"/>
  <c r="BK151" i="11"/>
  <c r="BD150" i="11"/>
  <c r="BI151" i="11"/>
  <c r="BB150" i="11"/>
  <c r="BH152" i="11"/>
  <c r="BA151" i="11"/>
  <c r="BK152" i="11"/>
  <c r="BD151" i="11"/>
  <c r="BI152" i="11"/>
  <c r="BB151" i="11"/>
  <c r="BH153" i="11"/>
  <c r="BA152" i="11"/>
  <c r="BK153" i="11"/>
  <c r="BD152" i="11"/>
  <c r="BI153" i="11"/>
  <c r="BB152" i="11"/>
  <c r="BH154" i="11"/>
  <c r="BA153" i="11"/>
  <c r="BK154" i="11"/>
  <c r="BD153" i="11"/>
  <c r="BI154" i="11"/>
  <c r="BB153" i="11"/>
  <c r="BK155" i="11"/>
  <c r="BA154" i="11"/>
  <c r="AS155" i="11" s="1"/>
  <c r="BD154" i="11"/>
  <c r="BI155" i="11"/>
  <c r="BB154" i="11"/>
  <c r="BH157" i="11"/>
  <c r="BA156" i="11"/>
  <c r="BK157" i="11"/>
  <c r="BD156" i="11"/>
  <c r="BI157" i="11"/>
  <c r="BB156" i="11"/>
  <c r="BK172" i="11"/>
  <c r="BD172" i="11"/>
  <c r="BI172" i="11"/>
  <c r="BB172" i="11"/>
  <c r="D173" i="11"/>
  <c r="BA172" i="11"/>
  <c r="AV173" i="11" s="1"/>
  <c r="BH172" i="11"/>
  <c r="BA15" i="11"/>
  <c r="M15" i="11" s="1"/>
  <c r="BA14" i="11"/>
  <c r="M14" i="11" s="1"/>
  <c r="BH12" i="11"/>
  <c r="BH11" i="11"/>
  <c r="BA10" i="11"/>
  <c r="M10" i="11" s="1"/>
  <c r="BA11" i="11"/>
  <c r="M11" i="11" s="1"/>
  <c r="N99" i="11"/>
  <c r="E117" i="11"/>
  <c r="BA114" i="11"/>
  <c r="Q114" i="11" s="1"/>
  <c r="BA115" i="11"/>
  <c r="Q115" i="11" s="1"/>
  <c r="C117" i="11"/>
  <c r="BA122" i="11"/>
  <c r="S122" i="11" s="1"/>
  <c r="BJ129" i="11"/>
  <c r="D128" i="11"/>
  <c r="BA129" i="11"/>
  <c r="D130" i="11"/>
  <c r="BD131" i="11"/>
  <c r="AS132" i="11" s="1"/>
  <c r="D132" i="11"/>
  <c r="BI132" i="11"/>
  <c r="BK133" i="11"/>
  <c r="BH138" i="11"/>
  <c r="BA139" i="11"/>
  <c r="BH140" i="11"/>
  <c r="BI163" i="11"/>
  <c r="BB163" i="11"/>
  <c r="AV164" i="11" s="1"/>
  <c r="BH163" i="11"/>
  <c r="BK163" i="11"/>
  <c r="BD165" i="11"/>
  <c r="BK167" i="11"/>
  <c r="BK184" i="11"/>
  <c r="BD184" i="11"/>
  <c r="BI184" i="11"/>
  <c r="BB184" i="11"/>
  <c r="D185" i="11"/>
  <c r="BA184" i="11"/>
  <c r="AV185" i="11" s="1"/>
  <c r="BH184" i="11"/>
  <c r="BB53" i="11"/>
  <c r="L53" i="11" s="1"/>
  <c r="BI55" i="11"/>
  <c r="C71" i="11"/>
  <c r="E112" i="11"/>
  <c r="E118" i="11" s="1"/>
  <c r="F118" i="11"/>
  <c r="J118" i="11"/>
  <c r="N118" i="11"/>
  <c r="BB128" i="11"/>
  <c r="AS128" i="11" s="1"/>
  <c r="BI129" i="11"/>
  <c r="BK139" i="11"/>
  <c r="BD138" i="11"/>
  <c r="BH139" i="11"/>
  <c r="D141" i="11"/>
  <c r="D143" i="11"/>
  <c r="D145" i="11"/>
  <c r="D147" i="11"/>
  <c r="D149" i="11"/>
  <c r="D151" i="11"/>
  <c r="D153" i="11"/>
  <c r="D155" i="11"/>
  <c r="BJ155" i="11"/>
  <c r="D168" i="11"/>
  <c r="AR227" i="11"/>
  <c r="BI53" i="11"/>
  <c r="C92" i="11"/>
  <c r="D104" i="11"/>
  <c r="D105" i="11" s="1"/>
  <c r="C103" i="11"/>
  <c r="C104" i="11" s="1"/>
  <c r="C105" i="11" s="1"/>
  <c r="D117" i="11"/>
  <c r="BJ133" i="11"/>
  <c r="D133" i="11"/>
  <c r="BL129" i="11" s="1"/>
  <c r="AS137" i="11"/>
  <c r="BH137" i="11"/>
  <c r="D142" i="11"/>
  <c r="D144" i="11"/>
  <c r="D146" i="11"/>
  <c r="D148" i="11"/>
  <c r="D150" i="11"/>
  <c r="D152" i="11"/>
  <c r="D154" i="11"/>
  <c r="D157" i="11"/>
  <c r="D161" i="11"/>
  <c r="D164" i="11"/>
  <c r="BI164" i="11"/>
  <c r="BB164" i="11"/>
  <c r="BH164" i="11"/>
  <c r="BA164" i="11"/>
  <c r="AV165" i="11" s="1"/>
  <c r="D166" i="11"/>
  <c r="BL161" i="11" s="1"/>
  <c r="BI166" i="11"/>
  <c r="BB166" i="11"/>
  <c r="BH166" i="11"/>
  <c r="BA166" i="11"/>
  <c r="AV167" i="11" s="1"/>
  <c r="D170" i="11"/>
  <c r="BH169" i="11"/>
  <c r="BA169" i="11"/>
  <c r="AV170" i="11" s="1"/>
  <c r="BK169" i="11"/>
  <c r="BB169" i="11"/>
  <c r="BK173" i="11"/>
  <c r="BD173" i="11"/>
  <c r="BI173" i="11"/>
  <c r="BB173" i="11"/>
  <c r="D174" i="11"/>
  <c r="BA173" i="11"/>
  <c r="AV174" i="11" s="1"/>
  <c r="BK177" i="11"/>
  <c r="BD177" i="11"/>
  <c r="BI177" i="11"/>
  <c r="BB177" i="11"/>
  <c r="D178" i="11"/>
  <c r="BA177" i="11"/>
  <c r="AV178" i="11" s="1"/>
  <c r="AV180" i="11"/>
  <c r="BK181" i="11"/>
  <c r="BD181" i="11"/>
  <c r="BI181" i="11"/>
  <c r="BB181" i="11"/>
  <c r="D182" i="11"/>
  <c r="BA181" i="11"/>
  <c r="BK185" i="11"/>
  <c r="BD185" i="11"/>
  <c r="BI185" i="11"/>
  <c r="BB185" i="11"/>
  <c r="D186" i="11"/>
  <c r="BA185" i="11"/>
  <c r="BI225" i="11"/>
  <c r="BB224" i="11"/>
  <c r="BH227" i="11"/>
  <c r="BB228" i="11"/>
  <c r="BI229" i="11"/>
  <c r="BA235" i="11"/>
  <c r="BB236" i="11"/>
  <c r="BI237" i="11"/>
  <c r="BB162" i="11"/>
  <c r="AV163" i="11" s="1"/>
  <c r="BK171" i="11"/>
  <c r="BD171" i="11"/>
  <c r="BI171" i="11"/>
  <c r="BB171" i="11"/>
  <c r="AV172" i="11" s="1"/>
  <c r="BK175" i="11"/>
  <c r="BD175" i="11"/>
  <c r="BI175" i="11"/>
  <c r="BB175" i="11"/>
  <c r="AV176" i="11" s="1"/>
  <c r="BK179" i="11"/>
  <c r="BD179" i="11"/>
  <c r="BI179" i="11"/>
  <c r="BB179" i="11"/>
  <c r="BK183" i="11"/>
  <c r="BD183" i="11"/>
  <c r="BI183" i="11"/>
  <c r="BB183" i="11"/>
  <c r="AV184" i="11" s="1"/>
  <c r="BK187" i="11"/>
  <c r="BD187" i="11"/>
  <c r="BI187" i="11"/>
  <c r="BB187" i="11"/>
  <c r="AV188" i="11" s="1"/>
  <c r="BI194" i="11"/>
  <c r="C194" i="11"/>
  <c r="BH194" i="11" s="1"/>
  <c r="BI198" i="11"/>
  <c r="C198" i="11"/>
  <c r="BH198" i="11" s="1"/>
  <c r="BB199" i="11"/>
  <c r="BB225" i="11"/>
  <c r="BI226" i="11"/>
  <c r="BH228" i="11"/>
  <c r="BB229" i="11"/>
  <c r="BI230" i="11"/>
  <c r="BB237" i="11"/>
  <c r="BI238" i="11"/>
  <c r="BK170" i="11"/>
  <c r="BD170" i="11"/>
  <c r="BI170" i="11"/>
  <c r="BB170" i="11"/>
  <c r="AV171" i="11" s="1"/>
  <c r="BK174" i="11"/>
  <c r="BD174" i="11"/>
  <c r="BI174" i="11"/>
  <c r="BB174" i="11"/>
  <c r="AV175" i="11" s="1"/>
  <c r="BK178" i="11"/>
  <c r="BD178" i="11"/>
  <c r="BI178" i="11"/>
  <c r="BB178" i="11"/>
  <c r="AV179" i="11" s="1"/>
  <c r="BK182" i="11"/>
  <c r="BD182" i="11"/>
  <c r="BI182" i="11"/>
  <c r="BB182" i="11"/>
  <c r="AV183" i="11" s="1"/>
  <c r="BK186" i="11"/>
  <c r="BD186" i="11"/>
  <c r="BI186" i="11"/>
  <c r="BB186" i="11"/>
  <c r="AV187" i="11" s="1"/>
  <c r="BJ189" i="11"/>
  <c r="BC189" i="11"/>
  <c r="D190" i="11"/>
  <c r="W203" i="11"/>
  <c r="BH202" i="11"/>
  <c r="BC199" i="11"/>
  <c r="BJ202" i="11"/>
  <c r="BA199" i="11"/>
  <c r="BI203" i="11"/>
  <c r="BB200" i="11"/>
  <c r="BH210" i="11"/>
  <c r="BA207" i="11"/>
  <c r="AR210" i="11" s="1"/>
  <c r="C225" i="11"/>
  <c r="BB226" i="11"/>
  <c r="BI227" i="11"/>
  <c r="C229" i="11"/>
  <c r="BA230" i="11"/>
  <c r="AR231" i="11" s="1"/>
  <c r="BI231" i="11"/>
  <c r="BB230" i="11"/>
  <c r="C237" i="11"/>
  <c r="BA238" i="11"/>
  <c r="AI239" i="11" s="1"/>
  <c r="BI239" i="11"/>
  <c r="BB238" i="11"/>
  <c r="C226" i="11"/>
  <c r="BB227" i="11"/>
  <c r="AR228" i="11" s="1"/>
  <c r="BI228" i="11"/>
  <c r="C230" i="11"/>
  <c r="BI236" i="11"/>
  <c r="BB235" i="11"/>
  <c r="C238" i="11"/>
  <c r="BA189" i="11"/>
  <c r="AV190" i="11" s="1"/>
  <c r="BC201" i="11"/>
  <c r="W204" i="11" s="1"/>
  <c r="BH204" i="11"/>
  <c r="E247" i="3"/>
  <c r="D247" i="3"/>
  <c r="C247" i="3"/>
  <c r="E246" i="3"/>
  <c r="C246" i="3" s="1"/>
  <c r="D246" i="3"/>
  <c r="E245" i="3"/>
  <c r="D245" i="3"/>
  <c r="C245" i="3" s="1"/>
  <c r="E244" i="3"/>
  <c r="D244" i="3"/>
  <c r="C244" i="3" s="1"/>
  <c r="E239" i="3"/>
  <c r="BI239" i="3" s="1"/>
  <c r="D239" i="3"/>
  <c r="C239" i="3"/>
  <c r="BH239" i="3" s="1"/>
  <c r="BI238" i="3"/>
  <c r="BA238" i="3"/>
  <c r="E238" i="3"/>
  <c r="BB237" i="3" s="1"/>
  <c r="D238" i="3"/>
  <c r="C238" i="3"/>
  <c r="BH238" i="3" s="1"/>
  <c r="BI237" i="3"/>
  <c r="BA237" i="3"/>
  <c r="AI238" i="3" s="1"/>
  <c r="E237" i="3"/>
  <c r="BB236" i="3" s="1"/>
  <c r="D237" i="3"/>
  <c r="C237" i="3"/>
  <c r="BH237" i="3" s="1"/>
  <c r="BI236" i="3"/>
  <c r="BA236" i="3"/>
  <c r="AI237" i="3" s="1"/>
  <c r="E236" i="3"/>
  <c r="D236" i="3"/>
  <c r="C236" i="3"/>
  <c r="BB235" i="3"/>
  <c r="E231" i="3"/>
  <c r="BI231" i="3" s="1"/>
  <c r="D231" i="3"/>
  <c r="C231" i="3"/>
  <c r="BH231" i="3" s="1"/>
  <c r="BI230" i="3"/>
  <c r="BA230" i="3"/>
  <c r="E230" i="3"/>
  <c r="BB229" i="3" s="1"/>
  <c r="D230" i="3"/>
  <c r="C230" i="3"/>
  <c r="BH230" i="3" s="1"/>
  <c r="BI229" i="3"/>
  <c r="E229" i="3"/>
  <c r="BB228" i="3" s="1"/>
  <c r="D229" i="3"/>
  <c r="C229" i="3"/>
  <c r="BH229" i="3" s="1"/>
  <c r="BI228" i="3"/>
  <c r="BA228" i="3"/>
  <c r="AR229" i="3" s="1"/>
  <c r="E228" i="3"/>
  <c r="BB227" i="3" s="1"/>
  <c r="D228" i="3"/>
  <c r="C228" i="3"/>
  <c r="BH228" i="3" s="1"/>
  <c r="BI227" i="3"/>
  <c r="E227" i="3"/>
  <c r="BB226" i="3" s="1"/>
  <c r="D227" i="3"/>
  <c r="C227" i="3"/>
  <c r="BH227" i="3" s="1"/>
  <c r="BI226" i="3"/>
  <c r="BA226" i="3"/>
  <c r="AR227" i="3" s="1"/>
  <c r="E226" i="3"/>
  <c r="BB225" i="3" s="1"/>
  <c r="D226" i="3"/>
  <c r="C226" i="3"/>
  <c r="BH226" i="3" s="1"/>
  <c r="BI225" i="3"/>
  <c r="E225" i="3"/>
  <c r="D225" i="3"/>
  <c r="C225" i="3"/>
  <c r="BB224" i="3"/>
  <c r="BH220" i="3"/>
  <c r="AR220" i="3"/>
  <c r="E220" i="3"/>
  <c r="D220" i="3"/>
  <c r="C220" i="3" s="1"/>
  <c r="BH219" i="3"/>
  <c r="AR219" i="3"/>
  <c r="E219" i="3"/>
  <c r="D219" i="3"/>
  <c r="C219" i="3"/>
  <c r="BH218" i="3"/>
  <c r="E218" i="3"/>
  <c r="D218" i="3"/>
  <c r="C218" i="3"/>
  <c r="BH217" i="3"/>
  <c r="BA217" i="3"/>
  <c r="E217" i="3"/>
  <c r="C217" i="3" s="1"/>
  <c r="D217" i="3"/>
  <c r="BH216" i="3"/>
  <c r="BA216" i="3"/>
  <c r="E216" i="3"/>
  <c r="D216" i="3"/>
  <c r="C216" i="3" s="1"/>
  <c r="BH215" i="3"/>
  <c r="BA215" i="3"/>
  <c r="AR218" i="3" s="1"/>
  <c r="AR215" i="3"/>
  <c r="E215" i="3"/>
  <c r="C215" i="3" s="1"/>
  <c r="D215" i="3"/>
  <c r="BH214" i="3"/>
  <c r="BA214" i="3"/>
  <c r="AR217" i="3" s="1"/>
  <c r="E214" i="3"/>
  <c r="D214" i="3"/>
  <c r="C214" i="3"/>
  <c r="BH213" i="3"/>
  <c r="BA213" i="3"/>
  <c r="AR216" i="3" s="1"/>
  <c r="E213" i="3"/>
  <c r="C213" i="3" s="1"/>
  <c r="D213" i="3"/>
  <c r="BH212" i="3"/>
  <c r="BA212" i="3"/>
  <c r="E212" i="3"/>
  <c r="D212" i="3"/>
  <c r="C212" i="3" s="1"/>
  <c r="BH211" i="3"/>
  <c r="BA211" i="3"/>
  <c r="AR214" i="3" s="1"/>
  <c r="AR211" i="3"/>
  <c r="E211" i="3"/>
  <c r="C211" i="3" s="1"/>
  <c r="BA210" i="3"/>
  <c r="AR213" i="3" s="1"/>
  <c r="AR210" i="3"/>
  <c r="AQ210" i="3"/>
  <c r="AP210" i="3"/>
  <c r="AO210" i="3"/>
  <c r="BH210" i="3" s="1"/>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P210" i="3"/>
  <c r="O210" i="3"/>
  <c r="N210" i="3"/>
  <c r="M210" i="3"/>
  <c r="L210" i="3"/>
  <c r="K210" i="3"/>
  <c r="J210" i="3"/>
  <c r="I210" i="3"/>
  <c r="H210" i="3"/>
  <c r="G210" i="3"/>
  <c r="F210" i="3"/>
  <c r="E210" i="3"/>
  <c r="D210" i="3"/>
  <c r="C210" i="3" s="1"/>
  <c r="BA209" i="3"/>
  <c r="AR212" i="3" s="1"/>
  <c r="BA208" i="3"/>
  <c r="BA207" i="3"/>
  <c r="BH205" i="3"/>
  <c r="W205" i="3"/>
  <c r="C205" i="3"/>
  <c r="BI205" i="3" s="1"/>
  <c r="BI204" i="3"/>
  <c r="BH204" i="3"/>
  <c r="C204" i="3"/>
  <c r="BJ204" i="3" s="1"/>
  <c r="C203" i="3"/>
  <c r="BH203" i="3" s="1"/>
  <c r="BC202" i="3"/>
  <c r="BB202" i="3"/>
  <c r="BA202" i="3"/>
  <c r="C202" i="3"/>
  <c r="BC201" i="3"/>
  <c r="BB201" i="3"/>
  <c r="BA201" i="3"/>
  <c r="W204" i="3" s="1"/>
  <c r="BC200" i="3"/>
  <c r="BA199" i="3"/>
  <c r="E198" i="3"/>
  <c r="BJ198" i="3" s="1"/>
  <c r="D198" i="3"/>
  <c r="BJ194" i="3"/>
  <c r="E194" i="3"/>
  <c r="D194" i="3"/>
  <c r="BI194" i="3" s="1"/>
  <c r="F190" i="3"/>
  <c r="E190" i="3"/>
  <c r="D190" i="3" s="1"/>
  <c r="BK189" i="3"/>
  <c r="BI189" i="3"/>
  <c r="BH189" i="3"/>
  <c r="BD189" i="3"/>
  <c r="BB189" i="3"/>
  <c r="BA189" i="3"/>
  <c r="F189" i="3"/>
  <c r="E189" i="3"/>
  <c r="D189" i="3" s="1"/>
  <c r="BB188" i="3"/>
  <c r="AV189" i="3" s="1"/>
  <c r="F188" i="3"/>
  <c r="E188" i="3"/>
  <c r="D188" i="3" s="1"/>
  <c r="BJ187" i="3"/>
  <c r="BI187" i="3"/>
  <c r="BH187" i="3"/>
  <c r="BB187" i="3"/>
  <c r="BA187" i="3"/>
  <c r="F187" i="3"/>
  <c r="BH186" i="3" s="1"/>
  <c r="E187" i="3"/>
  <c r="BJ186" i="3" s="1"/>
  <c r="D187" i="3"/>
  <c r="BI186" i="3"/>
  <c r="BC186" i="3"/>
  <c r="BA186" i="3"/>
  <c r="F186" i="3"/>
  <c r="E186" i="3"/>
  <c r="D186" i="3" s="1"/>
  <c r="BI185" i="3"/>
  <c r="BH185" i="3"/>
  <c r="BB185" i="3"/>
  <c r="BA185" i="3"/>
  <c r="F185" i="3"/>
  <c r="BH184" i="3" s="1"/>
  <c r="E185" i="3"/>
  <c r="BJ184" i="3" s="1"/>
  <c r="BI184" i="3"/>
  <c r="BC184" i="3"/>
  <c r="BA184" i="3"/>
  <c r="F184" i="3"/>
  <c r="E184" i="3"/>
  <c r="D184" i="3" s="1"/>
  <c r="BJ183" i="3"/>
  <c r="BI183" i="3"/>
  <c r="BH183" i="3"/>
  <c r="BB183" i="3"/>
  <c r="BA183" i="3"/>
  <c r="F183" i="3"/>
  <c r="BH182" i="3" s="1"/>
  <c r="E183" i="3"/>
  <c r="D183" i="3"/>
  <c r="BJ182" i="3"/>
  <c r="BI182" i="3"/>
  <c r="BC182" i="3"/>
  <c r="BA182" i="3"/>
  <c r="F182" i="3"/>
  <c r="E182" i="3"/>
  <c r="D182" i="3" s="1"/>
  <c r="BI181" i="3"/>
  <c r="BH181" i="3"/>
  <c r="BB181" i="3"/>
  <c r="BA181" i="3"/>
  <c r="F181" i="3"/>
  <c r="BH180" i="3" s="1"/>
  <c r="E181" i="3"/>
  <c r="BJ180" i="3"/>
  <c r="BI180" i="3"/>
  <c r="BC180" i="3"/>
  <c r="BA180" i="3"/>
  <c r="F180" i="3"/>
  <c r="E180" i="3"/>
  <c r="D180" i="3" s="1"/>
  <c r="BJ179" i="3"/>
  <c r="BI179" i="3"/>
  <c r="BH179" i="3"/>
  <c r="BB179" i="3"/>
  <c r="BA179" i="3"/>
  <c r="F179" i="3"/>
  <c r="BH178" i="3" s="1"/>
  <c r="E179" i="3"/>
  <c r="D179" i="3"/>
  <c r="BJ178" i="3"/>
  <c r="BI178" i="3"/>
  <c r="BC178" i="3"/>
  <c r="BA178" i="3"/>
  <c r="F178" i="3"/>
  <c r="E178" i="3"/>
  <c r="D178" i="3" s="1"/>
  <c r="BI177" i="3"/>
  <c r="BH177" i="3"/>
  <c r="BB177" i="3"/>
  <c r="BA177" i="3"/>
  <c r="F177" i="3"/>
  <c r="BH176" i="3" s="1"/>
  <c r="E177" i="3"/>
  <c r="BJ176" i="3" s="1"/>
  <c r="BI176" i="3"/>
  <c r="BC176" i="3"/>
  <c r="BA176" i="3"/>
  <c r="F176" i="3"/>
  <c r="E176" i="3"/>
  <c r="D176" i="3" s="1"/>
  <c r="BJ175" i="3"/>
  <c r="BI175" i="3"/>
  <c r="BH175" i="3"/>
  <c r="BB175" i="3"/>
  <c r="BA175" i="3"/>
  <c r="F175" i="3"/>
  <c r="BH174" i="3" s="1"/>
  <c r="E175" i="3"/>
  <c r="D175" i="3"/>
  <c r="BJ174" i="3"/>
  <c r="BI174" i="3"/>
  <c r="BC174" i="3"/>
  <c r="BA174" i="3"/>
  <c r="F174" i="3"/>
  <c r="E174" i="3"/>
  <c r="D174" i="3" s="1"/>
  <c r="BI173" i="3"/>
  <c r="BH173" i="3"/>
  <c r="BB173" i="3"/>
  <c r="BA173" i="3"/>
  <c r="F173" i="3"/>
  <c r="BH172" i="3" s="1"/>
  <c r="E173" i="3"/>
  <c r="BJ172" i="3" s="1"/>
  <c r="BI172" i="3"/>
  <c r="BC172" i="3"/>
  <c r="BA172" i="3"/>
  <c r="F172" i="3"/>
  <c r="E172" i="3"/>
  <c r="D172" i="3" s="1"/>
  <c r="BJ171" i="3"/>
  <c r="BI171" i="3"/>
  <c r="BH171" i="3"/>
  <c r="BB171" i="3"/>
  <c r="BA171" i="3"/>
  <c r="F171" i="3"/>
  <c r="BH170" i="3" s="1"/>
  <c r="E171" i="3"/>
  <c r="D171" i="3"/>
  <c r="BJ170" i="3"/>
  <c r="BI170" i="3"/>
  <c r="BC170" i="3"/>
  <c r="BA170" i="3"/>
  <c r="F170" i="3"/>
  <c r="BK169" i="3" s="1"/>
  <c r="D170" i="3"/>
  <c r="BJ169" i="3"/>
  <c r="BI169" i="3"/>
  <c r="BH169" i="3"/>
  <c r="BC169" i="3"/>
  <c r="BB169" i="3"/>
  <c r="BA169" i="3"/>
  <c r="F169" i="3"/>
  <c r="E169" i="3"/>
  <c r="D169" i="3"/>
  <c r="BK168" i="3"/>
  <c r="BI168" i="3"/>
  <c r="BH168" i="3"/>
  <c r="BD168" i="3"/>
  <c r="BB168" i="3"/>
  <c r="BA168" i="3"/>
  <c r="F168" i="3"/>
  <c r="E168" i="3"/>
  <c r="BJ167" i="3" s="1"/>
  <c r="D168" i="3"/>
  <c r="BK167" i="3"/>
  <c r="BI167" i="3"/>
  <c r="BH167" i="3"/>
  <c r="BD167" i="3"/>
  <c r="BC167" i="3"/>
  <c r="BB167" i="3"/>
  <c r="BA167" i="3"/>
  <c r="AV168" i="3" s="1"/>
  <c r="F167" i="3"/>
  <c r="BH166" i="3" s="1"/>
  <c r="E167" i="3"/>
  <c r="D167" i="3" s="1"/>
  <c r="BK166" i="3"/>
  <c r="BI166" i="3"/>
  <c r="BD166" i="3"/>
  <c r="BB166" i="3"/>
  <c r="F166" i="3"/>
  <c r="BA165" i="3" s="1"/>
  <c r="E166" i="3"/>
  <c r="D166" i="3" s="1"/>
  <c r="BD165" i="3"/>
  <c r="BB165" i="3"/>
  <c r="F165" i="3"/>
  <c r="E165" i="3"/>
  <c r="D165" i="3" s="1"/>
  <c r="BK164" i="3"/>
  <c r="BJ164" i="3"/>
  <c r="BI164" i="3"/>
  <c r="BH164" i="3"/>
  <c r="BD164" i="3"/>
  <c r="BC164" i="3"/>
  <c r="BB164" i="3"/>
  <c r="BA164" i="3"/>
  <c r="AV165" i="3" s="1"/>
  <c r="F164" i="3"/>
  <c r="E164" i="3"/>
  <c r="D164" i="3" s="1"/>
  <c r="DD163" i="3"/>
  <c r="DC163" i="3"/>
  <c r="DB163" i="3"/>
  <c r="DA163" i="3"/>
  <c r="CZ163" i="3"/>
  <c r="CY163" i="3"/>
  <c r="CX163" i="3"/>
  <c r="CW163" i="3"/>
  <c r="CV163" i="3"/>
  <c r="CU163" i="3"/>
  <c r="CT163" i="3"/>
  <c r="CS163" i="3"/>
  <c r="CR163" i="3"/>
  <c r="CQ163" i="3"/>
  <c r="CP163" i="3"/>
  <c r="CO163" i="3"/>
  <c r="CN163" i="3"/>
  <c r="CM163" i="3"/>
  <c r="CL163" i="3"/>
  <c r="CK163" i="3"/>
  <c r="CJ163" i="3"/>
  <c r="CI163" i="3"/>
  <c r="CH163" i="3"/>
  <c r="CG163" i="3"/>
  <c r="CF163" i="3"/>
  <c r="CE163" i="3"/>
  <c r="CD163" i="3"/>
  <c r="CC163" i="3"/>
  <c r="CB163" i="3"/>
  <c r="CA163" i="3"/>
  <c r="BZ163" i="3"/>
  <c r="BY163" i="3"/>
  <c r="BX163" i="3"/>
  <c r="BW163" i="3"/>
  <c r="BV163" i="3"/>
  <c r="BU163" i="3"/>
  <c r="BT163" i="3"/>
  <c r="BS163" i="3"/>
  <c r="BR163" i="3"/>
  <c r="AV162" i="3" s="1"/>
  <c r="BQ163" i="3"/>
  <c r="BP163" i="3"/>
  <c r="BK163" i="3"/>
  <c r="BJ163" i="3"/>
  <c r="BI163" i="3"/>
  <c r="BH163" i="3"/>
  <c r="BD163" i="3"/>
  <c r="BC163" i="3"/>
  <c r="BB163" i="3"/>
  <c r="BA163" i="3"/>
  <c r="F163" i="3"/>
  <c r="E163" i="3"/>
  <c r="BJ162" i="3"/>
  <c r="BC162" i="3"/>
  <c r="BL161" i="3"/>
  <c r="BI161" i="3"/>
  <c r="BH161" i="3"/>
  <c r="BB161" i="3"/>
  <c r="BA161" i="3"/>
  <c r="F161" i="3"/>
  <c r="BK161" i="3" s="1"/>
  <c r="E161" i="3"/>
  <c r="BJ161" i="3" s="1"/>
  <c r="D161" i="3"/>
  <c r="BI157" i="3"/>
  <c r="BH157" i="3"/>
  <c r="F157" i="3"/>
  <c r="BK157" i="3" s="1"/>
  <c r="E157" i="3"/>
  <c r="BJ157" i="3" s="1"/>
  <c r="D157" i="3"/>
  <c r="BB156" i="3"/>
  <c r="BA156" i="3"/>
  <c r="F156" i="3"/>
  <c r="E156" i="3"/>
  <c r="D156" i="3"/>
  <c r="BK155" i="3"/>
  <c r="BH155" i="3"/>
  <c r="BB155" i="3"/>
  <c r="F155" i="3"/>
  <c r="BD154" i="3" s="1"/>
  <c r="E155" i="3"/>
  <c r="BJ155" i="3" s="1"/>
  <c r="D155" i="3"/>
  <c r="BC154" i="3"/>
  <c r="BB154" i="3"/>
  <c r="BA154" i="3"/>
  <c r="F154" i="3"/>
  <c r="E154" i="3"/>
  <c r="BJ154" i="3" s="1"/>
  <c r="D154" i="3"/>
  <c r="BJ153" i="3"/>
  <c r="BH153" i="3"/>
  <c r="BC153" i="3"/>
  <c r="BA153" i="3"/>
  <c r="F153" i="3"/>
  <c r="E153" i="3"/>
  <c r="D153" i="3"/>
  <c r="BJ152" i="3"/>
  <c r="BC152" i="3"/>
  <c r="BA152" i="3"/>
  <c r="F152" i="3"/>
  <c r="BH152" i="3" s="1"/>
  <c r="E152" i="3"/>
  <c r="BJ151" i="3"/>
  <c r="BH151" i="3"/>
  <c r="BC151" i="3"/>
  <c r="F151" i="3"/>
  <c r="D151" i="3" s="1"/>
  <c r="E151" i="3"/>
  <c r="BJ150" i="3"/>
  <c r="BH150" i="3"/>
  <c r="BC150" i="3"/>
  <c r="F150" i="3"/>
  <c r="E150" i="3"/>
  <c r="D150" i="3"/>
  <c r="BJ149" i="3"/>
  <c r="BH149" i="3"/>
  <c r="BC149" i="3"/>
  <c r="BA149" i="3"/>
  <c r="F149" i="3"/>
  <c r="E149" i="3"/>
  <c r="D149" i="3"/>
  <c r="BJ148" i="3"/>
  <c r="BC148" i="3"/>
  <c r="BA148" i="3"/>
  <c r="F148" i="3"/>
  <c r="BH148" i="3" s="1"/>
  <c r="E148" i="3"/>
  <c r="BJ147" i="3"/>
  <c r="BH147" i="3"/>
  <c r="BC147" i="3"/>
  <c r="F147" i="3"/>
  <c r="D147" i="3" s="1"/>
  <c r="E147" i="3"/>
  <c r="BJ146" i="3"/>
  <c r="BH146" i="3"/>
  <c r="BC146" i="3"/>
  <c r="F146" i="3"/>
  <c r="E146" i="3"/>
  <c r="D146" i="3"/>
  <c r="BH145" i="3"/>
  <c r="BD145" i="3"/>
  <c r="BC145" i="3"/>
  <c r="BB145" i="3"/>
  <c r="BA145" i="3"/>
  <c r="F145" i="3"/>
  <c r="BI145" i="3" s="1"/>
  <c r="E145" i="3"/>
  <c r="BC144" i="3" s="1"/>
  <c r="AS145" i="3" s="1"/>
  <c r="D145" i="3"/>
  <c r="BK144" i="3"/>
  <c r="BI144" i="3"/>
  <c r="BH144" i="3"/>
  <c r="BD144" i="3"/>
  <c r="BB144" i="3"/>
  <c r="BA144" i="3"/>
  <c r="F144" i="3"/>
  <c r="E144" i="3"/>
  <c r="BJ144" i="3" s="1"/>
  <c r="D144" i="3"/>
  <c r="BK143" i="3"/>
  <c r="BI143" i="3"/>
  <c r="BH143" i="3"/>
  <c r="BD143" i="3"/>
  <c r="BB143" i="3"/>
  <c r="BA143" i="3"/>
  <c r="F143" i="3"/>
  <c r="E143" i="3"/>
  <c r="BJ143" i="3" s="1"/>
  <c r="D143" i="3"/>
  <c r="BK142" i="3"/>
  <c r="BI142" i="3"/>
  <c r="BH142" i="3"/>
  <c r="BD142" i="3"/>
  <c r="BB142" i="3"/>
  <c r="BA142" i="3"/>
  <c r="F142" i="3"/>
  <c r="E142" i="3"/>
  <c r="BJ142" i="3" s="1"/>
  <c r="D142" i="3"/>
  <c r="BK141" i="3"/>
  <c r="BI141" i="3"/>
  <c r="BH141" i="3"/>
  <c r="BD141" i="3"/>
  <c r="BB141" i="3"/>
  <c r="BA141" i="3"/>
  <c r="F141" i="3"/>
  <c r="E141" i="3"/>
  <c r="BJ141" i="3" s="1"/>
  <c r="D141" i="3"/>
  <c r="BK140" i="3"/>
  <c r="BI140" i="3"/>
  <c r="BH140" i="3"/>
  <c r="BD140" i="3"/>
  <c r="BB140" i="3"/>
  <c r="BA140" i="3"/>
  <c r="F140" i="3"/>
  <c r="E140" i="3"/>
  <c r="BJ140" i="3" s="1"/>
  <c r="D140" i="3"/>
  <c r="BK139" i="3"/>
  <c r="BI139" i="3"/>
  <c r="BH139" i="3"/>
  <c r="BD139" i="3"/>
  <c r="BB139" i="3"/>
  <c r="BA139" i="3"/>
  <c r="F139" i="3"/>
  <c r="E139" i="3"/>
  <c r="BJ139" i="3" s="1"/>
  <c r="D139" i="3"/>
  <c r="BK138" i="3"/>
  <c r="BI138" i="3"/>
  <c r="BH138" i="3"/>
  <c r="BD138" i="3"/>
  <c r="BB138" i="3"/>
  <c r="BA138" i="3"/>
  <c r="F138" i="3"/>
  <c r="E138" i="3"/>
  <c r="D138" i="3" s="1"/>
  <c r="BK137" i="3"/>
  <c r="BJ137" i="3"/>
  <c r="BI137" i="3"/>
  <c r="BH137" i="3"/>
  <c r="BD137" i="3"/>
  <c r="BB137" i="3"/>
  <c r="BA137" i="3"/>
  <c r="F137" i="3"/>
  <c r="D137" i="3"/>
  <c r="BJ136" i="3"/>
  <c r="BD136" i="3"/>
  <c r="BC136" i="3"/>
  <c r="AS137" i="3" s="1"/>
  <c r="BB136" i="3"/>
  <c r="BA136" i="3"/>
  <c r="F136" i="3"/>
  <c r="BK136" i="3" s="1"/>
  <c r="E136" i="3"/>
  <c r="D136" i="3" s="1"/>
  <c r="BJ135" i="3"/>
  <c r="BC135" i="3"/>
  <c r="F135" i="3"/>
  <c r="BK135" i="3" s="1"/>
  <c r="E135" i="3"/>
  <c r="D135" i="3" s="1"/>
  <c r="BJ134" i="3"/>
  <c r="BC134" i="3"/>
  <c r="F134" i="3"/>
  <c r="BK134" i="3" s="1"/>
  <c r="E134" i="3"/>
  <c r="D134" i="3" s="1"/>
  <c r="BK133" i="3"/>
  <c r="BJ133" i="3"/>
  <c r="BA133" i="3"/>
  <c r="F133" i="3"/>
  <c r="BD132" i="3" s="1"/>
  <c r="E133" i="3"/>
  <c r="BC132" i="3" s="1"/>
  <c r="D133" i="3"/>
  <c r="BL129" i="3" s="1"/>
  <c r="BI132" i="3"/>
  <c r="BH132" i="3"/>
  <c r="BB132" i="3"/>
  <c r="AS133" i="3" s="1"/>
  <c r="F132" i="3"/>
  <c r="BK132" i="3" s="1"/>
  <c r="E132" i="3"/>
  <c r="BJ132" i="3" s="1"/>
  <c r="D132" i="3"/>
  <c r="DA131" i="3"/>
  <c r="CZ131" i="3"/>
  <c r="CY131" i="3"/>
  <c r="CX131" i="3"/>
  <c r="CW131" i="3"/>
  <c r="CV131" i="3"/>
  <c r="CU131" i="3"/>
  <c r="CT131" i="3"/>
  <c r="CS131" i="3"/>
  <c r="CR131" i="3"/>
  <c r="CQ131" i="3"/>
  <c r="CP131" i="3"/>
  <c r="CO131" i="3"/>
  <c r="CN131" i="3"/>
  <c r="CM131" i="3"/>
  <c r="CL131" i="3"/>
  <c r="CK131" i="3"/>
  <c r="CJ131" i="3"/>
  <c r="CI131" i="3"/>
  <c r="CH131" i="3"/>
  <c r="CG131" i="3"/>
  <c r="CF131" i="3"/>
  <c r="CE131" i="3"/>
  <c r="CD131" i="3"/>
  <c r="CC131" i="3"/>
  <c r="CB131" i="3"/>
  <c r="CA131" i="3"/>
  <c r="BZ131" i="3"/>
  <c r="BY131" i="3"/>
  <c r="BX131" i="3"/>
  <c r="BW131" i="3"/>
  <c r="BV131" i="3"/>
  <c r="BU131" i="3"/>
  <c r="BT131" i="3"/>
  <c r="BS131" i="3"/>
  <c r="BR131" i="3"/>
  <c r="BQ131" i="3"/>
  <c r="BP131" i="3"/>
  <c r="BI131" i="3"/>
  <c r="BD131" i="3"/>
  <c r="BC131" i="3"/>
  <c r="BB131" i="3"/>
  <c r="AS132" i="3" s="1"/>
  <c r="BA131" i="3"/>
  <c r="F131" i="3"/>
  <c r="BH131" i="3" s="1"/>
  <c r="E131" i="3"/>
  <c r="BJ131" i="3" s="1"/>
  <c r="BI130" i="3"/>
  <c r="BB130" i="3"/>
  <c r="F130" i="3"/>
  <c r="BH130" i="3" s="1"/>
  <c r="E130" i="3"/>
  <c r="BJ130" i="3" s="1"/>
  <c r="BJ129" i="3"/>
  <c r="BD129" i="3"/>
  <c r="BC129" i="3"/>
  <c r="AS129" i="3"/>
  <c r="BC128" i="3"/>
  <c r="BA128" i="3"/>
  <c r="F128" i="3"/>
  <c r="BK129" i="3" s="1"/>
  <c r="E128" i="3"/>
  <c r="D128" i="3"/>
  <c r="E124" i="3"/>
  <c r="C124" i="3" s="1"/>
  <c r="D124" i="3"/>
  <c r="E123" i="3"/>
  <c r="D123" i="3"/>
  <c r="C123" i="3"/>
  <c r="BA123" i="3" s="1"/>
  <c r="S123" i="3" s="1"/>
  <c r="E122" i="3"/>
  <c r="C122" i="3" s="1"/>
  <c r="D122" i="3"/>
  <c r="O118" i="3"/>
  <c r="K118" i="3"/>
  <c r="G118" i="3"/>
  <c r="P117" i="3"/>
  <c r="O117" i="3"/>
  <c r="N117" i="3"/>
  <c r="M117" i="3"/>
  <c r="L117" i="3"/>
  <c r="K117" i="3"/>
  <c r="J117" i="3"/>
  <c r="I117" i="3"/>
  <c r="H117" i="3"/>
  <c r="G117" i="3"/>
  <c r="F117" i="3"/>
  <c r="E116" i="3"/>
  <c r="D116" i="3"/>
  <c r="C116" i="3"/>
  <c r="BA116" i="3" s="1"/>
  <c r="Q116" i="3" s="1"/>
  <c r="E115" i="3"/>
  <c r="D115" i="3"/>
  <c r="C115" i="3" s="1"/>
  <c r="E114" i="3"/>
  <c r="D114" i="3"/>
  <c r="C114" i="3"/>
  <c r="BA114" i="3" s="1"/>
  <c r="Q114" i="3" s="1"/>
  <c r="E113" i="3"/>
  <c r="E117" i="3" s="1"/>
  <c r="D113" i="3"/>
  <c r="D117" i="3" s="1"/>
  <c r="P112" i="3"/>
  <c r="P118" i="3" s="1"/>
  <c r="O112" i="3"/>
  <c r="N112" i="3"/>
  <c r="N118" i="3" s="1"/>
  <c r="M112" i="3"/>
  <c r="M118" i="3" s="1"/>
  <c r="L112" i="3"/>
  <c r="L118" i="3" s="1"/>
  <c r="K112" i="3"/>
  <c r="J112" i="3"/>
  <c r="J118" i="3" s="1"/>
  <c r="I112" i="3"/>
  <c r="I118" i="3" s="1"/>
  <c r="H112" i="3"/>
  <c r="H118" i="3" s="1"/>
  <c r="G112" i="3"/>
  <c r="F112" i="3"/>
  <c r="F118" i="3" s="1"/>
  <c r="E111" i="3"/>
  <c r="E112" i="3" s="1"/>
  <c r="E118" i="3" s="1"/>
  <c r="D111" i="3"/>
  <c r="C111" i="3" s="1"/>
  <c r="E110" i="3"/>
  <c r="D110" i="3"/>
  <c r="C110" i="3" s="1"/>
  <c r="E109" i="3"/>
  <c r="D109" i="3"/>
  <c r="C109" i="3"/>
  <c r="C112" i="3" s="1"/>
  <c r="J105" i="3"/>
  <c r="F105" i="3"/>
  <c r="M104" i="3"/>
  <c r="M105" i="3" s="1"/>
  <c r="L104" i="3"/>
  <c r="K104" i="3"/>
  <c r="J104" i="3"/>
  <c r="I104" i="3"/>
  <c r="I105" i="3" s="1"/>
  <c r="H104" i="3"/>
  <c r="G104" i="3"/>
  <c r="F104" i="3"/>
  <c r="E103" i="3"/>
  <c r="D103" i="3"/>
  <c r="C103" i="3" s="1"/>
  <c r="E102" i="3"/>
  <c r="D102" i="3"/>
  <c r="C102" i="3"/>
  <c r="E101" i="3"/>
  <c r="D101" i="3"/>
  <c r="C101" i="3" s="1"/>
  <c r="E100" i="3"/>
  <c r="E104" i="3" s="1"/>
  <c r="D100" i="3"/>
  <c r="D104" i="3" s="1"/>
  <c r="Y99" i="3"/>
  <c r="X99" i="3"/>
  <c r="W99" i="3"/>
  <c r="V99" i="3"/>
  <c r="U99" i="3"/>
  <c r="T99" i="3"/>
  <c r="S99" i="3"/>
  <c r="R99" i="3"/>
  <c r="Q99" i="3"/>
  <c r="P99" i="3"/>
  <c r="N99" i="3" s="1"/>
  <c r="O99" i="3"/>
  <c r="M99" i="3"/>
  <c r="L99" i="3"/>
  <c r="L105" i="3" s="1"/>
  <c r="K99" i="3"/>
  <c r="K105" i="3" s="1"/>
  <c r="J99" i="3"/>
  <c r="I99" i="3"/>
  <c r="H99" i="3"/>
  <c r="H105" i="3" s="1"/>
  <c r="G99" i="3"/>
  <c r="G105" i="3" s="1"/>
  <c r="F99" i="3"/>
  <c r="D99" i="3"/>
  <c r="D105" i="3" s="1"/>
  <c r="O98" i="3"/>
  <c r="N98" i="3"/>
  <c r="E98" i="3"/>
  <c r="D98" i="3"/>
  <c r="C98" i="3" s="1"/>
  <c r="O97" i="3"/>
  <c r="N97" i="3"/>
  <c r="E97" i="3"/>
  <c r="D97" i="3"/>
  <c r="C97" i="3" s="1"/>
  <c r="O96" i="3"/>
  <c r="N96" i="3"/>
  <c r="E96" i="3"/>
  <c r="E99" i="3" s="1"/>
  <c r="E105" i="3" s="1"/>
  <c r="D96" i="3"/>
  <c r="C96" i="3"/>
  <c r="C99" i="3" s="1"/>
  <c r="E92" i="3"/>
  <c r="D92" i="3"/>
  <c r="C92" i="3" s="1"/>
  <c r="E91" i="3"/>
  <c r="D91" i="3"/>
  <c r="C91" i="3" s="1"/>
  <c r="E90" i="3"/>
  <c r="D90" i="3"/>
  <c r="C90" i="3"/>
  <c r="E89" i="3"/>
  <c r="D89" i="3"/>
  <c r="C89" i="3" s="1"/>
  <c r="E88" i="3"/>
  <c r="D88" i="3"/>
  <c r="C88" i="3" s="1"/>
  <c r="AK83" i="3"/>
  <c r="E83" i="3"/>
  <c r="D83" i="3"/>
  <c r="C83" i="3" s="1"/>
  <c r="E82" i="3"/>
  <c r="D82" i="3"/>
  <c r="C82" i="3" s="1"/>
  <c r="BA82" i="3" s="1"/>
  <c r="AK82" i="3" s="1"/>
  <c r="BH81" i="3"/>
  <c r="E81" i="3"/>
  <c r="D81" i="3"/>
  <c r="C81" i="3" s="1"/>
  <c r="BA81" i="3" s="1"/>
  <c r="AK81" i="3" s="1"/>
  <c r="BH80" i="3"/>
  <c r="E80" i="3"/>
  <c r="D80" i="3"/>
  <c r="C80" i="3" s="1"/>
  <c r="BA80" i="3" s="1"/>
  <c r="AK80" i="3" s="1"/>
  <c r="BH79" i="3"/>
  <c r="E79" i="3"/>
  <c r="D79" i="3"/>
  <c r="C79" i="3" s="1"/>
  <c r="BA79" i="3" s="1"/>
  <c r="AK79" i="3" s="1"/>
  <c r="BH78" i="3"/>
  <c r="E78" i="3"/>
  <c r="D78" i="3"/>
  <c r="C78" i="3" s="1"/>
  <c r="BA78" i="3" s="1"/>
  <c r="AK78" i="3" s="1"/>
  <c r="BH77" i="3"/>
  <c r="E73" i="3"/>
  <c r="D73" i="3"/>
  <c r="C73" i="3" s="1"/>
  <c r="E72" i="3"/>
  <c r="D72" i="3"/>
  <c r="C72" i="3" s="1"/>
  <c r="E71" i="3"/>
  <c r="D71" i="3"/>
  <c r="C71" i="3" s="1"/>
  <c r="E70" i="3"/>
  <c r="D70" i="3"/>
  <c r="C70" i="3"/>
  <c r="E69" i="3"/>
  <c r="D69" i="3"/>
  <c r="C69" i="3" s="1"/>
  <c r="E68" i="3"/>
  <c r="D68" i="3"/>
  <c r="C68" i="3" s="1"/>
  <c r="C63" i="3"/>
  <c r="BH62" i="3"/>
  <c r="BA62" i="3"/>
  <c r="I62" i="3" s="1"/>
  <c r="C62" i="3"/>
  <c r="BH61" i="3"/>
  <c r="BA61" i="3"/>
  <c r="I61" i="3" s="1"/>
  <c r="C61" i="3"/>
  <c r="BH60" i="3"/>
  <c r="BA60" i="3"/>
  <c r="I60" i="3" s="1"/>
  <c r="C60" i="3"/>
  <c r="BI56" i="3"/>
  <c r="C56" i="3"/>
  <c r="BH56" i="3" s="1"/>
  <c r="BI55" i="3"/>
  <c r="BB55" i="3"/>
  <c r="BA55" i="3"/>
  <c r="L55" i="3" s="1"/>
  <c r="C55" i="3"/>
  <c r="BH55" i="3" s="1"/>
  <c r="BI54" i="3"/>
  <c r="BB54" i="3"/>
  <c r="C54" i="3"/>
  <c r="BH54" i="3" s="1"/>
  <c r="BI53" i="3"/>
  <c r="BB53" i="3"/>
  <c r="L53" i="3" s="1"/>
  <c r="BA53" i="3"/>
  <c r="C53" i="3"/>
  <c r="BH53" i="3" s="1"/>
  <c r="BH49" i="3"/>
  <c r="BA49" i="3"/>
  <c r="F49" i="3" s="1"/>
  <c r="C49" i="3"/>
  <c r="C43" i="3"/>
  <c r="BH43" i="3" s="1"/>
  <c r="BH42" i="3"/>
  <c r="C42" i="3"/>
  <c r="C41" i="3"/>
  <c r="BH41" i="3" s="1"/>
  <c r="BH40" i="3"/>
  <c r="C40" i="3"/>
  <c r="C39" i="3"/>
  <c r="BH39" i="3" s="1"/>
  <c r="BH38" i="3"/>
  <c r="C38" i="3"/>
  <c r="C37" i="3"/>
  <c r="BH37" i="3" s="1"/>
  <c r="BH36" i="3"/>
  <c r="C36" i="3"/>
  <c r="C35" i="3"/>
  <c r="BH35" i="3" s="1"/>
  <c r="BH34" i="3"/>
  <c r="C34" i="3"/>
  <c r="L33" i="3"/>
  <c r="K33" i="3"/>
  <c r="J33" i="3"/>
  <c r="I33" i="3"/>
  <c r="H33" i="3"/>
  <c r="G33" i="3"/>
  <c r="F33" i="3"/>
  <c r="E33" i="3"/>
  <c r="D33" i="3"/>
  <c r="C33" i="3" s="1"/>
  <c r="BH33" i="3" s="1"/>
  <c r="BH29" i="3"/>
  <c r="BA29" i="3"/>
  <c r="D29" i="3"/>
  <c r="BH28" i="3"/>
  <c r="BA28" i="3"/>
  <c r="D28" i="3"/>
  <c r="BH27" i="3"/>
  <c r="BA27" i="3"/>
  <c r="D27" i="3" s="1"/>
  <c r="BH26" i="3"/>
  <c r="BA26" i="3"/>
  <c r="D26" i="3" s="1"/>
  <c r="BH25" i="3"/>
  <c r="BA25" i="3"/>
  <c r="D25" i="3"/>
  <c r="BH24" i="3"/>
  <c r="BA24" i="3"/>
  <c r="D24" i="3"/>
  <c r="BH23" i="3"/>
  <c r="BA23" i="3"/>
  <c r="D23" i="3"/>
  <c r="BH22" i="3"/>
  <c r="BA22" i="3"/>
  <c r="D22" i="3" s="1"/>
  <c r="BH21" i="3"/>
  <c r="BA21" i="3"/>
  <c r="D21" i="3"/>
  <c r="BH20" i="3"/>
  <c r="BA20" i="3"/>
  <c r="D20" i="3"/>
  <c r="BH19" i="3"/>
  <c r="BA19" i="3"/>
  <c r="D19" i="3" s="1"/>
  <c r="BH15" i="3"/>
  <c r="BA15" i="3"/>
  <c r="M15" i="3" s="1"/>
  <c r="C15" i="3"/>
  <c r="BH14" i="3"/>
  <c r="BA14" i="3"/>
  <c r="M14" i="3" s="1"/>
  <c r="C14" i="3"/>
  <c r="C13" i="3"/>
  <c r="BH12" i="3"/>
  <c r="BA12" i="3"/>
  <c r="M12" i="3" s="1"/>
  <c r="C12" i="3"/>
  <c r="BH11" i="3"/>
  <c r="BA11" i="3"/>
  <c r="M11" i="3" s="1"/>
  <c r="C11" i="3"/>
  <c r="BA10" i="3"/>
  <c r="M10" i="3" s="1"/>
  <c r="C10" i="3"/>
  <c r="A5" i="3"/>
  <c r="A4" i="3"/>
  <c r="A3" i="3"/>
  <c r="A2" i="3"/>
  <c r="AS153" i="11" l="1"/>
  <c r="AS151" i="11"/>
  <c r="AS149" i="11"/>
  <c r="AS147" i="11"/>
  <c r="AS145" i="11"/>
  <c r="AS143" i="11"/>
  <c r="BH226" i="11"/>
  <c r="BA225" i="11"/>
  <c r="AR226" i="11" s="1"/>
  <c r="BH237" i="11"/>
  <c r="BA236" i="11"/>
  <c r="AI237" i="11" s="1"/>
  <c r="BH229" i="11"/>
  <c r="BA228" i="11"/>
  <c r="AR229" i="11" s="1"/>
  <c r="W202" i="11"/>
  <c r="A328" i="11" s="1"/>
  <c r="BH230" i="11"/>
  <c r="BA229" i="11"/>
  <c r="AR230" i="11" s="1"/>
  <c r="AV182" i="11"/>
  <c r="BJ92" i="11"/>
  <c r="BH244" i="11" s="1"/>
  <c r="BC91" i="11"/>
  <c r="AK92" i="11" s="1"/>
  <c r="A293" i="11" s="1"/>
  <c r="AS130" i="11"/>
  <c r="AS154" i="11"/>
  <c r="AS152" i="11"/>
  <c r="AS150" i="11"/>
  <c r="AS148" i="11"/>
  <c r="AS146" i="11"/>
  <c r="AS144" i="11"/>
  <c r="AS142" i="11"/>
  <c r="AV161" i="11"/>
  <c r="BH238" i="11"/>
  <c r="BA237" i="11"/>
  <c r="AI238" i="11" s="1"/>
  <c r="AV186" i="11"/>
  <c r="AS140" i="11"/>
  <c r="AS157" i="11"/>
  <c r="AS138" i="11"/>
  <c r="AS133" i="11"/>
  <c r="AV168" i="11"/>
  <c r="AV166" i="11"/>
  <c r="AV181" i="11"/>
  <c r="BH225" i="11"/>
  <c r="BA224" i="11"/>
  <c r="AR225" i="11" s="1"/>
  <c r="AI236" i="11"/>
  <c r="BA112" i="3"/>
  <c r="Q112" i="3" s="1"/>
  <c r="BH112" i="3"/>
  <c r="BH124" i="3"/>
  <c r="BA124" i="3"/>
  <c r="S124" i="3" s="1"/>
  <c r="BJ92" i="3"/>
  <c r="BC91" i="3"/>
  <c r="AK92" i="3" s="1"/>
  <c r="BH115" i="3"/>
  <c r="BA115" i="3"/>
  <c r="Q115" i="3" s="1"/>
  <c r="BH122" i="3"/>
  <c r="BA122" i="3"/>
  <c r="S122" i="3" s="1"/>
  <c r="BA54" i="3"/>
  <c r="L54" i="3" s="1"/>
  <c r="BA56" i="3"/>
  <c r="BH114" i="3"/>
  <c r="BH116" i="3"/>
  <c r="BH123" i="3"/>
  <c r="BB128" i="3"/>
  <c r="AS128" i="3" s="1"/>
  <c r="BA129" i="3"/>
  <c r="BH129" i="3"/>
  <c r="BD130" i="3"/>
  <c r="BK130" i="3"/>
  <c r="BK131" i="3"/>
  <c r="BC133" i="3"/>
  <c r="BA134" i="3"/>
  <c r="BH134" i="3"/>
  <c r="BA135" i="3"/>
  <c r="BH135" i="3"/>
  <c r="BH136" i="3"/>
  <c r="BJ145" i="3"/>
  <c r="BK146" i="3"/>
  <c r="BI146" i="3"/>
  <c r="BA147" i="3"/>
  <c r="D148" i="3"/>
  <c r="BK150" i="3"/>
  <c r="BD149" i="3"/>
  <c r="BI150" i="3"/>
  <c r="BB149" i="3"/>
  <c r="BA151" i="3"/>
  <c r="D152" i="3"/>
  <c r="BK154" i="3"/>
  <c r="BD153" i="3"/>
  <c r="BI154" i="3"/>
  <c r="BB153" i="3"/>
  <c r="BH154" i="3"/>
  <c r="BI162" i="3"/>
  <c r="BB162" i="3"/>
  <c r="D163" i="3"/>
  <c r="BH162" i="3"/>
  <c r="BA162" i="3"/>
  <c r="BK162" i="3"/>
  <c r="BD162" i="3"/>
  <c r="BB56" i="3"/>
  <c r="C100" i="3"/>
  <c r="C104" i="3" s="1"/>
  <c r="C105" i="3" s="1"/>
  <c r="D112" i="3"/>
  <c r="D118" i="3" s="1"/>
  <c r="C113" i="3"/>
  <c r="BB129" i="3"/>
  <c r="BI129" i="3"/>
  <c r="D130" i="3"/>
  <c r="BA130" i="3"/>
  <c r="D131" i="3"/>
  <c r="BD133" i="3"/>
  <c r="BB134" i="3"/>
  <c r="BI134" i="3"/>
  <c r="BB135" i="3"/>
  <c r="BI135" i="3"/>
  <c r="BI136" i="3"/>
  <c r="BC137" i="3"/>
  <c r="AS138" i="3" s="1"/>
  <c r="BC138" i="3"/>
  <c r="AS139" i="3" s="1"/>
  <c r="BJ138" i="3"/>
  <c r="BC139" i="3"/>
  <c r="AS140" i="3" s="1"/>
  <c r="BC140" i="3"/>
  <c r="AS141" i="3" s="1"/>
  <c r="BC141" i="3"/>
  <c r="AS142" i="3" s="1"/>
  <c r="BC142" i="3"/>
  <c r="AS143" i="3" s="1"/>
  <c r="BC143" i="3"/>
  <c r="AS144" i="3" s="1"/>
  <c r="BK145" i="3"/>
  <c r="BA146" i="3"/>
  <c r="BK149" i="3"/>
  <c r="BD148" i="3"/>
  <c r="BI149" i="3"/>
  <c r="BB148" i="3"/>
  <c r="AS149" i="3" s="1"/>
  <c r="BA150" i="3"/>
  <c r="BK153" i="3"/>
  <c r="BD152" i="3"/>
  <c r="BI153" i="3"/>
  <c r="BB152" i="3"/>
  <c r="AS155" i="3"/>
  <c r="AV164" i="3"/>
  <c r="AV166" i="3"/>
  <c r="BD128" i="3"/>
  <c r="BK148" i="3"/>
  <c r="BD147" i="3"/>
  <c r="BI148" i="3"/>
  <c r="BB147" i="3"/>
  <c r="AS150" i="3"/>
  <c r="BK152" i="3"/>
  <c r="BD151" i="3"/>
  <c r="BI152" i="3"/>
  <c r="BB151" i="3"/>
  <c r="AS154" i="3"/>
  <c r="AV169" i="3"/>
  <c r="BC130" i="3"/>
  <c r="BB133" i="3"/>
  <c r="AS134" i="3" s="1"/>
  <c r="BD134" i="3"/>
  <c r="BD135" i="3"/>
  <c r="AS146" i="3"/>
  <c r="BK147" i="3"/>
  <c r="BD146" i="3"/>
  <c r="BI147" i="3"/>
  <c r="BB146" i="3"/>
  <c r="BK151" i="3"/>
  <c r="BD150" i="3"/>
  <c r="BI151" i="3"/>
  <c r="BB150" i="3"/>
  <c r="AS153" i="3"/>
  <c r="BC165" i="3"/>
  <c r="BC166" i="3"/>
  <c r="BJ166" i="3"/>
  <c r="BJ168" i="3"/>
  <c r="BC168" i="3"/>
  <c r="BC171" i="3"/>
  <c r="BB172" i="3"/>
  <c r="AV173" i="3" s="1"/>
  <c r="BK173" i="3"/>
  <c r="BD173" i="3"/>
  <c r="BC175" i="3"/>
  <c r="AV176" i="3" s="1"/>
  <c r="BB176" i="3"/>
  <c r="BK177" i="3"/>
  <c r="BD177" i="3"/>
  <c r="BC179" i="3"/>
  <c r="BB180" i="3"/>
  <c r="BK181" i="3"/>
  <c r="BD181" i="3"/>
  <c r="BC183" i="3"/>
  <c r="BB184" i="3"/>
  <c r="AV185" i="3" s="1"/>
  <c r="AV186" i="3"/>
  <c r="BK185" i="3"/>
  <c r="BD185" i="3"/>
  <c r="BC187" i="3"/>
  <c r="BI198" i="3"/>
  <c r="C198" i="3"/>
  <c r="BH198" i="3" s="1"/>
  <c r="BH202" i="3"/>
  <c r="BC199" i="3"/>
  <c r="BI202" i="3"/>
  <c r="BJ202" i="3"/>
  <c r="BI155" i="3"/>
  <c r="BC156" i="3"/>
  <c r="AS157" i="3" s="1"/>
  <c r="BC161" i="3"/>
  <c r="AV161" i="3" s="1"/>
  <c r="BK170" i="3"/>
  <c r="BD170" i="3"/>
  <c r="D173" i="3"/>
  <c r="BJ173" i="3"/>
  <c r="BK174" i="3"/>
  <c r="BD174" i="3"/>
  <c r="D177" i="3"/>
  <c r="BJ177" i="3"/>
  <c r="AV179" i="3"/>
  <c r="BK178" i="3"/>
  <c r="BD178" i="3"/>
  <c r="D181" i="3"/>
  <c r="BJ181" i="3"/>
  <c r="AV183" i="3"/>
  <c r="BK182" i="3"/>
  <c r="BD182" i="3"/>
  <c r="D185" i="3"/>
  <c r="BJ185" i="3"/>
  <c r="BK186" i="3"/>
  <c r="BD186" i="3"/>
  <c r="BB199" i="3"/>
  <c r="W202" i="3" s="1"/>
  <c r="BH236" i="3"/>
  <c r="BA235" i="3"/>
  <c r="AI236" i="3" s="1"/>
  <c r="BD156" i="3"/>
  <c r="BD161" i="3"/>
  <c r="BA166" i="3"/>
  <c r="AV167" i="3" s="1"/>
  <c r="BD169" i="3"/>
  <c r="BB170" i="3"/>
  <c r="AV171" i="3" s="1"/>
  <c r="AV172" i="3"/>
  <c r="BK171" i="3"/>
  <c r="BD171" i="3"/>
  <c r="BC173" i="3"/>
  <c r="AV174" i="3" s="1"/>
  <c r="BB174" i="3"/>
  <c r="AV175" i="3" s="1"/>
  <c r="BK175" i="3"/>
  <c r="BD175" i="3"/>
  <c r="BC177" i="3"/>
  <c r="AV178" i="3" s="1"/>
  <c r="BB178" i="3"/>
  <c r="BK179" i="3"/>
  <c r="BD179" i="3"/>
  <c r="AV180" i="3" s="1"/>
  <c r="BC181" i="3"/>
  <c r="AV182" i="3" s="1"/>
  <c r="BB182" i="3"/>
  <c r="AV184" i="3"/>
  <c r="BK183" i="3"/>
  <c r="BD183" i="3"/>
  <c r="BC185" i="3"/>
  <c r="BB186" i="3"/>
  <c r="AV187" i="3" s="1"/>
  <c r="AV188" i="3"/>
  <c r="BK187" i="3"/>
  <c r="BD187" i="3"/>
  <c r="C194" i="3"/>
  <c r="BH194" i="3" s="1"/>
  <c r="BA200" i="3"/>
  <c r="W203" i="3" s="1"/>
  <c r="BI203" i="3"/>
  <c r="AV170" i="3"/>
  <c r="BK172" i="3"/>
  <c r="BD172" i="3"/>
  <c r="AV177" i="3"/>
  <c r="BK176" i="3"/>
  <c r="BD176" i="3"/>
  <c r="BK180" i="3"/>
  <c r="BD180" i="3"/>
  <c r="AV181" i="3" s="1"/>
  <c r="BK184" i="3"/>
  <c r="BD184" i="3"/>
  <c r="BJ189" i="3"/>
  <c r="BC189" i="3"/>
  <c r="AV190" i="3" s="1"/>
  <c r="BB200" i="3"/>
  <c r="BJ203" i="3"/>
  <c r="BH225" i="3"/>
  <c r="BA224" i="3"/>
  <c r="AR225" i="3" s="1"/>
  <c r="BA225" i="3"/>
  <c r="AR226" i="3" s="1"/>
  <c r="BA227" i="3"/>
  <c r="AR228" i="3" s="1"/>
  <c r="BA229" i="3"/>
  <c r="AR230" i="3" s="1"/>
  <c r="BJ205" i="3"/>
  <c r="BB230" i="3"/>
  <c r="AR231" i="3" s="1"/>
  <c r="BB238" i="3"/>
  <c r="AI239" i="3" s="1"/>
  <c r="E247" i="2"/>
  <c r="D247" i="2"/>
  <c r="C247" i="2" s="1"/>
  <c r="E246" i="2"/>
  <c r="D246" i="2"/>
  <c r="C246" i="2"/>
  <c r="E245" i="2"/>
  <c r="D245" i="2"/>
  <c r="C245" i="2" s="1"/>
  <c r="E244" i="2"/>
  <c r="D244" i="2"/>
  <c r="C244" i="2" s="1"/>
  <c r="E239" i="2"/>
  <c r="BI239" i="2" s="1"/>
  <c r="D239" i="2"/>
  <c r="E238" i="2"/>
  <c r="BB237" i="2" s="1"/>
  <c r="D238" i="2"/>
  <c r="E237" i="2"/>
  <c r="BB236" i="2" s="1"/>
  <c r="D237" i="2"/>
  <c r="E236" i="2"/>
  <c r="C236" i="2" s="1"/>
  <c r="D236" i="2"/>
  <c r="E231" i="2"/>
  <c r="BI231" i="2" s="1"/>
  <c r="D231" i="2"/>
  <c r="E230" i="2"/>
  <c r="BB229" i="2" s="1"/>
  <c r="D230" i="2"/>
  <c r="C230" i="2" s="1"/>
  <c r="E229" i="2"/>
  <c r="BB228" i="2" s="1"/>
  <c r="D229" i="2"/>
  <c r="C229" i="2" s="1"/>
  <c r="E228" i="2"/>
  <c r="BB227" i="2" s="1"/>
  <c r="D228" i="2"/>
  <c r="C228" i="2" s="1"/>
  <c r="E227" i="2"/>
  <c r="BB226" i="2" s="1"/>
  <c r="D227" i="2"/>
  <c r="C227" i="2" s="1"/>
  <c r="E226" i="2"/>
  <c r="BB225" i="2" s="1"/>
  <c r="D226" i="2"/>
  <c r="C226" i="2" s="1"/>
  <c r="E225" i="2"/>
  <c r="C225" i="2" s="1"/>
  <c r="D225" i="2"/>
  <c r="BH220" i="2"/>
  <c r="E220" i="2"/>
  <c r="D220" i="2"/>
  <c r="C220" i="2" s="1"/>
  <c r="BH219" i="2"/>
  <c r="E219" i="2"/>
  <c r="D219" i="2"/>
  <c r="C219" i="2" s="1"/>
  <c r="BH218" i="2"/>
  <c r="AR218" i="2"/>
  <c r="E218" i="2"/>
  <c r="D218" i="2"/>
  <c r="C218" i="2"/>
  <c r="BH217" i="2"/>
  <c r="BA217" i="2"/>
  <c r="AR220" i="2" s="1"/>
  <c r="E217" i="2"/>
  <c r="D217" i="2"/>
  <c r="C217" i="2" s="1"/>
  <c r="BH216" i="2"/>
  <c r="BA216" i="2"/>
  <c r="AR219" i="2" s="1"/>
  <c r="AR216" i="2"/>
  <c r="E216" i="2"/>
  <c r="D216" i="2"/>
  <c r="C216" i="2"/>
  <c r="BH215" i="2"/>
  <c r="BA215" i="2"/>
  <c r="E215" i="2"/>
  <c r="D215" i="2"/>
  <c r="C215" i="2" s="1"/>
  <c r="BH214" i="2"/>
  <c r="BA214" i="2"/>
  <c r="AR217" i="2" s="1"/>
  <c r="AR214" i="2"/>
  <c r="E214" i="2"/>
  <c r="D214" i="2"/>
  <c r="C214" i="2"/>
  <c r="BH213" i="2"/>
  <c r="BA213" i="2"/>
  <c r="E213" i="2"/>
  <c r="D213" i="2"/>
  <c r="C213" i="2" s="1"/>
  <c r="BH212" i="2"/>
  <c r="BA212" i="2"/>
  <c r="AR215" i="2" s="1"/>
  <c r="E212" i="2"/>
  <c r="D212" i="2"/>
  <c r="C212" i="2"/>
  <c r="BH211" i="2"/>
  <c r="BA211" i="2"/>
  <c r="E211" i="2"/>
  <c r="C211" i="2"/>
  <c r="BA210" i="2"/>
  <c r="AR213" i="2" s="1"/>
  <c r="AQ210" i="2"/>
  <c r="AP210" i="2"/>
  <c r="AO210" i="2"/>
  <c r="BH210" i="2" s="1"/>
  <c r="AN210" i="2"/>
  <c r="AM210" i="2"/>
  <c r="AL210" i="2"/>
  <c r="AK210" i="2"/>
  <c r="AJ210" i="2"/>
  <c r="AI210" i="2"/>
  <c r="AH210" i="2"/>
  <c r="AG210" i="2"/>
  <c r="AF210" i="2"/>
  <c r="AE210" i="2"/>
  <c r="AD210" i="2"/>
  <c r="AC210" i="2"/>
  <c r="AB210" i="2"/>
  <c r="AA210" i="2"/>
  <c r="Z210" i="2"/>
  <c r="Y210" i="2"/>
  <c r="X210" i="2"/>
  <c r="W210" i="2"/>
  <c r="V210" i="2"/>
  <c r="U210" i="2"/>
  <c r="T210" i="2"/>
  <c r="S210" i="2"/>
  <c r="R210" i="2"/>
  <c r="Q210" i="2"/>
  <c r="P210" i="2"/>
  <c r="O210" i="2"/>
  <c r="N210" i="2"/>
  <c r="M210" i="2"/>
  <c r="L210" i="2"/>
  <c r="K210" i="2"/>
  <c r="J210" i="2"/>
  <c r="I210" i="2"/>
  <c r="H210" i="2"/>
  <c r="G210" i="2"/>
  <c r="E210" i="2" s="1"/>
  <c r="C210" i="2" s="1"/>
  <c r="F210" i="2"/>
  <c r="D210" i="2"/>
  <c r="BA209" i="2"/>
  <c r="AR212" i="2" s="1"/>
  <c r="BA208" i="2"/>
  <c r="AR211" i="2" s="1"/>
  <c r="C205" i="2"/>
  <c r="BI205" i="2" s="1"/>
  <c r="C204" i="2"/>
  <c r="BJ204" i="2" s="1"/>
  <c r="BH203" i="2"/>
  <c r="C203" i="2"/>
  <c r="BJ203" i="2" s="1"/>
  <c r="BI202" i="2"/>
  <c r="BH202" i="2"/>
  <c r="BA202" i="2"/>
  <c r="C202" i="2"/>
  <c r="BJ202" i="2" s="1"/>
  <c r="BB201" i="2"/>
  <c r="BA201" i="2"/>
  <c r="BC200" i="2"/>
  <c r="BA200" i="2"/>
  <c r="BC199" i="2"/>
  <c r="BB199" i="2"/>
  <c r="BJ198" i="2"/>
  <c r="E198" i="2"/>
  <c r="D198" i="2"/>
  <c r="BI198" i="2" s="1"/>
  <c r="E194" i="2"/>
  <c r="BJ194" i="2" s="1"/>
  <c r="D194" i="2"/>
  <c r="BI194" i="2" s="1"/>
  <c r="F190" i="2"/>
  <c r="BI189" i="2" s="1"/>
  <c r="E190" i="2"/>
  <c r="D190" i="2" s="1"/>
  <c r="BK189" i="2"/>
  <c r="BJ189" i="2"/>
  <c r="BD189" i="2"/>
  <c r="BC189" i="2"/>
  <c r="F189" i="2"/>
  <c r="E189" i="2"/>
  <c r="D189" i="2" s="1"/>
  <c r="BB188" i="2"/>
  <c r="AV189" i="2" s="1"/>
  <c r="F188" i="2"/>
  <c r="BI187" i="2" s="1"/>
  <c r="E188" i="2"/>
  <c r="D188" i="2"/>
  <c r="BK187" i="2"/>
  <c r="BJ187" i="2"/>
  <c r="BH187" i="2"/>
  <c r="BD187" i="2"/>
  <c r="BC187" i="2"/>
  <c r="BA187" i="2"/>
  <c r="F187" i="2"/>
  <c r="BK186" i="2" s="1"/>
  <c r="E187" i="2"/>
  <c r="BJ186" i="2"/>
  <c r="BC186" i="2"/>
  <c r="F186" i="2"/>
  <c r="BK185" i="2" s="1"/>
  <c r="E186" i="2"/>
  <c r="BJ185" i="2"/>
  <c r="BC185" i="2"/>
  <c r="F185" i="2"/>
  <c r="BK184" i="2" s="1"/>
  <c r="E185" i="2"/>
  <c r="BJ184" i="2"/>
  <c r="BC184" i="2"/>
  <c r="F184" i="2"/>
  <c r="BK183" i="2" s="1"/>
  <c r="E184" i="2"/>
  <c r="BJ183" i="2"/>
  <c r="BC183" i="2"/>
  <c r="F183" i="2"/>
  <c r="BK182" i="2" s="1"/>
  <c r="E183" i="2"/>
  <c r="BJ182" i="2"/>
  <c r="BC182" i="2"/>
  <c r="F182" i="2"/>
  <c r="BK181" i="2" s="1"/>
  <c r="E182" i="2"/>
  <c r="BJ181" i="2"/>
  <c r="BC181" i="2"/>
  <c r="F181" i="2"/>
  <c r="BK180" i="2" s="1"/>
  <c r="E181" i="2"/>
  <c r="BJ180" i="2"/>
  <c r="BC180" i="2"/>
  <c r="F180" i="2"/>
  <c r="BK179" i="2" s="1"/>
  <c r="E180" i="2"/>
  <c r="BJ179" i="2"/>
  <c r="BC179" i="2"/>
  <c r="F179" i="2"/>
  <c r="BK178" i="2" s="1"/>
  <c r="E179" i="2"/>
  <c r="BJ178" i="2"/>
  <c r="BC178" i="2"/>
  <c r="F178" i="2"/>
  <c r="BK177" i="2" s="1"/>
  <c r="E178" i="2"/>
  <c r="BJ177" i="2"/>
  <c r="BC177" i="2"/>
  <c r="F177" i="2"/>
  <c r="BK176" i="2" s="1"/>
  <c r="E177" i="2"/>
  <c r="BJ176" i="2"/>
  <c r="BC176" i="2"/>
  <c r="F176" i="2"/>
  <c r="BI175" i="2" s="1"/>
  <c r="E176" i="2"/>
  <c r="BK175" i="2"/>
  <c r="BJ175" i="2"/>
  <c r="BD175" i="2"/>
  <c r="BC175" i="2"/>
  <c r="F175" i="2"/>
  <c r="BI174" i="2" s="1"/>
  <c r="E175" i="2"/>
  <c r="D175" i="2" s="1"/>
  <c r="BK174" i="2"/>
  <c r="BJ174" i="2"/>
  <c r="BD174" i="2"/>
  <c r="BC174" i="2"/>
  <c r="BA174" i="2"/>
  <c r="F174" i="2"/>
  <c r="D174" i="2" s="1"/>
  <c r="E174" i="2"/>
  <c r="BJ173" i="2"/>
  <c r="BH173" i="2"/>
  <c r="BC173" i="2"/>
  <c r="BA173" i="2"/>
  <c r="F173" i="2"/>
  <c r="E173" i="2"/>
  <c r="D173" i="2"/>
  <c r="BK172" i="2"/>
  <c r="BJ172" i="2"/>
  <c r="BD172" i="2"/>
  <c r="BC172" i="2"/>
  <c r="BA172" i="2"/>
  <c r="F172" i="2"/>
  <c r="D172" i="2" s="1"/>
  <c r="E172" i="2"/>
  <c r="BJ171" i="2"/>
  <c r="BH171" i="2"/>
  <c r="BC171" i="2"/>
  <c r="BA171" i="2"/>
  <c r="F171" i="2"/>
  <c r="E171" i="2"/>
  <c r="D171" i="2"/>
  <c r="BK170" i="2"/>
  <c r="BJ170" i="2"/>
  <c r="BD170" i="2"/>
  <c r="BC170" i="2"/>
  <c r="BA170" i="2"/>
  <c r="F170" i="2"/>
  <c r="BB169" i="2" s="1"/>
  <c r="BK169" i="2"/>
  <c r="BJ169" i="2"/>
  <c r="BD169" i="2"/>
  <c r="BC169" i="2"/>
  <c r="F169" i="2"/>
  <c r="BK168" i="2" s="1"/>
  <c r="E169" i="2"/>
  <c r="D169" i="2" s="1"/>
  <c r="BI168" i="2"/>
  <c r="BD168" i="2"/>
  <c r="F168" i="2"/>
  <c r="BH167" i="2" s="1"/>
  <c r="E168" i="2"/>
  <c r="BJ167" i="2"/>
  <c r="BI167" i="2"/>
  <c r="BA167" i="2"/>
  <c r="F167" i="2"/>
  <c r="E167" i="2"/>
  <c r="BJ166" i="2" s="1"/>
  <c r="D167" i="2"/>
  <c r="BK166" i="2"/>
  <c r="BI166" i="2"/>
  <c r="BH166" i="2"/>
  <c r="BD166" i="2"/>
  <c r="BB166" i="2"/>
  <c r="BA166" i="2"/>
  <c r="F166" i="2"/>
  <c r="E166" i="2"/>
  <c r="BC165" i="2" s="1"/>
  <c r="D166" i="2"/>
  <c r="BD165" i="2"/>
  <c r="BB165" i="2"/>
  <c r="BA165" i="2"/>
  <c r="AV166" i="2" s="1"/>
  <c r="F165" i="2"/>
  <c r="E165" i="2"/>
  <c r="BJ164" i="2" s="1"/>
  <c r="D165" i="2"/>
  <c r="BK164" i="2"/>
  <c r="BI164" i="2"/>
  <c r="BH164" i="2"/>
  <c r="BD164" i="2"/>
  <c r="BC164" i="2"/>
  <c r="BB164" i="2"/>
  <c r="BA164" i="2"/>
  <c r="AV165" i="2" s="1"/>
  <c r="F164" i="2"/>
  <c r="E164" i="2"/>
  <c r="D164" i="2"/>
  <c r="DD163" i="2"/>
  <c r="DC163" i="2"/>
  <c r="DB163" i="2"/>
  <c r="DA163" i="2"/>
  <c r="CZ163" i="2"/>
  <c r="CY163" i="2"/>
  <c r="CX163" i="2"/>
  <c r="CW163" i="2"/>
  <c r="CV163" i="2"/>
  <c r="CU163" i="2"/>
  <c r="CT163" i="2"/>
  <c r="CS163" i="2"/>
  <c r="CR163" i="2"/>
  <c r="CQ163" i="2"/>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AV162" i="2" s="1"/>
  <c r="BP163" i="2"/>
  <c r="BK163" i="2"/>
  <c r="BJ163" i="2"/>
  <c r="BI163" i="2"/>
  <c r="BH163" i="2"/>
  <c r="BD163" i="2"/>
  <c r="BC163" i="2"/>
  <c r="BB163" i="2"/>
  <c r="BA163" i="2"/>
  <c r="AV164" i="2" s="1"/>
  <c r="BH162" i="2"/>
  <c r="BJ162" i="2"/>
  <c r="BK162" i="2"/>
  <c r="BI162" i="2"/>
  <c r="BD162" i="2"/>
  <c r="BB162" i="2"/>
  <c r="BK161" i="2"/>
  <c r="BI161" i="2"/>
  <c r="BH161" i="2"/>
  <c r="BD161" i="2"/>
  <c r="BB161" i="2"/>
  <c r="BA161" i="2"/>
  <c r="F161" i="2"/>
  <c r="E161" i="2"/>
  <c r="D161" i="2" s="1"/>
  <c r="BL161" i="2" s="1"/>
  <c r="BK157" i="2"/>
  <c r="BI157" i="2"/>
  <c r="BH157" i="2"/>
  <c r="F157" i="2"/>
  <c r="E157" i="2"/>
  <c r="D157" i="2" s="1"/>
  <c r="BD156" i="2"/>
  <c r="BB156" i="2"/>
  <c r="BA156" i="2"/>
  <c r="F156" i="2"/>
  <c r="D156" i="2" s="1"/>
  <c r="E156" i="2"/>
  <c r="BK155" i="2"/>
  <c r="BJ155" i="2"/>
  <c r="BH155" i="2"/>
  <c r="F155" i="2"/>
  <c r="BI155" i="2" s="1"/>
  <c r="E155" i="2"/>
  <c r="D155" i="2" s="1"/>
  <c r="BK154" i="2"/>
  <c r="BI154" i="2"/>
  <c r="BH154" i="2"/>
  <c r="BD154" i="2"/>
  <c r="BB154" i="2"/>
  <c r="BA154" i="2"/>
  <c r="F154" i="2"/>
  <c r="E154" i="2"/>
  <c r="D154" i="2" s="1"/>
  <c r="BK153" i="2"/>
  <c r="BI153" i="2"/>
  <c r="BH153" i="2"/>
  <c r="BD153" i="2"/>
  <c r="BB153" i="2"/>
  <c r="BA153" i="2"/>
  <c r="F153" i="2"/>
  <c r="E153" i="2"/>
  <c r="D153" i="2" s="1"/>
  <c r="BK152" i="2"/>
  <c r="BI152" i="2"/>
  <c r="BD152" i="2"/>
  <c r="BB152" i="2"/>
  <c r="BA152" i="2"/>
  <c r="F152" i="2"/>
  <c r="BH152" i="2" s="1"/>
  <c r="E152" i="2"/>
  <c r="BJ152" i="2" s="1"/>
  <c r="D152" i="2"/>
  <c r="BK151" i="2"/>
  <c r="BI151" i="2"/>
  <c r="BH151" i="2"/>
  <c r="BD151" i="2"/>
  <c r="BB151" i="2"/>
  <c r="BA151" i="2"/>
  <c r="F151" i="2"/>
  <c r="E151" i="2"/>
  <c r="BJ151" i="2" s="1"/>
  <c r="D151" i="2"/>
  <c r="BK150" i="2"/>
  <c r="BI150" i="2"/>
  <c r="BH150" i="2"/>
  <c r="BD150" i="2"/>
  <c r="BB150" i="2"/>
  <c r="BA150" i="2"/>
  <c r="F150" i="2"/>
  <c r="E150" i="2"/>
  <c r="BJ150" i="2" s="1"/>
  <c r="D150" i="2"/>
  <c r="BK149" i="2"/>
  <c r="BI149" i="2"/>
  <c r="BH149" i="2"/>
  <c r="BD149" i="2"/>
  <c r="BB149" i="2"/>
  <c r="BA149" i="2"/>
  <c r="F149" i="2"/>
  <c r="E149" i="2"/>
  <c r="BJ149" i="2" s="1"/>
  <c r="D149" i="2"/>
  <c r="BK148" i="2"/>
  <c r="BI148" i="2"/>
  <c r="BH148" i="2"/>
  <c r="BD148" i="2"/>
  <c r="BB148" i="2"/>
  <c r="BA148" i="2"/>
  <c r="F148" i="2"/>
  <c r="E148" i="2"/>
  <c r="BJ148" i="2" s="1"/>
  <c r="D148" i="2"/>
  <c r="BK147" i="2"/>
  <c r="BI147" i="2"/>
  <c r="BH147" i="2"/>
  <c r="BD147" i="2"/>
  <c r="BB147" i="2"/>
  <c r="BA147" i="2"/>
  <c r="F147" i="2"/>
  <c r="E147" i="2"/>
  <c r="BJ147" i="2" s="1"/>
  <c r="D147" i="2"/>
  <c r="BK146" i="2"/>
  <c r="BI146" i="2"/>
  <c r="BH146" i="2"/>
  <c r="BD146" i="2"/>
  <c r="BB146" i="2"/>
  <c r="BA146" i="2"/>
  <c r="F146" i="2"/>
  <c r="E146" i="2"/>
  <c r="BK145" i="2"/>
  <c r="BI145" i="2"/>
  <c r="BH145" i="2"/>
  <c r="BD145" i="2"/>
  <c r="BB145" i="2"/>
  <c r="BA145" i="2"/>
  <c r="F145" i="2"/>
  <c r="E145" i="2"/>
  <c r="D145" i="2"/>
  <c r="BK144" i="2"/>
  <c r="BI144" i="2"/>
  <c r="BH144" i="2"/>
  <c r="BD144" i="2"/>
  <c r="BB144" i="2"/>
  <c r="BA144" i="2"/>
  <c r="F144" i="2"/>
  <c r="E144" i="2"/>
  <c r="BK143" i="2"/>
  <c r="BI143" i="2"/>
  <c r="BH143" i="2"/>
  <c r="BD143" i="2"/>
  <c r="BB143" i="2"/>
  <c r="BA143" i="2"/>
  <c r="F143" i="2"/>
  <c r="E143" i="2"/>
  <c r="D143" i="2" s="1"/>
  <c r="BK142" i="2"/>
  <c r="BI142" i="2"/>
  <c r="BH142" i="2"/>
  <c r="BD142" i="2"/>
  <c r="BB142" i="2"/>
  <c r="BA142" i="2"/>
  <c r="F142" i="2"/>
  <c r="E142" i="2"/>
  <c r="D142" i="2"/>
  <c r="BK141" i="2"/>
  <c r="BI141" i="2"/>
  <c r="BH141" i="2"/>
  <c r="BD141" i="2"/>
  <c r="BB141" i="2"/>
  <c r="BA141" i="2"/>
  <c r="F141" i="2"/>
  <c r="E141" i="2"/>
  <c r="D141" i="2"/>
  <c r="BK140" i="2"/>
  <c r="BI140" i="2"/>
  <c r="BH140" i="2"/>
  <c r="BD140" i="2"/>
  <c r="BB140" i="2"/>
  <c r="BA140" i="2"/>
  <c r="F140" i="2"/>
  <c r="E140" i="2"/>
  <c r="D140" i="2"/>
  <c r="BK139" i="2"/>
  <c r="BI139" i="2"/>
  <c r="BH139" i="2"/>
  <c r="BD139" i="2"/>
  <c r="BB139" i="2"/>
  <c r="BA139" i="2"/>
  <c r="F139" i="2"/>
  <c r="E139" i="2"/>
  <c r="D139" i="2"/>
  <c r="BK138" i="2"/>
  <c r="BI138" i="2"/>
  <c r="BH138" i="2"/>
  <c r="BD138" i="2"/>
  <c r="BB138" i="2"/>
  <c r="BA138" i="2"/>
  <c r="F138" i="2"/>
  <c r="E138" i="2"/>
  <c r="D138" i="2"/>
  <c r="BK137" i="2"/>
  <c r="BJ137" i="2"/>
  <c r="BI137" i="2"/>
  <c r="BH137" i="2"/>
  <c r="BD137" i="2"/>
  <c r="BB137" i="2"/>
  <c r="BA137" i="2"/>
  <c r="AS137" i="2"/>
  <c r="F137" i="2"/>
  <c r="D137" i="2"/>
  <c r="BJ136" i="2"/>
  <c r="BD136" i="2"/>
  <c r="BC136" i="2"/>
  <c r="BB136" i="2"/>
  <c r="BA136" i="2"/>
  <c r="F136" i="2"/>
  <c r="E136" i="2"/>
  <c r="BK135" i="2"/>
  <c r="BJ135" i="2"/>
  <c r="BH135" i="2"/>
  <c r="BC135" i="2"/>
  <c r="BA135" i="2"/>
  <c r="F135" i="2"/>
  <c r="E135" i="2"/>
  <c r="D135" i="2"/>
  <c r="BK134" i="2"/>
  <c r="BJ134" i="2"/>
  <c r="BH134" i="2"/>
  <c r="BD134" i="2"/>
  <c r="BC134" i="2"/>
  <c r="BA134" i="2"/>
  <c r="F134" i="2"/>
  <c r="E134" i="2"/>
  <c r="BK133" i="2"/>
  <c r="BC133" i="2"/>
  <c r="BA133" i="2"/>
  <c r="F133" i="2"/>
  <c r="BD132" i="2" s="1"/>
  <c r="E133" i="2"/>
  <c r="D133" i="2" s="1"/>
  <c r="BJ132" i="2"/>
  <c r="BI132" i="2"/>
  <c r="BH132" i="2"/>
  <c r="BB132" i="2"/>
  <c r="F132" i="2"/>
  <c r="BK132" i="2" s="1"/>
  <c r="E132" i="2"/>
  <c r="D132" i="2"/>
  <c r="DA131" i="2"/>
  <c r="CZ131" i="2"/>
  <c r="CY131" i="2"/>
  <c r="CX131" i="2"/>
  <c r="CW131" i="2"/>
  <c r="CV131" i="2"/>
  <c r="CU131" i="2"/>
  <c r="CT131" i="2"/>
  <c r="CS131" i="2"/>
  <c r="CR131" i="2"/>
  <c r="CQ131" i="2"/>
  <c r="CP131" i="2"/>
  <c r="CO131" i="2"/>
  <c r="CN131" i="2"/>
  <c r="CM131" i="2"/>
  <c r="CL131" i="2"/>
  <c r="CK131" i="2"/>
  <c r="CJ131" i="2"/>
  <c r="CI131" i="2"/>
  <c r="CH131" i="2"/>
  <c r="CG131" i="2"/>
  <c r="CF131" i="2"/>
  <c r="CE131" i="2"/>
  <c r="CD131" i="2"/>
  <c r="CC131" i="2"/>
  <c r="CB131" i="2"/>
  <c r="CA131" i="2"/>
  <c r="BZ131" i="2"/>
  <c r="BY131" i="2"/>
  <c r="BX131" i="2"/>
  <c r="BW131" i="2"/>
  <c r="BV131" i="2"/>
  <c r="BU131" i="2"/>
  <c r="BT131" i="2"/>
  <c r="BS131" i="2"/>
  <c r="BR131" i="2"/>
  <c r="AS129" i="2" s="1"/>
  <c r="BQ131" i="2"/>
  <c r="BP131" i="2"/>
  <c r="BD131" i="2"/>
  <c r="BC131" i="2"/>
  <c r="BB131" i="2"/>
  <c r="AS132" i="2" s="1"/>
  <c r="BA131" i="2"/>
  <c r="F131" i="2"/>
  <c r="BD130" i="2" s="1"/>
  <c r="E131" i="2"/>
  <c r="BC130" i="2" s="1"/>
  <c r="BJ130" i="2"/>
  <c r="BI130" i="2"/>
  <c r="BB130" i="2"/>
  <c r="F130" i="2"/>
  <c r="BK130" i="2" s="1"/>
  <c r="E130" i="2"/>
  <c r="BK129" i="2"/>
  <c r="BH129" i="2"/>
  <c r="BD129" i="2"/>
  <c r="BC129" i="2"/>
  <c r="BA129" i="2"/>
  <c r="BD128" i="2"/>
  <c r="BB128" i="2"/>
  <c r="BA128" i="2"/>
  <c r="AS128" i="2" s="1"/>
  <c r="F128" i="2"/>
  <c r="BI129" i="2" s="1"/>
  <c r="E128" i="2"/>
  <c r="BC128" i="2" s="1"/>
  <c r="E124" i="2"/>
  <c r="D124" i="2"/>
  <c r="E123" i="2"/>
  <c r="D123" i="2"/>
  <c r="C123" i="2"/>
  <c r="BA123" i="2" s="1"/>
  <c r="S123" i="2" s="1"/>
  <c r="E122" i="2"/>
  <c r="D122" i="2"/>
  <c r="C122" i="2" s="1"/>
  <c r="BA122" i="2" s="1"/>
  <c r="S122" i="2" s="1"/>
  <c r="O118" i="2"/>
  <c r="K118" i="2"/>
  <c r="G118" i="2"/>
  <c r="P117" i="2"/>
  <c r="P118" i="2" s="1"/>
  <c r="O117" i="2"/>
  <c r="N117" i="2"/>
  <c r="M117" i="2"/>
  <c r="L117" i="2"/>
  <c r="L118" i="2" s="1"/>
  <c r="K117" i="2"/>
  <c r="J117" i="2"/>
  <c r="I117" i="2"/>
  <c r="H117" i="2"/>
  <c r="G117" i="2"/>
  <c r="F117" i="2"/>
  <c r="D117" i="2"/>
  <c r="E116" i="2"/>
  <c r="D116" i="2"/>
  <c r="C116" i="2" s="1"/>
  <c r="E115" i="2"/>
  <c r="D115" i="2"/>
  <c r="E114" i="2"/>
  <c r="D114" i="2"/>
  <c r="C114" i="2"/>
  <c r="BA114" i="2" s="1"/>
  <c r="Q114" i="2" s="1"/>
  <c r="E113" i="2"/>
  <c r="E117" i="2" s="1"/>
  <c r="D113" i="2"/>
  <c r="C113" i="2" s="1"/>
  <c r="P112" i="2"/>
  <c r="O112" i="2"/>
  <c r="N112" i="2"/>
  <c r="N118" i="2" s="1"/>
  <c r="M112" i="2"/>
  <c r="M118" i="2" s="1"/>
  <c r="L112" i="2"/>
  <c r="K112" i="2"/>
  <c r="J112" i="2"/>
  <c r="J118" i="2" s="1"/>
  <c r="I112" i="2"/>
  <c r="I118" i="2" s="1"/>
  <c r="H112" i="2"/>
  <c r="H118" i="2" s="1"/>
  <c r="G112" i="2"/>
  <c r="F112" i="2"/>
  <c r="F118" i="2" s="1"/>
  <c r="E111" i="2"/>
  <c r="E112" i="2" s="1"/>
  <c r="D111" i="2"/>
  <c r="C111" i="2" s="1"/>
  <c r="E110" i="2"/>
  <c r="D110" i="2"/>
  <c r="C110" i="2" s="1"/>
  <c r="E109" i="2"/>
  <c r="D109" i="2"/>
  <c r="C109" i="2"/>
  <c r="J105" i="2"/>
  <c r="F105" i="2"/>
  <c r="M104" i="2"/>
  <c r="M105" i="2" s="1"/>
  <c r="L104" i="2"/>
  <c r="K104" i="2"/>
  <c r="J104" i="2"/>
  <c r="I104" i="2"/>
  <c r="I105" i="2" s="1"/>
  <c r="H104" i="2"/>
  <c r="G104" i="2"/>
  <c r="F104" i="2"/>
  <c r="E103" i="2"/>
  <c r="D103" i="2"/>
  <c r="C103" i="2" s="1"/>
  <c r="E102" i="2"/>
  <c r="D102" i="2"/>
  <c r="C102" i="2"/>
  <c r="E101" i="2"/>
  <c r="D101" i="2"/>
  <c r="C101" i="2" s="1"/>
  <c r="E100" i="2"/>
  <c r="E104" i="2" s="1"/>
  <c r="D100" i="2"/>
  <c r="D104" i="2" s="1"/>
  <c r="Y99" i="2"/>
  <c r="X99" i="2"/>
  <c r="W99" i="2"/>
  <c r="V99" i="2"/>
  <c r="U99" i="2"/>
  <c r="T99" i="2"/>
  <c r="S99" i="2"/>
  <c r="R99" i="2"/>
  <c r="Q99" i="2"/>
  <c r="P99" i="2"/>
  <c r="N99" i="2" s="1"/>
  <c r="O99" i="2"/>
  <c r="M99" i="2"/>
  <c r="L99" i="2"/>
  <c r="L105" i="2" s="1"/>
  <c r="K99" i="2"/>
  <c r="K105" i="2" s="1"/>
  <c r="J99" i="2"/>
  <c r="I99" i="2"/>
  <c r="H99" i="2"/>
  <c r="H105" i="2" s="1"/>
  <c r="G99" i="2"/>
  <c r="G105" i="2" s="1"/>
  <c r="F99" i="2"/>
  <c r="D99" i="2"/>
  <c r="D105" i="2" s="1"/>
  <c r="O98" i="2"/>
  <c r="N98" i="2"/>
  <c r="E98" i="2"/>
  <c r="D98" i="2"/>
  <c r="C98" i="2" s="1"/>
  <c r="O97" i="2"/>
  <c r="N97" i="2"/>
  <c r="E97" i="2"/>
  <c r="D97" i="2"/>
  <c r="C97" i="2" s="1"/>
  <c r="O96" i="2"/>
  <c r="N96" i="2"/>
  <c r="E96" i="2"/>
  <c r="E99" i="2" s="1"/>
  <c r="E105" i="2" s="1"/>
  <c r="D96" i="2"/>
  <c r="C96" i="2"/>
  <c r="C99" i="2" s="1"/>
  <c r="E92" i="2"/>
  <c r="D92" i="2"/>
  <c r="C92" i="2" s="1"/>
  <c r="E91" i="2"/>
  <c r="D91" i="2"/>
  <c r="C91" i="2" s="1"/>
  <c r="E90" i="2"/>
  <c r="D90" i="2"/>
  <c r="C90" i="2"/>
  <c r="E89" i="2"/>
  <c r="D89" i="2"/>
  <c r="C89" i="2" s="1"/>
  <c r="E88" i="2"/>
  <c r="C88" i="2" s="1"/>
  <c r="D88" i="2"/>
  <c r="AK83" i="2"/>
  <c r="E83" i="2"/>
  <c r="C83" i="2" s="1"/>
  <c r="D83" i="2"/>
  <c r="E82" i="2"/>
  <c r="D82" i="2"/>
  <c r="C82" i="2" s="1"/>
  <c r="BA82" i="2" s="1"/>
  <c r="AK82" i="2" s="1"/>
  <c r="BH81" i="2"/>
  <c r="E81" i="2"/>
  <c r="D81" i="2"/>
  <c r="C81" i="2" s="1"/>
  <c r="BA81" i="2" s="1"/>
  <c r="AK81" i="2" s="1"/>
  <c r="BH80" i="2"/>
  <c r="E80" i="2"/>
  <c r="D80" i="2"/>
  <c r="C80" i="2" s="1"/>
  <c r="BA80" i="2" s="1"/>
  <c r="AK80" i="2" s="1"/>
  <c r="BH79" i="2"/>
  <c r="E79" i="2"/>
  <c r="D79" i="2"/>
  <c r="C79" i="2" s="1"/>
  <c r="BA79" i="2" s="1"/>
  <c r="AK79" i="2" s="1"/>
  <c r="BH78" i="2"/>
  <c r="E78" i="2"/>
  <c r="D78" i="2"/>
  <c r="C78" i="2" s="1"/>
  <c r="BA78" i="2" s="1"/>
  <c r="AK78" i="2" s="1"/>
  <c r="BH77" i="2"/>
  <c r="E73" i="2"/>
  <c r="D73" i="2"/>
  <c r="C73" i="2" s="1"/>
  <c r="E72" i="2"/>
  <c r="C72" i="2" s="1"/>
  <c r="D72" i="2"/>
  <c r="E71" i="2"/>
  <c r="D71" i="2"/>
  <c r="C71" i="2" s="1"/>
  <c r="E70" i="2"/>
  <c r="D70" i="2"/>
  <c r="C70" i="2"/>
  <c r="E69" i="2"/>
  <c r="D69" i="2"/>
  <c r="C69" i="2" s="1"/>
  <c r="E68" i="2"/>
  <c r="C68" i="2" s="1"/>
  <c r="D68" i="2"/>
  <c r="C63" i="2"/>
  <c r="BH62" i="2"/>
  <c r="BA62" i="2"/>
  <c r="I62" i="2"/>
  <c r="C62" i="2"/>
  <c r="BH61" i="2"/>
  <c r="BA61" i="2"/>
  <c r="I61" i="2" s="1"/>
  <c r="C61" i="2"/>
  <c r="BH60" i="2"/>
  <c r="BA60" i="2"/>
  <c r="I60" i="2" s="1"/>
  <c r="C60" i="2"/>
  <c r="BI56" i="2"/>
  <c r="C56" i="2"/>
  <c r="BH56" i="2" s="1"/>
  <c r="BI55" i="2"/>
  <c r="BB55" i="2"/>
  <c r="BA55" i="2"/>
  <c r="L55" i="2" s="1"/>
  <c r="C55" i="2"/>
  <c r="BH55" i="2" s="1"/>
  <c r="BI54" i="2"/>
  <c r="C54" i="2"/>
  <c r="BH54" i="2" s="1"/>
  <c r="BI53" i="2"/>
  <c r="BB53" i="2"/>
  <c r="BA53" i="2"/>
  <c r="L53" i="2" s="1"/>
  <c r="C53" i="2"/>
  <c r="BH53" i="2" s="1"/>
  <c r="BH49" i="2"/>
  <c r="BA49" i="2"/>
  <c r="F49" i="2" s="1"/>
  <c r="C49" i="2"/>
  <c r="C43" i="2"/>
  <c r="BH43" i="2" s="1"/>
  <c r="BH42" i="2"/>
  <c r="C42" i="2"/>
  <c r="C41" i="2"/>
  <c r="BH41" i="2" s="1"/>
  <c r="BH40" i="2"/>
  <c r="C40" i="2"/>
  <c r="C39" i="2"/>
  <c r="BH39" i="2" s="1"/>
  <c r="BH38" i="2"/>
  <c r="C38" i="2"/>
  <c r="C37" i="2"/>
  <c r="BH37" i="2" s="1"/>
  <c r="BH36" i="2"/>
  <c r="C36" i="2"/>
  <c r="C35" i="2"/>
  <c r="BH35" i="2" s="1"/>
  <c r="BH34" i="2"/>
  <c r="C34" i="2"/>
  <c r="L33" i="2"/>
  <c r="K33" i="2"/>
  <c r="J33" i="2"/>
  <c r="I33" i="2"/>
  <c r="H33" i="2"/>
  <c r="G33" i="2"/>
  <c r="F33" i="2"/>
  <c r="E33" i="2"/>
  <c r="D33" i="2"/>
  <c r="C33" i="2" s="1"/>
  <c r="BH33" i="2" s="1"/>
  <c r="BH29" i="2"/>
  <c r="BA29" i="2"/>
  <c r="D29" i="2"/>
  <c r="BH28" i="2"/>
  <c r="BA28" i="2"/>
  <c r="D28" i="2"/>
  <c r="BH27" i="2"/>
  <c r="BA27" i="2"/>
  <c r="D27" i="2"/>
  <c r="BH26" i="2"/>
  <c r="BA26" i="2"/>
  <c r="D26" i="2" s="1"/>
  <c r="BH25" i="2"/>
  <c r="BA25" i="2"/>
  <c r="D25" i="2"/>
  <c r="BH24" i="2"/>
  <c r="BA24" i="2"/>
  <c r="D24" i="2"/>
  <c r="BH23" i="2"/>
  <c r="BA23" i="2"/>
  <c r="D23" i="2"/>
  <c r="BH22" i="2"/>
  <c r="BA22" i="2"/>
  <c r="D22" i="2" s="1"/>
  <c r="BH21" i="2"/>
  <c r="BA21" i="2"/>
  <c r="D21" i="2"/>
  <c r="BH20" i="2"/>
  <c r="BA20" i="2"/>
  <c r="D20" i="2"/>
  <c r="BH19" i="2"/>
  <c r="BA19" i="2"/>
  <c r="D19" i="2" s="1"/>
  <c r="BH15" i="2"/>
  <c r="BA15" i="2"/>
  <c r="M15" i="2"/>
  <c r="C15" i="2"/>
  <c r="BH14" i="2"/>
  <c r="BA14" i="2"/>
  <c r="M14" i="2"/>
  <c r="C14" i="2"/>
  <c r="C13" i="2"/>
  <c r="BH12" i="2"/>
  <c r="BA12" i="2"/>
  <c r="M12" i="2" s="1"/>
  <c r="C12" i="2"/>
  <c r="BH11" i="2"/>
  <c r="BA11" i="2"/>
  <c r="M11" i="2" s="1"/>
  <c r="C11" i="2"/>
  <c r="BA10" i="2"/>
  <c r="M10" i="2" s="1"/>
  <c r="C10" i="2"/>
  <c r="A5" i="2"/>
  <c r="A4" i="2"/>
  <c r="A3" i="2"/>
  <c r="A2" i="2"/>
  <c r="BH243" i="11" l="1"/>
  <c r="AS131" i="3"/>
  <c r="BH113" i="3"/>
  <c r="C117" i="3"/>
  <c r="C118" i="3" s="1"/>
  <c r="BA113" i="3"/>
  <c r="Q113" i="3" s="1"/>
  <c r="A328" i="3" s="1"/>
  <c r="L56" i="3"/>
  <c r="AS148" i="3"/>
  <c r="AS135" i="3"/>
  <c r="AS151" i="3"/>
  <c r="AS147" i="3"/>
  <c r="AV163" i="3"/>
  <c r="AS152" i="3"/>
  <c r="AS136" i="3"/>
  <c r="AS130" i="3"/>
  <c r="AS142" i="2"/>
  <c r="C112" i="2"/>
  <c r="AS143" i="2"/>
  <c r="BH116" i="2"/>
  <c r="BA116" i="2"/>
  <c r="Q116" i="2" s="1"/>
  <c r="AS146" i="2"/>
  <c r="BJ92" i="2"/>
  <c r="BC91" i="2"/>
  <c r="AK92" i="2" s="1"/>
  <c r="E118" i="2"/>
  <c r="C117" i="2"/>
  <c r="BH113" i="2"/>
  <c r="BA113" i="2"/>
  <c r="Q113" i="2" s="1"/>
  <c r="BA54" i="2"/>
  <c r="BA56" i="2"/>
  <c r="BH114" i="2"/>
  <c r="BH123" i="2"/>
  <c r="D130" i="2"/>
  <c r="BI131" i="2"/>
  <c r="BJ133" i="2"/>
  <c r="BI134" i="2"/>
  <c r="BD133" i="2"/>
  <c r="BI136" i="2"/>
  <c r="BB135" i="2"/>
  <c r="AS136" i="2" s="1"/>
  <c r="BK136" i="2"/>
  <c r="BJ138" i="2"/>
  <c r="BC137" i="2"/>
  <c r="AS138" i="2" s="1"/>
  <c r="BJ140" i="2"/>
  <c r="BC139" i="2"/>
  <c r="AS140" i="2" s="1"/>
  <c r="BJ142" i="2"/>
  <c r="BC141" i="2"/>
  <c r="BJ144" i="2"/>
  <c r="BC143" i="2"/>
  <c r="AS144" i="2" s="1"/>
  <c r="BJ146" i="2"/>
  <c r="BC145" i="2"/>
  <c r="BB54" i="2"/>
  <c r="BB56" i="2"/>
  <c r="C100" i="2"/>
  <c r="C104" i="2" s="1"/>
  <c r="C105" i="2" s="1"/>
  <c r="D112" i="2"/>
  <c r="D118" i="2" s="1"/>
  <c r="C115" i="2"/>
  <c r="C124" i="2"/>
  <c r="D128" i="2"/>
  <c r="BL129" i="2" s="1"/>
  <c r="BJ129" i="2"/>
  <c r="BH130" i="2"/>
  <c r="BB129" i="2"/>
  <c r="AS130" i="2" s="1"/>
  <c r="D131" i="2"/>
  <c r="BJ131" i="2"/>
  <c r="BH122" i="2"/>
  <c r="BH131" i="2"/>
  <c r="BA130" i="2"/>
  <c r="AS131" i="2" s="1"/>
  <c r="BK131" i="2"/>
  <c r="BC132" i="2"/>
  <c r="AS133" i="2" s="1"/>
  <c r="BB133" i="2"/>
  <c r="AS134" i="2" s="1"/>
  <c r="D134" i="2"/>
  <c r="BI135" i="2"/>
  <c r="BB134" i="2"/>
  <c r="AS135" i="2" s="1"/>
  <c r="BD135" i="2"/>
  <c r="D136" i="2"/>
  <c r="BH136" i="2"/>
  <c r="BJ139" i="2"/>
  <c r="BC138" i="2"/>
  <c r="AS139" i="2" s="1"/>
  <c r="BJ141" i="2"/>
  <c r="BC140" i="2"/>
  <c r="AS141" i="2" s="1"/>
  <c r="BJ143" i="2"/>
  <c r="BC142" i="2"/>
  <c r="BJ145" i="2"/>
  <c r="BC144" i="2"/>
  <c r="AS145" i="2" s="1"/>
  <c r="D144" i="2"/>
  <c r="D146" i="2"/>
  <c r="BC146" i="2"/>
  <c r="AS147" i="2" s="1"/>
  <c r="BC147" i="2"/>
  <c r="AS148" i="2" s="1"/>
  <c r="BC148" i="2"/>
  <c r="AS149" i="2" s="1"/>
  <c r="BC149" i="2"/>
  <c r="AS150" i="2" s="1"/>
  <c r="BC150" i="2"/>
  <c r="AS151" i="2" s="1"/>
  <c r="BC151" i="2"/>
  <c r="AS152" i="2" s="1"/>
  <c r="BC152" i="2"/>
  <c r="AS153" i="2" s="1"/>
  <c r="BC153" i="2"/>
  <c r="AS154" i="2" s="1"/>
  <c r="BJ153" i="2"/>
  <c r="BC154" i="2"/>
  <c r="AS155" i="2" s="1"/>
  <c r="BJ154" i="2"/>
  <c r="BC156" i="2"/>
  <c r="AS157" i="2" s="1"/>
  <c r="BJ157" i="2"/>
  <c r="BC161" i="2"/>
  <c r="AV161" i="2" s="1"/>
  <c r="BJ161" i="2"/>
  <c r="BA162" i="2"/>
  <c r="BD167" i="2"/>
  <c r="D168" i="2"/>
  <c r="BC168" i="2"/>
  <c r="BI170" i="2"/>
  <c r="BB170" i="2"/>
  <c r="AV171" i="2" s="1"/>
  <c r="BD171" i="2"/>
  <c r="BI172" i="2"/>
  <c r="BB172" i="2"/>
  <c r="AV173" i="2" s="1"/>
  <c r="BD173" i="2"/>
  <c r="W205" i="2"/>
  <c r="BH236" i="2"/>
  <c r="BA235" i="2"/>
  <c r="AI236" i="2" s="1"/>
  <c r="BA226" i="2"/>
  <c r="AR227" i="2" s="1"/>
  <c r="BH227" i="2"/>
  <c r="BA228" i="2"/>
  <c r="AR229" i="2" s="1"/>
  <c r="BH229" i="2"/>
  <c r="BB155" i="2"/>
  <c r="BC162" i="2"/>
  <c r="BB167" i="2"/>
  <c r="BH168" i="2"/>
  <c r="BA168" i="2"/>
  <c r="D170" i="2"/>
  <c r="BH169" i="2"/>
  <c r="BA169" i="2"/>
  <c r="AV170" i="2" s="1"/>
  <c r="BI171" i="2"/>
  <c r="BB171" i="2"/>
  <c r="AV172" i="2" s="1"/>
  <c r="BI173" i="2"/>
  <c r="BB173" i="2"/>
  <c r="AV174" i="2" s="1"/>
  <c r="BH225" i="2"/>
  <c r="BA224" i="2"/>
  <c r="AR225" i="2" s="1"/>
  <c r="BC166" i="2"/>
  <c r="AV167" i="2" s="1"/>
  <c r="BC167" i="2"/>
  <c r="AV168" i="2" s="1"/>
  <c r="BK167" i="2"/>
  <c r="BB168" i="2"/>
  <c r="BJ168" i="2"/>
  <c r="BI169" i="2"/>
  <c r="BH170" i="2"/>
  <c r="BK171" i="2"/>
  <c r="BH172" i="2"/>
  <c r="BK173" i="2"/>
  <c r="BA225" i="2"/>
  <c r="AR226" i="2" s="1"/>
  <c r="BH226" i="2"/>
  <c r="BA227" i="2"/>
  <c r="AR228" i="2" s="1"/>
  <c r="BH228" i="2"/>
  <c r="BA229" i="2"/>
  <c r="AR230" i="2" s="1"/>
  <c r="BH230" i="2"/>
  <c r="BH174" i="2"/>
  <c r="BA175" i="2"/>
  <c r="BH175" i="2"/>
  <c r="D176" i="2"/>
  <c r="BA176" i="2"/>
  <c r="BH176" i="2"/>
  <c r="D177" i="2"/>
  <c r="BA177" i="2"/>
  <c r="BH177" i="2"/>
  <c r="D178" i="2"/>
  <c r="BA178" i="2"/>
  <c r="BH178" i="2"/>
  <c r="D179" i="2"/>
  <c r="BA179" i="2"/>
  <c r="BH179" i="2"/>
  <c r="D180" i="2"/>
  <c r="BA180" i="2"/>
  <c r="BH180" i="2"/>
  <c r="D181" i="2"/>
  <c r="BA181" i="2"/>
  <c r="BH181" i="2"/>
  <c r="D182" i="2"/>
  <c r="BA182" i="2"/>
  <c r="BH182" i="2"/>
  <c r="D183" i="2"/>
  <c r="BA183" i="2"/>
  <c r="BH183" i="2"/>
  <c r="D184" i="2"/>
  <c r="BA184" i="2"/>
  <c r="BH184" i="2"/>
  <c r="D185" i="2"/>
  <c r="BA185" i="2"/>
  <c r="BH185" i="2"/>
  <c r="D186" i="2"/>
  <c r="BA186" i="2"/>
  <c r="BH186" i="2"/>
  <c r="D187" i="2"/>
  <c r="BJ205" i="2"/>
  <c r="BB174" i="2"/>
  <c r="AV175" i="2" s="1"/>
  <c r="BB175" i="2"/>
  <c r="BB176" i="2"/>
  <c r="BI176" i="2"/>
  <c r="BB177" i="2"/>
  <c r="BI177" i="2"/>
  <c r="BB178" i="2"/>
  <c r="BI178" i="2"/>
  <c r="BB179" i="2"/>
  <c r="BI179" i="2"/>
  <c r="BB180" i="2"/>
  <c r="BI180" i="2"/>
  <c r="BB181" i="2"/>
  <c r="BI181" i="2"/>
  <c r="BB182" i="2"/>
  <c r="BI182" i="2"/>
  <c r="BB183" i="2"/>
  <c r="BI183" i="2"/>
  <c r="BB184" i="2"/>
  <c r="BI184" i="2"/>
  <c r="BB185" i="2"/>
  <c r="BI185" i="2"/>
  <c r="BB186" i="2"/>
  <c r="BI186" i="2"/>
  <c r="BB187" i="2"/>
  <c r="AV188" i="2" s="1"/>
  <c r="BA189" i="2"/>
  <c r="BH189" i="2"/>
  <c r="C194" i="2"/>
  <c r="BH194" i="2" s="1"/>
  <c r="BA199" i="2"/>
  <c r="W202" i="2" s="1"/>
  <c r="BB200" i="2"/>
  <c r="W203" i="2" s="1"/>
  <c r="BC201" i="2"/>
  <c r="W204" i="2" s="1"/>
  <c r="BB202" i="2"/>
  <c r="BI203" i="2"/>
  <c r="BH204" i="2"/>
  <c r="BA207" i="2"/>
  <c r="AR210" i="2" s="1"/>
  <c r="BB224" i="2"/>
  <c r="BI225" i="2"/>
  <c r="BI226" i="2"/>
  <c r="BI227" i="2"/>
  <c r="BI228" i="2"/>
  <c r="BI229" i="2"/>
  <c r="BI230" i="2"/>
  <c r="BB235" i="2"/>
  <c r="BI236" i="2"/>
  <c r="BI237" i="2"/>
  <c r="BI238" i="2"/>
  <c r="BB189" i="2"/>
  <c r="BC202" i="2"/>
  <c r="BI204" i="2"/>
  <c r="BH205" i="2"/>
  <c r="C231" i="2"/>
  <c r="C237" i="2"/>
  <c r="C238" i="2"/>
  <c r="C239" i="2"/>
  <c r="BD176" i="2"/>
  <c r="BD177" i="2"/>
  <c r="BD178" i="2"/>
  <c r="BD179" i="2"/>
  <c r="BD180" i="2"/>
  <c r="BD181" i="2"/>
  <c r="BD182" i="2"/>
  <c r="BD183" i="2"/>
  <c r="BD184" i="2"/>
  <c r="BD185" i="2"/>
  <c r="BD186" i="2"/>
  <c r="C198" i="2"/>
  <c r="BH198" i="2" s="1"/>
  <c r="BB230" i="2"/>
  <c r="BB238" i="2"/>
  <c r="E247" i="4"/>
  <c r="D247" i="4"/>
  <c r="C247" i="4" s="1"/>
  <c r="E246" i="4"/>
  <c r="C246" i="4" s="1"/>
  <c r="D246" i="4"/>
  <c r="E245" i="4"/>
  <c r="D245" i="4"/>
  <c r="C245" i="4" s="1"/>
  <c r="E244" i="4"/>
  <c r="D244" i="4"/>
  <c r="C244" i="4" s="1"/>
  <c r="E239" i="4"/>
  <c r="D239" i="4"/>
  <c r="C239" i="4"/>
  <c r="BA238" i="4" s="1"/>
  <c r="E238" i="4"/>
  <c r="BB237" i="4" s="1"/>
  <c r="D238" i="4"/>
  <c r="BI237" i="4"/>
  <c r="E237" i="4"/>
  <c r="D237" i="4"/>
  <c r="BI236" i="4"/>
  <c r="E236" i="4"/>
  <c r="BB235" i="4" s="1"/>
  <c r="D236" i="4"/>
  <c r="E231" i="4"/>
  <c r="D231" i="4"/>
  <c r="C231" i="4"/>
  <c r="BA230" i="4" s="1"/>
  <c r="BI230" i="4"/>
  <c r="E230" i="4"/>
  <c r="BB229" i="4" s="1"/>
  <c r="D230" i="4"/>
  <c r="BI229" i="4"/>
  <c r="E229" i="4"/>
  <c r="D229" i="4"/>
  <c r="BI228" i="4"/>
  <c r="E228" i="4"/>
  <c r="BB227" i="4" s="1"/>
  <c r="D228" i="4"/>
  <c r="C228" i="4"/>
  <c r="BA227" i="4" s="1"/>
  <c r="AR228" i="4" s="1"/>
  <c r="E227" i="4"/>
  <c r="BB226" i="4" s="1"/>
  <c r="D227" i="4"/>
  <c r="C227" i="4"/>
  <c r="BH227" i="4" s="1"/>
  <c r="BI226" i="4"/>
  <c r="BA226" i="4"/>
  <c r="AR227" i="4" s="1"/>
  <c r="E226" i="4"/>
  <c r="BB225" i="4" s="1"/>
  <c r="D226" i="4"/>
  <c r="C226" i="4"/>
  <c r="E225" i="4"/>
  <c r="C225" i="4" s="1"/>
  <c r="BH225" i="4" s="1"/>
  <c r="D225" i="4"/>
  <c r="BH220" i="4"/>
  <c r="AR220" i="4"/>
  <c r="E220" i="4"/>
  <c r="D220" i="4"/>
  <c r="C220" i="4" s="1"/>
  <c r="BH219" i="4"/>
  <c r="E219" i="4"/>
  <c r="D219" i="4"/>
  <c r="C219" i="4"/>
  <c r="BH218" i="4"/>
  <c r="AR218" i="4"/>
  <c r="E218" i="4"/>
  <c r="D218" i="4"/>
  <c r="C218" i="4" s="1"/>
  <c r="BH217" i="4"/>
  <c r="BA217" i="4"/>
  <c r="AR217" i="4"/>
  <c r="E217" i="4"/>
  <c r="D217" i="4"/>
  <c r="C217" i="4" s="1"/>
  <c r="BH216" i="4"/>
  <c r="BA216" i="4"/>
  <c r="AR219" i="4" s="1"/>
  <c r="AR216" i="4"/>
  <c r="E216" i="4"/>
  <c r="D216" i="4"/>
  <c r="C216" i="4"/>
  <c r="BH215" i="4"/>
  <c r="BA215" i="4"/>
  <c r="E215" i="4"/>
  <c r="D215" i="4"/>
  <c r="BH214" i="4"/>
  <c r="BA214" i="4"/>
  <c r="AR214" i="4"/>
  <c r="E214" i="4"/>
  <c r="D214" i="4"/>
  <c r="C214" i="4" s="1"/>
  <c r="BH213" i="4"/>
  <c r="BA213" i="4"/>
  <c r="AR213" i="4"/>
  <c r="E213" i="4"/>
  <c r="D213" i="4"/>
  <c r="C213" i="4" s="1"/>
  <c r="BH212" i="4"/>
  <c r="BA212" i="4"/>
  <c r="AR215" i="4" s="1"/>
  <c r="AR212" i="4"/>
  <c r="E212" i="4"/>
  <c r="D212" i="4"/>
  <c r="C212" i="4"/>
  <c r="BH211" i="4"/>
  <c r="BA211" i="4"/>
  <c r="E211" i="4"/>
  <c r="C211" i="4"/>
  <c r="BA210" i="4"/>
  <c r="AQ210" i="4"/>
  <c r="AP210" i="4"/>
  <c r="AO210" i="4"/>
  <c r="AN210" i="4"/>
  <c r="AM210" i="4"/>
  <c r="AL210" i="4"/>
  <c r="AK210" i="4"/>
  <c r="AJ210" i="4"/>
  <c r="AI210" i="4"/>
  <c r="AH210" i="4"/>
  <c r="AG210" i="4"/>
  <c r="AF210" i="4"/>
  <c r="AE210" i="4"/>
  <c r="AD210"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C210" i="4" s="1"/>
  <c r="D210" i="4"/>
  <c r="BA209" i="4"/>
  <c r="BA208" i="4"/>
  <c r="AR211" i="4" s="1"/>
  <c r="BJ205" i="4"/>
  <c r="BH205" i="4"/>
  <c r="C205" i="4"/>
  <c r="BI205" i="4" s="1"/>
  <c r="BI204" i="4"/>
  <c r="BH204" i="4"/>
  <c r="C204" i="4"/>
  <c r="BJ204" i="4" s="1"/>
  <c r="BJ203" i="4"/>
  <c r="BI203" i="4"/>
  <c r="BH203" i="4"/>
  <c r="C203" i="4"/>
  <c r="BC202" i="4"/>
  <c r="W205" i="4" s="1"/>
  <c r="BB202" i="4"/>
  <c r="BA202" i="4"/>
  <c r="C202" i="4"/>
  <c r="BC201" i="4"/>
  <c r="W204" i="4" s="1"/>
  <c r="BB201" i="4"/>
  <c r="BA201" i="4"/>
  <c r="BC200" i="4"/>
  <c r="BB200" i="4"/>
  <c r="BA200" i="4"/>
  <c r="BA199" i="4"/>
  <c r="E198" i="4"/>
  <c r="BJ198" i="4" s="1"/>
  <c r="D198" i="4"/>
  <c r="BJ194" i="4"/>
  <c r="E194" i="4"/>
  <c r="D194" i="4"/>
  <c r="F190" i="4"/>
  <c r="E190" i="4"/>
  <c r="BK189" i="4"/>
  <c r="BI189" i="4"/>
  <c r="BH189" i="4"/>
  <c r="BD189" i="4"/>
  <c r="BB189" i="4"/>
  <c r="BA189" i="4"/>
  <c r="F189" i="4"/>
  <c r="E189" i="4"/>
  <c r="D189" i="4"/>
  <c r="BB188" i="4"/>
  <c r="AV189" i="4" s="1"/>
  <c r="F188" i="4"/>
  <c r="E188" i="4"/>
  <c r="D188" i="4"/>
  <c r="BJ187" i="4"/>
  <c r="BI187" i="4"/>
  <c r="BH187" i="4"/>
  <c r="BC187" i="4"/>
  <c r="BB187" i="4"/>
  <c r="BA187" i="4"/>
  <c r="F187" i="4"/>
  <c r="E187" i="4"/>
  <c r="BJ186" i="4" s="1"/>
  <c r="D187" i="4"/>
  <c r="BI186" i="4"/>
  <c r="BH186" i="4"/>
  <c r="BC186" i="4"/>
  <c r="BA186" i="4"/>
  <c r="F186" i="4"/>
  <c r="E186" i="4"/>
  <c r="BJ185" i="4"/>
  <c r="BH185" i="4"/>
  <c r="F185" i="4"/>
  <c r="E185" i="4"/>
  <c r="BJ184" i="4"/>
  <c r="BI184" i="4"/>
  <c r="BC184" i="4"/>
  <c r="F184" i="4"/>
  <c r="E184" i="4"/>
  <c r="D184" i="4" s="1"/>
  <c r="BI183" i="4"/>
  <c r="BH183" i="4"/>
  <c r="BB183" i="4"/>
  <c r="BA183" i="4"/>
  <c r="F183" i="4"/>
  <c r="E183" i="4"/>
  <c r="BJ182" i="4" s="1"/>
  <c r="BH182" i="4"/>
  <c r="BC182" i="4"/>
  <c r="F182" i="4"/>
  <c r="E182" i="4"/>
  <c r="BH181" i="4"/>
  <c r="BB181" i="4"/>
  <c r="F181" i="4"/>
  <c r="E181" i="4"/>
  <c r="D181" i="4"/>
  <c r="BJ180" i="4"/>
  <c r="BI180" i="4"/>
  <c r="BC180" i="4"/>
  <c r="BB180" i="4"/>
  <c r="F180" i="4"/>
  <c r="E180" i="4"/>
  <c r="BJ179" i="4" s="1"/>
  <c r="D180" i="4"/>
  <c r="BI179" i="4"/>
  <c r="BH179" i="4"/>
  <c r="BC179" i="4"/>
  <c r="BB179" i="4"/>
  <c r="BA179" i="4"/>
  <c r="F179" i="4"/>
  <c r="E179" i="4"/>
  <c r="BJ178" i="4" s="1"/>
  <c r="BH178" i="4"/>
  <c r="BC178" i="4"/>
  <c r="F178" i="4"/>
  <c r="E178" i="4"/>
  <c r="BJ177" i="4"/>
  <c r="BH177" i="4"/>
  <c r="BB177" i="4"/>
  <c r="BA177" i="4"/>
  <c r="F177" i="4"/>
  <c r="E177" i="4"/>
  <c r="D177" i="4"/>
  <c r="BJ176" i="4"/>
  <c r="BI176" i="4"/>
  <c r="BC176" i="4"/>
  <c r="BB176" i="4"/>
  <c r="BA176" i="4"/>
  <c r="F176" i="4"/>
  <c r="E176" i="4"/>
  <c r="D176" i="4"/>
  <c r="BJ175" i="4"/>
  <c r="BI175" i="4"/>
  <c r="BH175" i="4"/>
  <c r="BC175" i="4"/>
  <c r="BB175" i="4"/>
  <c r="BA175" i="4"/>
  <c r="F175" i="4"/>
  <c r="E175" i="4"/>
  <c r="BJ174" i="4" s="1"/>
  <c r="D175" i="4"/>
  <c r="BH174" i="4"/>
  <c r="BC174" i="4"/>
  <c r="BA174" i="4"/>
  <c r="F174" i="4"/>
  <c r="E174" i="4"/>
  <c r="BJ173" i="4"/>
  <c r="BI173" i="4"/>
  <c r="BH173" i="4"/>
  <c r="BB173" i="4"/>
  <c r="BA173" i="4"/>
  <c r="F173" i="4"/>
  <c r="E173" i="4"/>
  <c r="BJ172" i="4"/>
  <c r="BI172" i="4"/>
  <c r="BC172" i="4"/>
  <c r="F172" i="4"/>
  <c r="E172" i="4"/>
  <c r="D172" i="4"/>
  <c r="BJ171" i="4"/>
  <c r="BI171" i="4"/>
  <c r="BH171" i="4"/>
  <c r="BC171" i="4"/>
  <c r="BB171" i="4"/>
  <c r="BA171" i="4"/>
  <c r="F171" i="4"/>
  <c r="E171" i="4"/>
  <c r="BJ170" i="4" s="1"/>
  <c r="D171" i="4"/>
  <c r="BI170" i="4"/>
  <c r="BH170" i="4"/>
  <c r="BC170" i="4"/>
  <c r="BA170" i="4"/>
  <c r="F170" i="4"/>
  <c r="BJ169" i="4"/>
  <c r="BH169" i="4"/>
  <c r="BC169" i="4"/>
  <c r="F169" i="4"/>
  <c r="E169" i="4"/>
  <c r="D169" i="4"/>
  <c r="BK168" i="4"/>
  <c r="BI168" i="4"/>
  <c r="BH168" i="4"/>
  <c r="BD168" i="4"/>
  <c r="BB168" i="4"/>
  <c r="BA168" i="4"/>
  <c r="F168" i="4"/>
  <c r="E168" i="4"/>
  <c r="D168" i="4"/>
  <c r="BJ167" i="4"/>
  <c r="BH167" i="4"/>
  <c r="BD167" i="4"/>
  <c r="BC167" i="4"/>
  <c r="BA167" i="4"/>
  <c r="F167" i="4"/>
  <c r="E167" i="4"/>
  <c r="BJ166" i="4"/>
  <c r="BC166" i="4"/>
  <c r="BA166" i="4"/>
  <c r="F166" i="4"/>
  <c r="BB165" i="4" s="1"/>
  <c r="E166" i="4"/>
  <c r="D166" i="4"/>
  <c r="BL161" i="4" s="1"/>
  <c r="BC165" i="4"/>
  <c r="BA165" i="4"/>
  <c r="F165" i="4"/>
  <c r="E165" i="4"/>
  <c r="D165" i="4"/>
  <c r="BK164" i="4"/>
  <c r="BJ164" i="4"/>
  <c r="BH164" i="4"/>
  <c r="BD164" i="4"/>
  <c r="BC164" i="4"/>
  <c r="BA164" i="4"/>
  <c r="F164" i="4"/>
  <c r="D164" i="4" s="1"/>
  <c r="E164" i="4"/>
  <c r="DD163" i="4"/>
  <c r="DC163" i="4"/>
  <c r="DB163" i="4"/>
  <c r="DA163" i="4"/>
  <c r="CZ163" i="4"/>
  <c r="CY163" i="4"/>
  <c r="CX163" i="4"/>
  <c r="CW163" i="4"/>
  <c r="CV163" i="4"/>
  <c r="CU163" i="4"/>
  <c r="CT163" i="4"/>
  <c r="CS163" i="4"/>
  <c r="CR163" i="4"/>
  <c r="CQ163" i="4"/>
  <c r="CP163" i="4"/>
  <c r="CO163" i="4"/>
  <c r="CN163" i="4"/>
  <c r="CM163" i="4"/>
  <c r="CL163" i="4"/>
  <c r="CK163" i="4"/>
  <c r="CJ163" i="4"/>
  <c r="CI163" i="4"/>
  <c r="CH163" i="4"/>
  <c r="CG163" i="4"/>
  <c r="CF163" i="4"/>
  <c r="CE163" i="4"/>
  <c r="CD163" i="4"/>
  <c r="CC163" i="4"/>
  <c r="CB163" i="4"/>
  <c r="CA163" i="4"/>
  <c r="BZ163" i="4"/>
  <c r="BY163" i="4"/>
  <c r="BX163" i="4"/>
  <c r="BW163" i="4"/>
  <c r="BV163" i="4"/>
  <c r="BU163" i="4"/>
  <c r="BT163" i="4"/>
  <c r="BS163" i="4"/>
  <c r="BR163" i="4"/>
  <c r="BQ163" i="4"/>
  <c r="BP163" i="4"/>
  <c r="AV162" i="4" s="1"/>
  <c r="BK163" i="4"/>
  <c r="BJ163" i="4"/>
  <c r="BD163" i="4"/>
  <c r="BC163" i="4"/>
  <c r="F163" i="4"/>
  <c r="E163" i="4"/>
  <c r="D163" i="4"/>
  <c r="BK162" i="4"/>
  <c r="BI162" i="4"/>
  <c r="BH162" i="4"/>
  <c r="BD162" i="4"/>
  <c r="BB162" i="4"/>
  <c r="BA162" i="4"/>
  <c r="BK161" i="4"/>
  <c r="BJ161" i="4"/>
  <c r="BI161" i="4"/>
  <c r="BB161" i="4"/>
  <c r="F161" i="4"/>
  <c r="E161" i="4"/>
  <c r="D161" i="4" s="1"/>
  <c r="F157" i="4"/>
  <c r="E157" i="4"/>
  <c r="D157" i="4" s="1"/>
  <c r="BB156" i="4"/>
  <c r="F156" i="4"/>
  <c r="BB155" i="4" s="1"/>
  <c r="E156" i="4"/>
  <c r="BI155" i="4"/>
  <c r="F155" i="4"/>
  <c r="E155" i="4"/>
  <c r="D155" i="4" s="1"/>
  <c r="BJ154" i="4"/>
  <c r="BD154" i="4"/>
  <c r="F154" i="4"/>
  <c r="E154" i="4"/>
  <c r="BK153" i="4"/>
  <c r="BJ153" i="4"/>
  <c r="BI153" i="4"/>
  <c r="BC153" i="4"/>
  <c r="F153" i="4"/>
  <c r="E153" i="4"/>
  <c r="D153" i="4" s="1"/>
  <c r="BK152" i="4"/>
  <c r="BJ152" i="4"/>
  <c r="BD152" i="4"/>
  <c r="BC152" i="4"/>
  <c r="BB152" i="4"/>
  <c r="F152" i="4"/>
  <c r="E152" i="4"/>
  <c r="D152" i="4" s="1"/>
  <c r="BK151" i="4"/>
  <c r="BD151" i="4"/>
  <c r="BC151" i="4"/>
  <c r="F151" i="4"/>
  <c r="E151" i="4"/>
  <c r="D151" i="4" s="1"/>
  <c r="BJ150" i="4"/>
  <c r="BD150" i="4"/>
  <c r="F150" i="4"/>
  <c r="E150" i="4"/>
  <c r="BK149" i="4"/>
  <c r="BJ149" i="4"/>
  <c r="BI149" i="4"/>
  <c r="BC149" i="4"/>
  <c r="F149" i="4"/>
  <c r="E149" i="4"/>
  <c r="D149" i="4" s="1"/>
  <c r="BK148" i="4"/>
  <c r="BJ148" i="4"/>
  <c r="BD148" i="4"/>
  <c r="BC148" i="4"/>
  <c r="BB148" i="4"/>
  <c r="F148" i="4"/>
  <c r="E148" i="4"/>
  <c r="D148" i="4" s="1"/>
  <c r="BK147" i="4"/>
  <c r="BD147" i="4"/>
  <c r="BC147" i="4"/>
  <c r="F147" i="4"/>
  <c r="E147" i="4"/>
  <c r="D147" i="4" s="1"/>
  <c r="BJ146" i="4"/>
  <c r="BD146" i="4"/>
  <c r="F146" i="4"/>
  <c r="E146" i="4"/>
  <c r="BK145" i="4"/>
  <c r="BJ145" i="4"/>
  <c r="BI145" i="4"/>
  <c r="BC145" i="4"/>
  <c r="F145" i="4"/>
  <c r="E145" i="4"/>
  <c r="D145" i="4" s="1"/>
  <c r="BK144" i="4"/>
  <c r="BJ144" i="4"/>
  <c r="BD144" i="4"/>
  <c r="BC144" i="4"/>
  <c r="BB144" i="4"/>
  <c r="F144" i="4"/>
  <c r="E144" i="4"/>
  <c r="D144" i="4" s="1"/>
  <c r="BK143" i="4"/>
  <c r="BD143" i="4"/>
  <c r="BC143" i="4"/>
  <c r="F143" i="4"/>
  <c r="E143" i="4"/>
  <c r="D143" i="4" s="1"/>
  <c r="BJ142" i="4"/>
  <c r="BD142" i="4"/>
  <c r="F142" i="4"/>
  <c r="E142" i="4"/>
  <c r="BK141" i="4"/>
  <c r="BJ141" i="4"/>
  <c r="BI141" i="4"/>
  <c r="BC141" i="4"/>
  <c r="F141" i="4"/>
  <c r="E141" i="4"/>
  <c r="D141" i="4" s="1"/>
  <c r="BK140" i="4"/>
  <c r="BJ140" i="4"/>
  <c r="BD140" i="4"/>
  <c r="BC140" i="4"/>
  <c r="BB140" i="4"/>
  <c r="F140" i="4"/>
  <c r="E140" i="4"/>
  <c r="D140" i="4" s="1"/>
  <c r="BK139" i="4"/>
  <c r="BD139" i="4"/>
  <c r="BC139" i="4"/>
  <c r="F139" i="4"/>
  <c r="E139" i="4"/>
  <c r="D139" i="4" s="1"/>
  <c r="BJ138" i="4"/>
  <c r="BD138" i="4"/>
  <c r="F138" i="4"/>
  <c r="E138" i="4"/>
  <c r="BK137" i="4"/>
  <c r="BJ137" i="4"/>
  <c r="BI137" i="4"/>
  <c r="BC137" i="4"/>
  <c r="F137" i="4"/>
  <c r="D137" i="4"/>
  <c r="BJ136" i="4"/>
  <c r="BI136" i="4"/>
  <c r="BC136" i="4"/>
  <c r="BB136" i="4"/>
  <c r="BA136" i="4"/>
  <c r="F136" i="4"/>
  <c r="E136" i="4"/>
  <c r="D136" i="4"/>
  <c r="BJ135" i="4"/>
  <c r="BC135" i="4"/>
  <c r="BB135" i="4"/>
  <c r="BA135" i="4"/>
  <c r="F135" i="4"/>
  <c r="E135" i="4"/>
  <c r="D135" i="4"/>
  <c r="BC134" i="4"/>
  <c r="BA134" i="4"/>
  <c r="F134" i="4"/>
  <c r="E134" i="4"/>
  <c r="BJ134" i="4" s="1"/>
  <c r="BJ133" i="4"/>
  <c r="BD133" i="4"/>
  <c r="BC133" i="4"/>
  <c r="F133" i="4"/>
  <c r="E133" i="4"/>
  <c r="BJ132" i="4"/>
  <c r="BC132" i="4"/>
  <c r="F132" i="4"/>
  <c r="BI132" i="4" s="1"/>
  <c r="E132" i="4"/>
  <c r="DA131" i="4"/>
  <c r="CZ131" i="4"/>
  <c r="CY131" i="4"/>
  <c r="CX131" i="4"/>
  <c r="CW131" i="4"/>
  <c r="CV131" i="4"/>
  <c r="CU131" i="4"/>
  <c r="CT131" i="4"/>
  <c r="CS131" i="4"/>
  <c r="CR131" i="4"/>
  <c r="CQ131" i="4"/>
  <c r="CP131" i="4"/>
  <c r="CO131" i="4"/>
  <c r="CN131" i="4"/>
  <c r="CM131" i="4"/>
  <c r="CL131" i="4"/>
  <c r="CK131" i="4"/>
  <c r="CJ131" i="4"/>
  <c r="CI131" i="4"/>
  <c r="CH131" i="4"/>
  <c r="CG131" i="4"/>
  <c r="CF131" i="4"/>
  <c r="CE131" i="4"/>
  <c r="CD131" i="4"/>
  <c r="CC131" i="4"/>
  <c r="CB131" i="4"/>
  <c r="CA131" i="4"/>
  <c r="BZ131" i="4"/>
  <c r="BY131" i="4"/>
  <c r="BX131" i="4"/>
  <c r="BW131" i="4"/>
  <c r="BV131" i="4"/>
  <c r="BU131" i="4"/>
  <c r="BT131" i="4"/>
  <c r="BS131" i="4"/>
  <c r="BR131" i="4"/>
  <c r="BQ131" i="4"/>
  <c r="BP131" i="4"/>
  <c r="BK131" i="4"/>
  <c r="BI131" i="4"/>
  <c r="BH131" i="4"/>
  <c r="BB131" i="4"/>
  <c r="F131" i="4"/>
  <c r="E131" i="4"/>
  <c r="BK130" i="4"/>
  <c r="BI130" i="4"/>
  <c r="BH130" i="4"/>
  <c r="BD130" i="4"/>
  <c r="BB130" i="4"/>
  <c r="BA130" i="4"/>
  <c r="F130" i="4"/>
  <c r="E130" i="4"/>
  <c r="BJ130" i="4" s="1"/>
  <c r="D130" i="4"/>
  <c r="BD129" i="4"/>
  <c r="BB129" i="4"/>
  <c r="BA129" i="4"/>
  <c r="F128" i="4"/>
  <c r="E128" i="4"/>
  <c r="E124" i="4"/>
  <c r="D124" i="4"/>
  <c r="C124" i="4"/>
  <c r="BH124" i="4" s="1"/>
  <c r="BH123" i="4"/>
  <c r="E123" i="4"/>
  <c r="D123" i="4"/>
  <c r="C123" i="4" s="1"/>
  <c r="BA123" i="4" s="1"/>
  <c r="S123" i="4" s="1"/>
  <c r="E122" i="4"/>
  <c r="D122" i="4"/>
  <c r="C122" i="4" s="1"/>
  <c r="N118" i="4"/>
  <c r="M118" i="4"/>
  <c r="I118" i="4"/>
  <c r="P117" i="4"/>
  <c r="O117" i="4"/>
  <c r="N117" i="4"/>
  <c r="M117" i="4"/>
  <c r="L117" i="4"/>
  <c r="K117" i="4"/>
  <c r="J117" i="4"/>
  <c r="J118" i="4" s="1"/>
  <c r="I117" i="4"/>
  <c r="H117" i="4"/>
  <c r="H118" i="4" s="1"/>
  <c r="G117" i="4"/>
  <c r="F117" i="4"/>
  <c r="F118" i="4" s="1"/>
  <c r="E116" i="4"/>
  <c r="D116" i="4"/>
  <c r="C116" i="4" s="1"/>
  <c r="BA116" i="4" s="1"/>
  <c r="Q116" i="4" s="1"/>
  <c r="E115" i="4"/>
  <c r="D115" i="4"/>
  <c r="C115" i="4"/>
  <c r="BH115" i="4" s="1"/>
  <c r="BH114" i="4"/>
  <c r="Q114" i="4"/>
  <c r="E114" i="4"/>
  <c r="D114" i="4"/>
  <c r="C114" i="4" s="1"/>
  <c r="BA114" i="4" s="1"/>
  <c r="E113" i="4"/>
  <c r="D113" i="4"/>
  <c r="D117" i="4" s="1"/>
  <c r="C113" i="4"/>
  <c r="BH113" i="4" s="1"/>
  <c r="P112" i="4"/>
  <c r="P118" i="4" s="1"/>
  <c r="O112" i="4"/>
  <c r="O118" i="4" s="1"/>
  <c r="N112" i="4"/>
  <c r="M112" i="4"/>
  <c r="L112" i="4"/>
  <c r="L118" i="4" s="1"/>
  <c r="K112" i="4"/>
  <c r="K118" i="4" s="1"/>
  <c r="J112" i="4"/>
  <c r="I112" i="4"/>
  <c r="H112" i="4"/>
  <c r="G112" i="4"/>
  <c r="G118" i="4" s="1"/>
  <c r="F112" i="4"/>
  <c r="E111" i="4"/>
  <c r="D111" i="4"/>
  <c r="C111" i="4"/>
  <c r="E110" i="4"/>
  <c r="C110" i="4" s="1"/>
  <c r="D110" i="4"/>
  <c r="E109" i="4"/>
  <c r="E112" i="4" s="1"/>
  <c r="D109" i="4"/>
  <c r="C109" i="4" s="1"/>
  <c r="I105" i="4"/>
  <c r="M104" i="4"/>
  <c r="L104" i="4"/>
  <c r="K104" i="4"/>
  <c r="K105" i="4" s="1"/>
  <c r="J104" i="4"/>
  <c r="I104" i="4"/>
  <c r="H104" i="4"/>
  <c r="G104" i="4"/>
  <c r="G105" i="4" s="1"/>
  <c r="F104" i="4"/>
  <c r="E103" i="4"/>
  <c r="C103" i="4" s="1"/>
  <c r="D103" i="4"/>
  <c r="E102" i="4"/>
  <c r="D102" i="4"/>
  <c r="C102" i="4" s="1"/>
  <c r="E101" i="4"/>
  <c r="D101" i="4"/>
  <c r="D104" i="4" s="1"/>
  <c r="C101" i="4"/>
  <c r="E100" i="4"/>
  <c r="E104" i="4" s="1"/>
  <c r="D100" i="4"/>
  <c r="Y99" i="4"/>
  <c r="X99" i="4"/>
  <c r="W99" i="4"/>
  <c r="V99" i="4"/>
  <c r="U99" i="4"/>
  <c r="T99" i="4"/>
  <c r="S99" i="4"/>
  <c r="R99" i="4"/>
  <c r="Q99" i="4"/>
  <c r="O99" i="4" s="1"/>
  <c r="P99" i="4"/>
  <c r="N99" i="4" s="1"/>
  <c r="M99" i="4"/>
  <c r="M105" i="4" s="1"/>
  <c r="L99" i="4"/>
  <c r="L105" i="4" s="1"/>
  <c r="K99" i="4"/>
  <c r="J99" i="4"/>
  <c r="J105" i="4" s="1"/>
  <c r="I99" i="4"/>
  <c r="H99" i="4"/>
  <c r="H105" i="4" s="1"/>
  <c r="G99" i="4"/>
  <c r="F99" i="4"/>
  <c r="F105" i="4" s="1"/>
  <c r="D99" i="4"/>
  <c r="D105" i="4" s="1"/>
  <c r="O98" i="4"/>
  <c r="N98" i="4"/>
  <c r="E98" i="4"/>
  <c r="C98" i="4" s="1"/>
  <c r="D98" i="4"/>
  <c r="O97" i="4"/>
  <c r="N97" i="4"/>
  <c r="E97" i="4"/>
  <c r="D97" i="4"/>
  <c r="C97" i="4"/>
  <c r="O96" i="4"/>
  <c r="N96" i="4"/>
  <c r="E96" i="4"/>
  <c r="D96" i="4"/>
  <c r="C96" i="4"/>
  <c r="E92" i="4"/>
  <c r="D92" i="4"/>
  <c r="C92" i="4" s="1"/>
  <c r="E91" i="4"/>
  <c r="D91" i="4"/>
  <c r="C91" i="4" s="1"/>
  <c r="E90" i="4"/>
  <c r="D90" i="4"/>
  <c r="C90" i="4"/>
  <c r="E89" i="4"/>
  <c r="D89" i="4"/>
  <c r="C89" i="4"/>
  <c r="E88" i="4"/>
  <c r="C88" i="4" s="1"/>
  <c r="D88" i="4"/>
  <c r="AK83" i="4"/>
  <c r="E83" i="4"/>
  <c r="C83" i="4" s="1"/>
  <c r="D83" i="4"/>
  <c r="E82" i="4"/>
  <c r="D82" i="4"/>
  <c r="C82" i="4"/>
  <c r="BA82" i="4" s="1"/>
  <c r="AK82" i="4" s="1"/>
  <c r="BH81" i="4"/>
  <c r="E81" i="4"/>
  <c r="D81" i="4"/>
  <c r="C81" i="4" s="1"/>
  <c r="BA81" i="4" s="1"/>
  <c r="AK81" i="4" s="1"/>
  <c r="BH80" i="4"/>
  <c r="E80" i="4"/>
  <c r="D80" i="4"/>
  <c r="C80" i="4"/>
  <c r="BA80" i="4" s="1"/>
  <c r="AK80" i="4" s="1"/>
  <c r="BH79" i="4"/>
  <c r="E79" i="4"/>
  <c r="D79" i="4"/>
  <c r="C79" i="4" s="1"/>
  <c r="BA79" i="4" s="1"/>
  <c r="AK79" i="4" s="1"/>
  <c r="BH78" i="4"/>
  <c r="E78" i="4"/>
  <c r="D78" i="4"/>
  <c r="C78" i="4"/>
  <c r="BA78" i="4" s="1"/>
  <c r="AK78" i="4" s="1"/>
  <c r="BH77" i="4"/>
  <c r="E73" i="4"/>
  <c r="D73" i="4"/>
  <c r="C73" i="4"/>
  <c r="E72" i="4"/>
  <c r="C72" i="4" s="1"/>
  <c r="D72" i="4"/>
  <c r="E71" i="4"/>
  <c r="D71" i="4"/>
  <c r="C71" i="4" s="1"/>
  <c r="E70" i="4"/>
  <c r="D70" i="4"/>
  <c r="C70" i="4"/>
  <c r="E69" i="4"/>
  <c r="D69" i="4"/>
  <c r="C69" i="4"/>
  <c r="E68" i="4"/>
  <c r="C68" i="4" s="1"/>
  <c r="D68" i="4"/>
  <c r="C63" i="4"/>
  <c r="BH62" i="4"/>
  <c r="BA62" i="4"/>
  <c r="I62" i="4"/>
  <c r="C62" i="4"/>
  <c r="BH61" i="4"/>
  <c r="BA61" i="4"/>
  <c r="I61" i="4"/>
  <c r="C61" i="4"/>
  <c r="BH60" i="4"/>
  <c r="BA60" i="4"/>
  <c r="I60" i="4"/>
  <c r="C60" i="4"/>
  <c r="BI56" i="4"/>
  <c r="BB56" i="4"/>
  <c r="BA56" i="4"/>
  <c r="L56" i="4"/>
  <c r="C56" i="4"/>
  <c r="BH56" i="4" s="1"/>
  <c r="BB55" i="4"/>
  <c r="C55" i="4"/>
  <c r="BA55" i="4" s="1"/>
  <c r="L55" i="4" s="1"/>
  <c r="BI54" i="4"/>
  <c r="BB54" i="4"/>
  <c r="BA54" i="4"/>
  <c r="L54" i="4"/>
  <c r="C54" i="4"/>
  <c r="BH54" i="4" s="1"/>
  <c r="BB53" i="4"/>
  <c r="C53" i="4"/>
  <c r="BA53" i="4" s="1"/>
  <c r="L53" i="4" s="1"/>
  <c r="BH49" i="4"/>
  <c r="BA49" i="4"/>
  <c r="F49" i="4" s="1"/>
  <c r="C49" i="4"/>
  <c r="BH43" i="4"/>
  <c r="C43" i="4"/>
  <c r="C42" i="4"/>
  <c r="BH42" i="4" s="1"/>
  <c r="BH41" i="4"/>
  <c r="C41" i="4"/>
  <c r="C40" i="4"/>
  <c r="BH40" i="4" s="1"/>
  <c r="BH39" i="4"/>
  <c r="C39" i="4"/>
  <c r="C38" i="4"/>
  <c r="BH38" i="4" s="1"/>
  <c r="BH37" i="4"/>
  <c r="C37" i="4"/>
  <c r="C36" i="4"/>
  <c r="BH36" i="4" s="1"/>
  <c r="BH35" i="4"/>
  <c r="C35" i="4"/>
  <c r="C34" i="4"/>
  <c r="BH34" i="4" s="1"/>
  <c r="L33" i="4"/>
  <c r="K33" i="4"/>
  <c r="J33" i="4"/>
  <c r="I33" i="4"/>
  <c r="H33" i="4"/>
  <c r="G33" i="4"/>
  <c r="F33" i="4"/>
  <c r="E33" i="4"/>
  <c r="C33" i="4" s="1"/>
  <c r="BH33" i="4" s="1"/>
  <c r="D33" i="4"/>
  <c r="BH29" i="4"/>
  <c r="BA29" i="4"/>
  <c r="D29" i="4" s="1"/>
  <c r="BH28" i="4"/>
  <c r="BA28" i="4"/>
  <c r="D28" i="4"/>
  <c r="BH27" i="4"/>
  <c r="BA27" i="4"/>
  <c r="D27" i="4"/>
  <c r="BH26" i="4"/>
  <c r="BA26" i="4"/>
  <c r="D26" i="4"/>
  <c r="BH25" i="4"/>
  <c r="BA25" i="4"/>
  <c r="D25" i="4" s="1"/>
  <c r="BH24" i="4"/>
  <c r="BA24" i="4"/>
  <c r="D24" i="4"/>
  <c r="BH23" i="4"/>
  <c r="BA23" i="4"/>
  <c r="D23" i="4"/>
  <c r="BH22" i="4"/>
  <c r="BA22" i="4"/>
  <c r="D22" i="4"/>
  <c r="BH21" i="4"/>
  <c r="BA21" i="4"/>
  <c r="D21" i="4" s="1"/>
  <c r="BH20" i="4"/>
  <c r="BA20" i="4"/>
  <c r="D20" i="4"/>
  <c r="BH19" i="4"/>
  <c r="BA19" i="4"/>
  <c r="D19" i="4"/>
  <c r="BH15" i="4"/>
  <c r="C15" i="4"/>
  <c r="BH14" i="4"/>
  <c r="C14" i="4"/>
  <c r="C13" i="4"/>
  <c r="C12" i="4"/>
  <c r="C11" i="4"/>
  <c r="C10" i="4"/>
  <c r="A5" i="4"/>
  <c r="A4" i="4"/>
  <c r="A3" i="4"/>
  <c r="A2" i="4"/>
  <c r="BH244" i="3" l="1"/>
  <c r="BH243" i="3"/>
  <c r="A293" i="3"/>
  <c r="BH239" i="2"/>
  <c r="BA238" i="2"/>
  <c r="AI239" i="2" s="1"/>
  <c r="AV190" i="2"/>
  <c r="AV186" i="2"/>
  <c r="AV182" i="2"/>
  <c r="AV178" i="2"/>
  <c r="AV169" i="2"/>
  <c r="L56" i="2"/>
  <c r="BA112" i="2"/>
  <c r="Q112" i="2" s="1"/>
  <c r="C118" i="2"/>
  <c r="BH112" i="2"/>
  <c r="BA237" i="2"/>
  <c r="AI238" i="2" s="1"/>
  <c r="BH238" i="2"/>
  <c r="AV187" i="2"/>
  <c r="AV183" i="2"/>
  <c r="AV179" i="2"/>
  <c r="L54" i="2"/>
  <c r="BA236" i="2"/>
  <c r="AI237" i="2" s="1"/>
  <c r="BH237" i="2"/>
  <c r="AV184" i="2"/>
  <c r="AV180" i="2"/>
  <c r="AV176" i="2"/>
  <c r="AV163" i="2"/>
  <c r="BA124" i="2"/>
  <c r="S124" i="2" s="1"/>
  <c r="BH124" i="2"/>
  <c r="BH231" i="2"/>
  <c r="BA230" i="2"/>
  <c r="AR231" i="2" s="1"/>
  <c r="AV185" i="2"/>
  <c r="AV181" i="2"/>
  <c r="AV177" i="2"/>
  <c r="BA115" i="2"/>
  <c r="Q115" i="2" s="1"/>
  <c r="BH115" i="2"/>
  <c r="BJ92" i="4"/>
  <c r="BC91" i="4"/>
  <c r="AK92" i="4" s="1"/>
  <c r="AV166" i="4"/>
  <c r="C112" i="4"/>
  <c r="BA122" i="4"/>
  <c r="S122" i="4" s="1"/>
  <c r="BH122" i="4"/>
  <c r="AS131" i="4"/>
  <c r="C99" i="4"/>
  <c r="AS137" i="4"/>
  <c r="AV163" i="4"/>
  <c r="BA113" i="4"/>
  <c r="Q113" i="4" s="1"/>
  <c r="C117" i="4"/>
  <c r="BK129" i="4"/>
  <c r="BA128" i="4"/>
  <c r="AS128" i="4" s="1"/>
  <c r="BD128" i="4"/>
  <c r="BJ131" i="4"/>
  <c r="BC130" i="4"/>
  <c r="BH132" i="4"/>
  <c r="BH138" i="4"/>
  <c r="BA137" i="4"/>
  <c r="BH142" i="4"/>
  <c r="BA141" i="4"/>
  <c r="AS142" i="4" s="1"/>
  <c r="BH146" i="4"/>
  <c r="BA145" i="4"/>
  <c r="BH150" i="4"/>
  <c r="BA149" i="4"/>
  <c r="AS150" i="4" s="1"/>
  <c r="BH154" i="4"/>
  <c r="BA153" i="4"/>
  <c r="BJ157" i="4"/>
  <c r="BI166" i="4"/>
  <c r="BB166" i="4"/>
  <c r="BK169" i="4"/>
  <c r="BD169" i="4"/>
  <c r="BK172" i="4"/>
  <c r="BD172" i="4"/>
  <c r="BH172" i="4"/>
  <c r="AV175" i="4"/>
  <c r="D182" i="4"/>
  <c r="BC181" i="4"/>
  <c r="BK182" i="4"/>
  <c r="BD182" i="4"/>
  <c r="BB182" i="4"/>
  <c r="BK185" i="4"/>
  <c r="BD185" i="4"/>
  <c r="BJ189" i="4"/>
  <c r="BC189" i="4"/>
  <c r="AV190" i="4" s="1"/>
  <c r="D190" i="4"/>
  <c r="BH210" i="4"/>
  <c r="BA207" i="4"/>
  <c r="AR210" i="4" s="1"/>
  <c r="BH226" i="4"/>
  <c r="BA225" i="4"/>
  <c r="AR226" i="4" s="1"/>
  <c r="BH228" i="4"/>
  <c r="BH239" i="4"/>
  <c r="BH53" i="4"/>
  <c r="BH55" i="4"/>
  <c r="E99" i="4"/>
  <c r="E105" i="4" s="1"/>
  <c r="D112" i="4"/>
  <c r="D118" i="4" s="1"/>
  <c r="BA124" i="4"/>
  <c r="S124" i="4" s="1"/>
  <c r="BH129" i="4"/>
  <c r="BD131" i="4"/>
  <c r="AS129" i="4"/>
  <c r="BK133" i="4"/>
  <c r="BB132" i="4"/>
  <c r="BK134" i="4"/>
  <c r="BB133" i="4"/>
  <c r="BH134" i="4"/>
  <c r="BB137" i="4"/>
  <c r="BI138" i="4"/>
  <c r="BH139" i="4"/>
  <c r="BA138" i="4"/>
  <c r="BB141" i="4"/>
  <c r="BI142" i="4"/>
  <c r="BH143" i="4"/>
  <c r="BA142" i="4"/>
  <c r="BB145" i="4"/>
  <c r="BI146" i="4"/>
  <c r="BH147" i="4"/>
  <c r="BA146" i="4"/>
  <c r="BB149" i="4"/>
  <c r="BI150" i="4"/>
  <c r="BH151" i="4"/>
  <c r="BA150" i="4"/>
  <c r="BB153" i="4"/>
  <c r="BI154" i="4"/>
  <c r="BK155" i="4"/>
  <c r="BA154" i="4"/>
  <c r="BJ155" i="4"/>
  <c r="BH157" i="4"/>
  <c r="BA156" i="4"/>
  <c r="BK157" i="4"/>
  <c r="BK166" i="4"/>
  <c r="BA169" i="4"/>
  <c r="BI169" i="4"/>
  <c r="BA172" i="4"/>
  <c r="AV173" i="4" s="1"/>
  <c r="D178" i="4"/>
  <c r="BC177" i="4"/>
  <c r="BK178" i="4"/>
  <c r="BD178" i="4"/>
  <c r="BB178" i="4"/>
  <c r="BK181" i="4"/>
  <c r="BD181" i="4"/>
  <c r="BI182" i="4"/>
  <c r="BK184" i="4"/>
  <c r="BD184" i="4"/>
  <c r="BH184" i="4"/>
  <c r="BI185" i="4"/>
  <c r="AV187" i="4"/>
  <c r="BA224" i="4"/>
  <c r="BH231" i="4"/>
  <c r="BA11" i="4"/>
  <c r="M11" i="4" s="1"/>
  <c r="BA12" i="4"/>
  <c r="M12" i="4" s="1"/>
  <c r="BI53" i="4"/>
  <c r="BI55" i="4"/>
  <c r="C100" i="4"/>
  <c r="C104" i="4" s="1"/>
  <c r="E117" i="4"/>
  <c r="E118" i="4" s="1"/>
  <c r="BA115" i="4"/>
  <c r="Q115" i="4" s="1"/>
  <c r="BB128" i="4"/>
  <c r="BI129" i="4"/>
  <c r="BK132" i="4"/>
  <c r="BI134" i="4"/>
  <c r="BK135" i="4"/>
  <c r="BD134" i="4"/>
  <c r="BH135" i="4"/>
  <c r="BB138" i="4"/>
  <c r="BI139" i="4"/>
  <c r="BH140" i="4"/>
  <c r="BA139" i="4"/>
  <c r="BB142" i="4"/>
  <c r="BI143" i="4"/>
  <c r="BH144" i="4"/>
  <c r="BA143" i="4"/>
  <c r="BB146" i="4"/>
  <c r="BI147" i="4"/>
  <c r="BH148" i="4"/>
  <c r="BA147" i="4"/>
  <c r="BB150" i="4"/>
  <c r="BI151" i="4"/>
  <c r="BH152" i="4"/>
  <c r="BA151" i="4"/>
  <c r="BB154" i="4"/>
  <c r="D156" i="4"/>
  <c r="BC156" i="4"/>
  <c r="BC161" i="4"/>
  <c r="BA163" i="4"/>
  <c r="BH163" i="4"/>
  <c r="BD166" i="4"/>
  <c r="AV167" i="4" s="1"/>
  <c r="D167" i="4"/>
  <c r="BI167" i="4"/>
  <c r="BB167" i="4"/>
  <c r="AV168" i="4" s="1"/>
  <c r="BB169" i="4"/>
  <c r="BB172" i="4"/>
  <c r="D173" i="4"/>
  <c r="D174" i="4"/>
  <c r="BC173" i="4"/>
  <c r="AV174" i="4" s="1"/>
  <c r="BK174" i="4"/>
  <c r="BD174" i="4"/>
  <c r="BB174" i="4"/>
  <c r="BK177" i="4"/>
  <c r="BD177" i="4"/>
  <c r="AV178" i="4" s="1"/>
  <c r="BI178" i="4"/>
  <c r="BK180" i="4"/>
  <c r="BD180" i="4"/>
  <c r="BH180" i="4"/>
  <c r="BI181" i="4"/>
  <c r="BA182" i="4"/>
  <c r="AV183" i="4" s="1"/>
  <c r="D183" i="4"/>
  <c r="BJ183" i="4"/>
  <c r="BA184" i="4"/>
  <c r="BA185" i="4"/>
  <c r="BH202" i="4"/>
  <c r="BC199" i="4"/>
  <c r="BI202" i="4"/>
  <c r="BB224" i="4"/>
  <c r="BB236" i="4"/>
  <c r="C237" i="4"/>
  <c r="C238" i="4"/>
  <c r="BA10" i="4"/>
  <c r="M10" i="4" s="1"/>
  <c r="BH11" i="4"/>
  <c r="BH12" i="4"/>
  <c r="BA14" i="4"/>
  <c r="M14" i="4" s="1"/>
  <c r="BA15" i="4"/>
  <c r="M15" i="4" s="1"/>
  <c r="BH116" i="4"/>
  <c r="D128" i="4"/>
  <c r="BC128" i="4"/>
  <c r="BC129" i="4"/>
  <c r="AS130" i="4" s="1"/>
  <c r="BJ129" i="4"/>
  <c r="D131" i="4"/>
  <c r="BA131" i="4"/>
  <c r="AS132" i="4" s="1"/>
  <c r="D132" i="4"/>
  <c r="BC131" i="4"/>
  <c r="BD132" i="4"/>
  <c r="D133" i="4"/>
  <c r="BL129" i="4" s="1"/>
  <c r="BA133" i="4"/>
  <c r="AS134" i="4" s="1"/>
  <c r="D134" i="4"/>
  <c r="BB134" i="4"/>
  <c r="AS135" i="4" s="1"/>
  <c r="AS136" i="4"/>
  <c r="BI135" i="4"/>
  <c r="BK136" i="4"/>
  <c r="BD135" i="4"/>
  <c r="BH136" i="4"/>
  <c r="BH137" i="4"/>
  <c r="BD136" i="4"/>
  <c r="BD137" i="4"/>
  <c r="D138" i="4"/>
  <c r="BC138" i="4"/>
  <c r="BK138" i="4"/>
  <c r="BB139" i="4"/>
  <c r="BJ139" i="4"/>
  <c r="BI140" i="4"/>
  <c r="BH141" i="4"/>
  <c r="BA140" i="4"/>
  <c r="AS141" i="4" s="1"/>
  <c r="BD141" i="4"/>
  <c r="D142" i="4"/>
  <c r="BC142" i="4"/>
  <c r="BK142" i="4"/>
  <c r="BB143" i="4"/>
  <c r="BJ143" i="4"/>
  <c r="BI144" i="4"/>
  <c r="BH145" i="4"/>
  <c r="BA144" i="4"/>
  <c r="AS145" i="4" s="1"/>
  <c r="BD145" i="4"/>
  <c r="D146" i="4"/>
  <c r="BC146" i="4"/>
  <c r="BK146" i="4"/>
  <c r="BB147" i="4"/>
  <c r="BJ147" i="4"/>
  <c r="BI148" i="4"/>
  <c r="BH149" i="4"/>
  <c r="BA148" i="4"/>
  <c r="AS149" i="4" s="1"/>
  <c r="BD149" i="4"/>
  <c r="D150" i="4"/>
  <c r="BC150" i="4"/>
  <c r="BK150" i="4"/>
  <c r="BB151" i="4"/>
  <c r="BJ151" i="4"/>
  <c r="BI152" i="4"/>
  <c r="BH153" i="4"/>
  <c r="BA152" i="4"/>
  <c r="AS153" i="4" s="1"/>
  <c r="BD153" i="4"/>
  <c r="D154" i="4"/>
  <c r="BC154" i="4"/>
  <c r="BK154" i="4"/>
  <c r="BH155" i="4"/>
  <c r="BD156" i="4"/>
  <c r="BI157" i="4"/>
  <c r="BH161" i="4"/>
  <c r="BA161" i="4"/>
  <c r="BD161" i="4"/>
  <c r="BJ162" i="4"/>
  <c r="BC162" i="4"/>
  <c r="BB163" i="4"/>
  <c r="BI163" i="4"/>
  <c r="BI164" i="4"/>
  <c r="BB164" i="4"/>
  <c r="AV165" i="4" s="1"/>
  <c r="BD165" i="4"/>
  <c r="BH166" i="4"/>
  <c r="BK167" i="4"/>
  <c r="BJ168" i="4"/>
  <c r="BC168" i="4"/>
  <c r="AV169" i="4" s="1"/>
  <c r="D170" i="4"/>
  <c r="BK170" i="4"/>
  <c r="BD170" i="4"/>
  <c r="BB170" i="4"/>
  <c r="AV171" i="4" s="1"/>
  <c r="BK173" i="4"/>
  <c r="BD173" i="4"/>
  <c r="BI174" i="4"/>
  <c r="BK176" i="4"/>
  <c r="BD176" i="4"/>
  <c r="AV177" i="4" s="1"/>
  <c r="BH176" i="4"/>
  <c r="BI177" i="4"/>
  <c r="BA178" i="4"/>
  <c r="D179" i="4"/>
  <c r="BA180" i="4"/>
  <c r="AV181" i="4" s="1"/>
  <c r="BA181" i="4"/>
  <c r="BJ181" i="4"/>
  <c r="BC183" i="4"/>
  <c r="AV184" i="4" s="1"/>
  <c r="BB184" i="4"/>
  <c r="D185" i="4"/>
  <c r="BB185" i="4"/>
  <c r="D186" i="4"/>
  <c r="BC185" i="4"/>
  <c r="BK186" i="4"/>
  <c r="BD186" i="4"/>
  <c r="BB186" i="4"/>
  <c r="BI194" i="4"/>
  <c r="C194" i="4"/>
  <c r="BH194" i="4" s="1"/>
  <c r="BI198" i="4"/>
  <c r="C198" i="4"/>
  <c r="BH198" i="4" s="1"/>
  <c r="BB199" i="4"/>
  <c r="W202" i="4" s="1"/>
  <c r="BJ202" i="4"/>
  <c r="BI225" i="4"/>
  <c r="BB228" i="4"/>
  <c r="C229" i="4"/>
  <c r="C230" i="4"/>
  <c r="C236" i="4"/>
  <c r="BI238" i="4"/>
  <c r="AV172" i="4"/>
  <c r="BK171" i="4"/>
  <c r="BD171" i="4"/>
  <c r="AV176" i="4"/>
  <c r="BK175" i="4"/>
  <c r="BD175" i="4"/>
  <c r="BK179" i="4"/>
  <c r="BD179" i="4"/>
  <c r="AV180" i="4" s="1"/>
  <c r="BK183" i="4"/>
  <c r="BD183" i="4"/>
  <c r="AV188" i="4"/>
  <c r="BK187" i="4"/>
  <c r="BD187" i="4"/>
  <c r="W203" i="4"/>
  <c r="C215" i="4"/>
  <c r="BI227" i="4"/>
  <c r="BI231" i="4"/>
  <c r="BB230" i="4"/>
  <c r="AR231" i="4" s="1"/>
  <c r="BI239" i="4"/>
  <c r="BB238" i="4"/>
  <c r="AI239" i="4" s="1"/>
  <c r="E247" i="8"/>
  <c r="D247" i="8"/>
  <c r="C247" i="8" s="1"/>
  <c r="E246" i="8"/>
  <c r="D246" i="8"/>
  <c r="E245" i="8"/>
  <c r="D245" i="8"/>
  <c r="C245" i="8" s="1"/>
  <c r="E244" i="8"/>
  <c r="D244" i="8"/>
  <c r="C244" i="8" s="1"/>
  <c r="E239" i="8"/>
  <c r="D239" i="8"/>
  <c r="C239" i="8"/>
  <c r="BA238" i="8" s="1"/>
  <c r="BI238" i="8"/>
  <c r="E238" i="8"/>
  <c r="D238" i="8"/>
  <c r="BI237" i="8"/>
  <c r="E237" i="8"/>
  <c r="D237" i="8"/>
  <c r="E236" i="8"/>
  <c r="BI236" i="8" s="1"/>
  <c r="D236" i="8"/>
  <c r="C236" i="8"/>
  <c r="BA235" i="8" s="1"/>
  <c r="AI236" i="8" s="1"/>
  <c r="BB235" i="8"/>
  <c r="E231" i="8"/>
  <c r="D231" i="8"/>
  <c r="C231" i="8"/>
  <c r="BA230" i="8" s="1"/>
  <c r="E230" i="8"/>
  <c r="D230" i="8"/>
  <c r="E229" i="8"/>
  <c r="D229" i="8"/>
  <c r="E228" i="8"/>
  <c r="BB227" i="8" s="1"/>
  <c r="D228" i="8"/>
  <c r="C228" i="8"/>
  <c r="BH228" i="8" s="1"/>
  <c r="BA227" i="8"/>
  <c r="AR228" i="8" s="1"/>
  <c r="E227" i="8"/>
  <c r="BB226" i="8" s="1"/>
  <c r="D227" i="8"/>
  <c r="C227" i="8"/>
  <c r="BI226" i="8"/>
  <c r="E226" i="8"/>
  <c r="D226" i="8"/>
  <c r="BI225" i="8"/>
  <c r="E225" i="8"/>
  <c r="D225" i="8"/>
  <c r="BH220" i="8"/>
  <c r="AR220" i="8"/>
  <c r="E220" i="8"/>
  <c r="D220" i="8"/>
  <c r="C220" i="8" s="1"/>
  <c r="BH219" i="8"/>
  <c r="E219" i="8"/>
  <c r="D219" i="8"/>
  <c r="C219" i="8"/>
  <c r="BH218" i="8"/>
  <c r="AR218" i="8"/>
  <c r="E218" i="8"/>
  <c r="D218" i="8"/>
  <c r="C218" i="8" s="1"/>
  <c r="BH217" i="8"/>
  <c r="BA217" i="8"/>
  <c r="AR217" i="8"/>
  <c r="E217" i="8"/>
  <c r="D217" i="8"/>
  <c r="C217" i="8" s="1"/>
  <c r="BH216" i="8"/>
  <c r="BA216" i="8"/>
  <c r="AR219" i="8" s="1"/>
  <c r="AR216" i="8"/>
  <c r="E216" i="8"/>
  <c r="D216" i="8"/>
  <c r="C216" i="8"/>
  <c r="BH215" i="8"/>
  <c r="BA215" i="8"/>
  <c r="AR215" i="8"/>
  <c r="E215" i="8"/>
  <c r="D215" i="8"/>
  <c r="BH214" i="8"/>
  <c r="BA214" i="8"/>
  <c r="AR214" i="8"/>
  <c r="E214" i="8"/>
  <c r="D214" i="8"/>
  <c r="C214" i="8"/>
  <c r="BH213" i="8"/>
  <c r="BA213" i="8"/>
  <c r="E213" i="8"/>
  <c r="D213" i="8"/>
  <c r="C213" i="8" s="1"/>
  <c r="BH212" i="8"/>
  <c r="BA212" i="8"/>
  <c r="AR212" i="8"/>
  <c r="E212" i="8"/>
  <c r="D212" i="8"/>
  <c r="C212" i="8" s="1"/>
  <c r="BH211" i="8"/>
  <c r="BA211" i="8"/>
  <c r="E211" i="8"/>
  <c r="C211" i="8"/>
  <c r="BA210" i="8"/>
  <c r="AR213" i="8" s="1"/>
  <c r="AQ210" i="8"/>
  <c r="AP210" i="8"/>
  <c r="AO210" i="8"/>
  <c r="AN210" i="8"/>
  <c r="AM210" i="8"/>
  <c r="AL210"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C210" i="8" s="1"/>
  <c r="BA209" i="8"/>
  <c r="BA208" i="8"/>
  <c r="AR211" i="8" s="1"/>
  <c r="BH205" i="8"/>
  <c r="W205" i="8"/>
  <c r="C205" i="8"/>
  <c r="BI205" i="8" s="1"/>
  <c r="BI204" i="8"/>
  <c r="BH204" i="8"/>
  <c r="W204" i="8"/>
  <c r="C204" i="8"/>
  <c r="BJ204" i="8" s="1"/>
  <c r="BI203" i="8"/>
  <c r="BH203" i="8"/>
  <c r="C203" i="8"/>
  <c r="BJ203" i="8" s="1"/>
  <c r="BC202" i="8"/>
  <c r="BB202" i="8"/>
  <c r="BA202" i="8"/>
  <c r="C202" i="8"/>
  <c r="BC201" i="8"/>
  <c r="BB201" i="8"/>
  <c r="BA201" i="8"/>
  <c r="BC200" i="8"/>
  <c r="BB200" i="8"/>
  <c r="BA200" i="8"/>
  <c r="BA199" i="8"/>
  <c r="BJ198" i="8"/>
  <c r="E198" i="8"/>
  <c r="D198" i="8"/>
  <c r="BJ194" i="8"/>
  <c r="E194" i="8"/>
  <c r="D194" i="8"/>
  <c r="F190" i="8"/>
  <c r="E190" i="8"/>
  <c r="BK189" i="8"/>
  <c r="BI189" i="8"/>
  <c r="BH189" i="8"/>
  <c r="BD189" i="8"/>
  <c r="BB189" i="8"/>
  <c r="BA189" i="8"/>
  <c r="F189" i="8"/>
  <c r="E189" i="8"/>
  <c r="D189" i="8"/>
  <c r="BB188" i="8"/>
  <c r="AV189" i="8" s="1"/>
  <c r="F188" i="8"/>
  <c r="E188" i="8"/>
  <c r="D188" i="8"/>
  <c r="BJ187" i="8"/>
  <c r="BI187" i="8"/>
  <c r="BH187" i="8"/>
  <c r="BC187" i="8"/>
  <c r="BB187" i="8"/>
  <c r="BA187" i="8"/>
  <c r="F187" i="8"/>
  <c r="E187" i="8"/>
  <c r="BJ186" i="8" s="1"/>
  <c r="D187" i="8"/>
  <c r="BI186" i="8"/>
  <c r="BH186" i="8"/>
  <c r="BC186" i="8"/>
  <c r="BA186" i="8"/>
  <c r="F186" i="8"/>
  <c r="E186" i="8"/>
  <c r="BH185" i="8"/>
  <c r="F185" i="8"/>
  <c r="E185" i="8"/>
  <c r="BJ184" i="8"/>
  <c r="BI184" i="8"/>
  <c r="BC184" i="8"/>
  <c r="BB184" i="8"/>
  <c r="BA184" i="8"/>
  <c r="F184" i="8"/>
  <c r="E184" i="8"/>
  <c r="D184" i="8"/>
  <c r="BJ183" i="8"/>
  <c r="BI183" i="8"/>
  <c r="BH183" i="8"/>
  <c r="BC183" i="8"/>
  <c r="BB183" i="8"/>
  <c r="BA183" i="8"/>
  <c r="F183" i="8"/>
  <c r="E183" i="8"/>
  <c r="BJ182" i="8" s="1"/>
  <c r="D183" i="8"/>
  <c r="BI182" i="8"/>
  <c r="BH182" i="8"/>
  <c r="BC182" i="8"/>
  <c r="BA182" i="8"/>
  <c r="F182" i="8"/>
  <c r="E182" i="8"/>
  <c r="BH181" i="8"/>
  <c r="BA181" i="8"/>
  <c r="F181" i="8"/>
  <c r="E181" i="8"/>
  <c r="BJ180" i="8"/>
  <c r="BI180" i="8"/>
  <c r="BC180" i="8"/>
  <c r="BB180" i="8"/>
  <c r="BA180" i="8"/>
  <c r="F180" i="8"/>
  <c r="E180" i="8"/>
  <c r="D180" i="8"/>
  <c r="BJ179" i="8"/>
  <c r="BI179" i="8"/>
  <c r="BH179" i="8"/>
  <c r="BC179" i="8"/>
  <c r="BB179" i="8"/>
  <c r="BA179" i="8"/>
  <c r="F179" i="8"/>
  <c r="E179" i="8"/>
  <c r="BJ178" i="8" s="1"/>
  <c r="D179" i="8"/>
  <c r="BI178" i="8"/>
  <c r="BH178" i="8"/>
  <c r="BC178" i="8"/>
  <c r="BA178" i="8"/>
  <c r="F178" i="8"/>
  <c r="BH177" i="8" s="1"/>
  <c r="E178" i="8"/>
  <c r="F177" i="8"/>
  <c r="E177" i="8"/>
  <c r="BJ176" i="8"/>
  <c r="BI176" i="8"/>
  <c r="BC176" i="8"/>
  <c r="BB176" i="8"/>
  <c r="BA176" i="8"/>
  <c r="F176" i="8"/>
  <c r="E176" i="8"/>
  <c r="D176" i="8"/>
  <c r="BJ175" i="8"/>
  <c r="BI175" i="8"/>
  <c r="BH175" i="8"/>
  <c r="BC175" i="8"/>
  <c r="BB175" i="8"/>
  <c r="BA175" i="8"/>
  <c r="F175" i="8"/>
  <c r="E175" i="8"/>
  <c r="BJ174" i="8" s="1"/>
  <c r="D175" i="8"/>
  <c r="BI174" i="8"/>
  <c r="BH174" i="8"/>
  <c r="BC174" i="8"/>
  <c r="BA174" i="8"/>
  <c r="F174" i="8"/>
  <c r="E174" i="8"/>
  <c r="F173" i="8"/>
  <c r="E173" i="8"/>
  <c r="BJ172" i="8"/>
  <c r="BI172" i="8"/>
  <c r="BC172" i="8"/>
  <c r="BB172" i="8"/>
  <c r="BA172" i="8"/>
  <c r="F172" i="8"/>
  <c r="E172" i="8"/>
  <c r="D172" i="8"/>
  <c r="BJ171" i="8"/>
  <c r="BI171" i="8"/>
  <c r="BH171" i="8"/>
  <c r="BC171" i="8"/>
  <c r="BB171" i="8"/>
  <c r="BA171" i="8"/>
  <c r="F171" i="8"/>
  <c r="E171" i="8"/>
  <c r="BJ170" i="8" s="1"/>
  <c r="D171" i="8"/>
  <c r="BI170" i="8"/>
  <c r="BH170" i="8"/>
  <c r="BC170" i="8"/>
  <c r="BA170" i="8"/>
  <c r="F170" i="8"/>
  <c r="BJ169" i="8"/>
  <c r="BI169" i="8"/>
  <c r="BC169" i="8"/>
  <c r="BA169" i="8"/>
  <c r="F169" i="8"/>
  <c r="E169" i="8"/>
  <c r="D169" i="8"/>
  <c r="BK168" i="8"/>
  <c r="BI168" i="8"/>
  <c r="BH168" i="8"/>
  <c r="BD168" i="8"/>
  <c r="BB168" i="8"/>
  <c r="BA168" i="8"/>
  <c r="F168" i="8"/>
  <c r="E168" i="8"/>
  <c r="BK167" i="8"/>
  <c r="BJ167" i="8"/>
  <c r="BD167" i="8"/>
  <c r="BC167" i="8"/>
  <c r="F167" i="8"/>
  <c r="E167" i="8"/>
  <c r="BK166" i="8"/>
  <c r="BJ166" i="8"/>
  <c r="BD166" i="8"/>
  <c r="BC166" i="8"/>
  <c r="F166" i="8"/>
  <c r="E166" i="8"/>
  <c r="BC165" i="8"/>
  <c r="F165" i="8"/>
  <c r="E165" i="8"/>
  <c r="BK164" i="8"/>
  <c r="BJ164" i="8"/>
  <c r="BD164" i="8"/>
  <c r="BC164" i="8"/>
  <c r="F164" i="8"/>
  <c r="E164" i="8"/>
  <c r="DD163" i="8"/>
  <c r="DC163" i="8"/>
  <c r="DB163" i="8"/>
  <c r="DA163" i="8"/>
  <c r="CZ163" i="8"/>
  <c r="CY163" i="8"/>
  <c r="CX163" i="8"/>
  <c r="CW163" i="8"/>
  <c r="CV163" i="8"/>
  <c r="CU163" i="8"/>
  <c r="CT163" i="8"/>
  <c r="CS163" i="8"/>
  <c r="CR163" i="8"/>
  <c r="CQ163" i="8"/>
  <c r="CP163" i="8"/>
  <c r="CO163" i="8"/>
  <c r="CN163" i="8"/>
  <c r="CM163" i="8"/>
  <c r="CL163" i="8"/>
  <c r="CK163" i="8"/>
  <c r="CJ163" i="8"/>
  <c r="CI163" i="8"/>
  <c r="CH163" i="8"/>
  <c r="CG163" i="8"/>
  <c r="CF163" i="8"/>
  <c r="CE163" i="8"/>
  <c r="CD163" i="8"/>
  <c r="CC163" i="8"/>
  <c r="CB163" i="8"/>
  <c r="CA163" i="8"/>
  <c r="BZ163" i="8"/>
  <c r="BY163" i="8"/>
  <c r="BX163" i="8"/>
  <c r="BW163" i="8"/>
  <c r="BV163" i="8"/>
  <c r="BU163" i="8"/>
  <c r="BT163" i="8"/>
  <c r="BS163" i="8"/>
  <c r="BR163" i="8"/>
  <c r="BQ163" i="8"/>
  <c r="BP163" i="8"/>
  <c r="BK163" i="8"/>
  <c r="BJ163" i="8"/>
  <c r="BC163" i="8"/>
  <c r="BA163" i="8"/>
  <c r="F163" i="8"/>
  <c r="E163" i="8"/>
  <c r="BJ162" i="8" s="1"/>
  <c r="D163" i="8"/>
  <c r="BK162" i="8"/>
  <c r="BI162" i="8"/>
  <c r="BH162" i="8"/>
  <c r="BD162" i="8"/>
  <c r="BB162" i="8"/>
  <c r="BA162" i="8"/>
  <c r="AV162" i="8"/>
  <c r="BJ161" i="8"/>
  <c r="BC161" i="8"/>
  <c r="F161" i="8"/>
  <c r="E161" i="8"/>
  <c r="BJ157" i="8"/>
  <c r="F157" i="8"/>
  <c r="E157" i="8"/>
  <c r="BC156" i="8"/>
  <c r="F156" i="8"/>
  <c r="BB155" i="8" s="1"/>
  <c r="E156" i="8"/>
  <c r="D156" i="8"/>
  <c r="BI155" i="8"/>
  <c r="BH155" i="8"/>
  <c r="F155" i="8"/>
  <c r="E155" i="8"/>
  <c r="BC154" i="8" s="1"/>
  <c r="BB154" i="8"/>
  <c r="F154" i="8"/>
  <c r="BI154" i="8" s="1"/>
  <c r="E154" i="8"/>
  <c r="BI153" i="8"/>
  <c r="BC153" i="8"/>
  <c r="F153" i="8"/>
  <c r="E153" i="8"/>
  <c r="D153" i="8" s="1"/>
  <c r="BI152" i="8"/>
  <c r="BB152" i="8"/>
  <c r="F152" i="8"/>
  <c r="E152" i="8"/>
  <c r="D152" i="8" s="1"/>
  <c r="BI151" i="8"/>
  <c r="BB151" i="8"/>
  <c r="F151" i="8"/>
  <c r="E151" i="8"/>
  <c r="D151" i="8" s="1"/>
  <c r="BB150" i="8"/>
  <c r="F150" i="8"/>
  <c r="E150" i="8"/>
  <c r="BI149" i="8"/>
  <c r="BC149" i="8"/>
  <c r="F149" i="8"/>
  <c r="E149" i="8"/>
  <c r="D149" i="8" s="1"/>
  <c r="BK148" i="8"/>
  <c r="BJ148" i="8"/>
  <c r="BD148" i="8"/>
  <c r="BC148" i="8"/>
  <c r="BB148" i="8"/>
  <c r="F148" i="8"/>
  <c r="BI148" i="8" s="1"/>
  <c r="E148" i="8"/>
  <c r="D148" i="8" s="1"/>
  <c r="BK147" i="8"/>
  <c r="BD147" i="8"/>
  <c r="BC147" i="8"/>
  <c r="F147" i="8"/>
  <c r="E147" i="8"/>
  <c r="BJ146" i="8"/>
  <c r="BI146" i="8"/>
  <c r="BD146" i="8"/>
  <c r="F146" i="8"/>
  <c r="E146" i="8"/>
  <c r="BK145" i="8"/>
  <c r="BJ145" i="8"/>
  <c r="BI145" i="8"/>
  <c r="BC145" i="8"/>
  <c r="F145" i="8"/>
  <c r="E145" i="8"/>
  <c r="D145" i="8" s="1"/>
  <c r="BK144" i="8"/>
  <c r="BD144" i="8"/>
  <c r="BC144" i="8"/>
  <c r="BB144" i="8"/>
  <c r="F144" i="8"/>
  <c r="BI144" i="8" s="1"/>
  <c r="E144" i="8"/>
  <c r="D144" i="8" s="1"/>
  <c r="BK143" i="8"/>
  <c r="BD143" i="8"/>
  <c r="F143" i="8"/>
  <c r="E143" i="8"/>
  <c r="BJ142" i="8"/>
  <c r="BI142" i="8"/>
  <c r="BD142" i="8"/>
  <c r="F142" i="8"/>
  <c r="E142" i="8"/>
  <c r="BK141" i="8"/>
  <c r="BJ141" i="8"/>
  <c r="BI141" i="8"/>
  <c r="BC141" i="8"/>
  <c r="BB141" i="8"/>
  <c r="F141" i="8"/>
  <c r="E141" i="8"/>
  <c r="D141" i="8" s="1"/>
  <c r="BK140" i="8"/>
  <c r="BJ140" i="8"/>
  <c r="BD140" i="8"/>
  <c r="BC140" i="8"/>
  <c r="BB140" i="8"/>
  <c r="F140" i="8"/>
  <c r="BI140" i="8" s="1"/>
  <c r="E140" i="8"/>
  <c r="D140" i="8" s="1"/>
  <c r="BK139" i="8"/>
  <c r="BD139" i="8"/>
  <c r="BC139" i="8"/>
  <c r="F139" i="8"/>
  <c r="E139" i="8"/>
  <c r="BJ138" i="8"/>
  <c r="BI138" i="8"/>
  <c r="BD138" i="8"/>
  <c r="F138" i="8"/>
  <c r="E138" i="8"/>
  <c r="BK137" i="8"/>
  <c r="BJ137" i="8"/>
  <c r="BI137" i="8"/>
  <c r="BC137" i="8"/>
  <c r="F137" i="8"/>
  <c r="D137" i="8"/>
  <c r="BJ136" i="8"/>
  <c r="BI136" i="8"/>
  <c r="BC136" i="8"/>
  <c r="BB136" i="8"/>
  <c r="BA136" i="8"/>
  <c r="F136" i="8"/>
  <c r="E136" i="8"/>
  <c r="D136" i="8"/>
  <c r="BC135" i="8"/>
  <c r="BB135" i="8"/>
  <c r="BA135" i="8"/>
  <c r="F135" i="8"/>
  <c r="BI135" i="8" s="1"/>
  <c r="E135" i="8"/>
  <c r="BJ135" i="8" s="1"/>
  <c r="D135" i="8"/>
  <c r="BH134" i="8"/>
  <c r="BA134" i="8"/>
  <c r="F134" i="8"/>
  <c r="BD133" i="8" s="1"/>
  <c r="E134" i="8"/>
  <c r="BC133" i="8" s="1"/>
  <c r="BJ133" i="8"/>
  <c r="F133" i="8"/>
  <c r="E133" i="8"/>
  <c r="BJ132" i="8"/>
  <c r="BH132" i="8"/>
  <c r="BC132" i="8"/>
  <c r="F132" i="8"/>
  <c r="E132" i="8"/>
  <c r="DA131" i="8"/>
  <c r="CZ131" i="8"/>
  <c r="CY131" i="8"/>
  <c r="CX131" i="8"/>
  <c r="CW131" i="8"/>
  <c r="CV131" i="8"/>
  <c r="CU131" i="8"/>
  <c r="CT131" i="8"/>
  <c r="CS131" i="8"/>
  <c r="CR131" i="8"/>
  <c r="CQ131" i="8"/>
  <c r="CP131" i="8"/>
  <c r="CO131" i="8"/>
  <c r="CN131" i="8"/>
  <c r="CM131" i="8"/>
  <c r="CL131" i="8"/>
  <c r="CK131" i="8"/>
  <c r="CJ131" i="8"/>
  <c r="CI131" i="8"/>
  <c r="CH131" i="8"/>
  <c r="CG131" i="8"/>
  <c r="CF131" i="8"/>
  <c r="CE131" i="8"/>
  <c r="CD131" i="8"/>
  <c r="CC131" i="8"/>
  <c r="CB131" i="8"/>
  <c r="CA131" i="8"/>
  <c r="BZ131" i="8"/>
  <c r="BY131" i="8"/>
  <c r="BX131" i="8"/>
  <c r="BW131" i="8"/>
  <c r="BV131" i="8"/>
  <c r="BU131" i="8"/>
  <c r="BT131" i="8"/>
  <c r="BS131" i="8"/>
  <c r="BR131" i="8"/>
  <c r="BQ131" i="8"/>
  <c r="BP131" i="8"/>
  <c r="BK131" i="8"/>
  <c r="BI131" i="8"/>
  <c r="BH131" i="8"/>
  <c r="BB131" i="8"/>
  <c r="F131" i="8"/>
  <c r="E131" i="8"/>
  <c r="BK130" i="8"/>
  <c r="BI130" i="8"/>
  <c r="BH130" i="8"/>
  <c r="BD130" i="8"/>
  <c r="BB130" i="8"/>
  <c r="BA130" i="8"/>
  <c r="F130" i="8"/>
  <c r="E130" i="8"/>
  <c r="BJ130" i="8" s="1"/>
  <c r="D130" i="8"/>
  <c r="BH129" i="8"/>
  <c r="BD129" i="8"/>
  <c r="BB129" i="8"/>
  <c r="BA129" i="8"/>
  <c r="BD128" i="8"/>
  <c r="F128" i="8"/>
  <c r="E128" i="8"/>
  <c r="E124" i="8"/>
  <c r="D124" i="8"/>
  <c r="C124" i="8"/>
  <c r="BH124" i="8" s="1"/>
  <c r="E123" i="8"/>
  <c r="D123" i="8"/>
  <c r="C123" i="8" s="1"/>
  <c r="BA123" i="8" s="1"/>
  <c r="S123" i="8" s="1"/>
  <c r="BH122" i="8"/>
  <c r="E122" i="8"/>
  <c r="D122" i="8"/>
  <c r="C122" i="8" s="1"/>
  <c r="BA122" i="8" s="1"/>
  <c r="S122" i="8" s="1"/>
  <c r="N118" i="8"/>
  <c r="M118" i="8"/>
  <c r="P117" i="8"/>
  <c r="O117" i="8"/>
  <c r="N117" i="8"/>
  <c r="M117" i="8"/>
  <c r="L117" i="8"/>
  <c r="K117" i="8"/>
  <c r="J117" i="8"/>
  <c r="I117" i="8"/>
  <c r="H117" i="8"/>
  <c r="G117" i="8"/>
  <c r="F117" i="8"/>
  <c r="E116" i="8"/>
  <c r="D116" i="8"/>
  <c r="C116" i="8" s="1"/>
  <c r="E115" i="8"/>
  <c r="D115" i="8"/>
  <c r="C115" i="8"/>
  <c r="BH115" i="8" s="1"/>
  <c r="BH114" i="8"/>
  <c r="E114" i="8"/>
  <c r="D114" i="8"/>
  <c r="C114" i="8" s="1"/>
  <c r="BA114" i="8" s="1"/>
  <c r="Q114" i="8" s="1"/>
  <c r="E113" i="8"/>
  <c r="E117" i="8" s="1"/>
  <c r="D113" i="8"/>
  <c r="D117" i="8" s="1"/>
  <c r="C113" i="8"/>
  <c r="BA113" i="8" s="1"/>
  <c r="Q113" i="8" s="1"/>
  <c r="P112" i="8"/>
  <c r="O112" i="8"/>
  <c r="O118" i="8" s="1"/>
  <c r="N112" i="8"/>
  <c r="M112" i="8"/>
  <c r="L112" i="8"/>
  <c r="K112" i="8"/>
  <c r="K118" i="8" s="1"/>
  <c r="J112" i="8"/>
  <c r="J118" i="8" s="1"/>
  <c r="I112" i="8"/>
  <c r="I118" i="8" s="1"/>
  <c r="H112" i="8"/>
  <c r="H118" i="8" s="1"/>
  <c r="G112" i="8"/>
  <c r="G118" i="8" s="1"/>
  <c r="F112" i="8"/>
  <c r="F118" i="8" s="1"/>
  <c r="E111" i="8"/>
  <c r="C111" i="8" s="1"/>
  <c r="D111" i="8"/>
  <c r="E110" i="8"/>
  <c r="D110" i="8"/>
  <c r="C110" i="8" s="1"/>
  <c r="E109" i="8"/>
  <c r="E112" i="8" s="1"/>
  <c r="E118" i="8" s="1"/>
  <c r="D109" i="8"/>
  <c r="C109" i="8"/>
  <c r="J105" i="8"/>
  <c r="I105" i="8"/>
  <c r="M104" i="8"/>
  <c r="M105" i="8" s="1"/>
  <c r="L104" i="8"/>
  <c r="K104" i="8"/>
  <c r="J104" i="8"/>
  <c r="I104" i="8"/>
  <c r="H104" i="8"/>
  <c r="G104" i="8"/>
  <c r="F104" i="8"/>
  <c r="E103" i="8"/>
  <c r="D103" i="8"/>
  <c r="C103" i="8"/>
  <c r="E102" i="8"/>
  <c r="C102" i="8" s="1"/>
  <c r="D102" i="8"/>
  <c r="E101" i="8"/>
  <c r="D101" i="8"/>
  <c r="C101" i="8" s="1"/>
  <c r="E100" i="8"/>
  <c r="E104" i="8" s="1"/>
  <c r="D100" i="8"/>
  <c r="Y99" i="8"/>
  <c r="X99" i="8"/>
  <c r="W99" i="8"/>
  <c r="V99" i="8"/>
  <c r="U99" i="8"/>
  <c r="T99" i="8"/>
  <c r="S99" i="8"/>
  <c r="R99" i="8"/>
  <c r="Q99" i="8"/>
  <c r="P99" i="8"/>
  <c r="N99" i="8" s="1"/>
  <c r="O99" i="8"/>
  <c r="M99" i="8"/>
  <c r="L99" i="8"/>
  <c r="L105" i="8" s="1"/>
  <c r="K99" i="8"/>
  <c r="J99" i="8"/>
  <c r="I99" i="8"/>
  <c r="H99" i="8"/>
  <c r="H105" i="8" s="1"/>
  <c r="G99" i="8"/>
  <c r="F99" i="8"/>
  <c r="F105" i="8" s="1"/>
  <c r="O98" i="8"/>
  <c r="N98" i="8"/>
  <c r="E98" i="8"/>
  <c r="D98" i="8"/>
  <c r="C98" i="8" s="1"/>
  <c r="O97" i="8"/>
  <c r="N97" i="8"/>
  <c r="E97" i="8"/>
  <c r="D97" i="8"/>
  <c r="O96" i="8"/>
  <c r="N96" i="8"/>
  <c r="E96" i="8"/>
  <c r="E99" i="8" s="1"/>
  <c r="E105" i="8" s="1"/>
  <c r="D96" i="8"/>
  <c r="E92" i="8"/>
  <c r="D92" i="8"/>
  <c r="C92" i="8"/>
  <c r="E91" i="8"/>
  <c r="D91" i="8"/>
  <c r="C91" i="8"/>
  <c r="E90" i="8"/>
  <c r="C90" i="8" s="1"/>
  <c r="BC91" i="8" s="1"/>
  <c r="AK92" i="8" s="1"/>
  <c r="D90" i="8"/>
  <c r="E89" i="8"/>
  <c r="D89" i="8"/>
  <c r="C89" i="8" s="1"/>
  <c r="E88" i="8"/>
  <c r="D88" i="8"/>
  <c r="C88" i="8"/>
  <c r="AK83" i="8"/>
  <c r="E83" i="8"/>
  <c r="D83" i="8"/>
  <c r="C83" i="8"/>
  <c r="AK82" i="8"/>
  <c r="E82" i="8"/>
  <c r="D82" i="8"/>
  <c r="C82" i="8" s="1"/>
  <c r="BA82" i="8" s="1"/>
  <c r="BH81" i="8"/>
  <c r="E81" i="8"/>
  <c r="D81" i="8"/>
  <c r="C81" i="8"/>
  <c r="BA81" i="8" s="1"/>
  <c r="AK81" i="8" s="1"/>
  <c r="BH80" i="8"/>
  <c r="E80" i="8"/>
  <c r="D80" i="8"/>
  <c r="C80" i="8" s="1"/>
  <c r="BA80" i="8" s="1"/>
  <c r="AK80" i="8" s="1"/>
  <c r="BH79" i="8"/>
  <c r="E79" i="8"/>
  <c r="D79" i="8"/>
  <c r="C79" i="8"/>
  <c r="BA79" i="8" s="1"/>
  <c r="AK79" i="8" s="1"/>
  <c r="BH78" i="8"/>
  <c r="E78" i="8"/>
  <c r="D78" i="8"/>
  <c r="C78" i="8" s="1"/>
  <c r="BA78" i="8" s="1"/>
  <c r="AK78" i="8" s="1"/>
  <c r="BH77" i="8"/>
  <c r="E73" i="8"/>
  <c r="D73" i="8"/>
  <c r="C73" i="8" s="1"/>
  <c r="E72" i="8"/>
  <c r="D72" i="8"/>
  <c r="C72" i="8"/>
  <c r="E71" i="8"/>
  <c r="D71" i="8"/>
  <c r="C71" i="8"/>
  <c r="E70" i="8"/>
  <c r="C70" i="8" s="1"/>
  <c r="D70" i="8"/>
  <c r="E69" i="8"/>
  <c r="D69" i="8"/>
  <c r="C69" i="8" s="1"/>
  <c r="E68" i="8"/>
  <c r="D68" i="8"/>
  <c r="C68" i="8"/>
  <c r="C63" i="8"/>
  <c r="BH62" i="8"/>
  <c r="BA62" i="8"/>
  <c r="I62" i="8"/>
  <c r="C62" i="8"/>
  <c r="BH61" i="8"/>
  <c r="BA61" i="8"/>
  <c r="I61" i="8"/>
  <c r="C61" i="8"/>
  <c r="BH60" i="8"/>
  <c r="BA60" i="8"/>
  <c r="I60" i="8"/>
  <c r="C60" i="8"/>
  <c r="BB56" i="8"/>
  <c r="C56" i="8"/>
  <c r="BA56" i="8" s="1"/>
  <c r="L56" i="8" s="1"/>
  <c r="BI55" i="8"/>
  <c r="BB55" i="8"/>
  <c r="BA55" i="8"/>
  <c r="L55" i="8"/>
  <c r="C55" i="8"/>
  <c r="BH55" i="8" s="1"/>
  <c r="BB54" i="8"/>
  <c r="C54" i="8"/>
  <c r="BA54" i="8" s="1"/>
  <c r="L54" i="8" s="1"/>
  <c r="BI53" i="8"/>
  <c r="BB53" i="8"/>
  <c r="BA53" i="8"/>
  <c r="L53" i="8"/>
  <c r="C53" i="8"/>
  <c r="BH53" i="8" s="1"/>
  <c r="BH49" i="8"/>
  <c r="BA49" i="8"/>
  <c r="F49" i="8" s="1"/>
  <c r="C49" i="8"/>
  <c r="C43" i="8"/>
  <c r="BH43" i="8" s="1"/>
  <c r="BH42" i="8"/>
  <c r="C42" i="8"/>
  <c r="C41" i="8"/>
  <c r="BH41" i="8" s="1"/>
  <c r="BH40" i="8"/>
  <c r="C40" i="8"/>
  <c r="C39" i="8"/>
  <c r="BH39" i="8" s="1"/>
  <c r="BH38" i="8"/>
  <c r="C38" i="8"/>
  <c r="C37" i="8"/>
  <c r="BH37" i="8" s="1"/>
  <c r="BH36" i="8"/>
  <c r="C36" i="8"/>
  <c r="C35" i="8"/>
  <c r="BH35" i="8" s="1"/>
  <c r="BH34" i="8"/>
  <c r="C34" i="8"/>
  <c r="L33" i="8"/>
  <c r="K33" i="8"/>
  <c r="J33" i="8"/>
  <c r="I33" i="8"/>
  <c r="H33" i="8"/>
  <c r="G33" i="8"/>
  <c r="F33" i="8"/>
  <c r="E33" i="8"/>
  <c r="D33" i="8"/>
  <c r="C33" i="8"/>
  <c r="BH33" i="8" s="1"/>
  <c r="BH29" i="8"/>
  <c r="BA29" i="8"/>
  <c r="D29" i="8"/>
  <c r="BH28" i="8"/>
  <c r="BA28" i="8"/>
  <c r="D28" i="8"/>
  <c r="BH27" i="8"/>
  <c r="BA27" i="8"/>
  <c r="D27" i="8" s="1"/>
  <c r="BH26" i="8"/>
  <c r="BA26" i="8"/>
  <c r="D26" i="8"/>
  <c r="BH25" i="8"/>
  <c r="BA25" i="8"/>
  <c r="D25" i="8"/>
  <c r="BH24" i="8"/>
  <c r="BA24" i="8"/>
  <c r="D24" i="8"/>
  <c r="BH23" i="8"/>
  <c r="BA23" i="8"/>
  <c r="D23" i="8" s="1"/>
  <c r="BH22" i="8"/>
  <c r="BA22" i="8"/>
  <c r="D22" i="8"/>
  <c r="BH21" i="8"/>
  <c r="BA21" i="8"/>
  <c r="D21" i="8"/>
  <c r="BH20" i="8"/>
  <c r="BA20" i="8"/>
  <c r="D20" i="8"/>
  <c r="BH19" i="8"/>
  <c r="BA19" i="8"/>
  <c r="D19" i="8" s="1"/>
  <c r="BH15" i="8"/>
  <c r="BA15" i="8"/>
  <c r="M15" i="8"/>
  <c r="C15" i="8"/>
  <c r="BH14" i="8"/>
  <c r="BA14" i="8"/>
  <c r="M14" i="8"/>
  <c r="C14" i="8"/>
  <c r="C13" i="8"/>
  <c r="BH12" i="8"/>
  <c r="BA12" i="8"/>
  <c r="M12" i="8" s="1"/>
  <c r="C12" i="8"/>
  <c r="BH11" i="8"/>
  <c r="BA11" i="8"/>
  <c r="M11" i="8" s="1"/>
  <c r="C11" i="8"/>
  <c r="BA10" i="8"/>
  <c r="M10" i="8" s="1"/>
  <c r="C10" i="8"/>
  <c r="A5" i="8"/>
  <c r="A4" i="8"/>
  <c r="A3" i="8"/>
  <c r="A2" i="8"/>
  <c r="BH243" i="2" l="1"/>
  <c r="BH244" i="2"/>
  <c r="A328" i="2"/>
  <c r="A293" i="2"/>
  <c r="AS157" i="4"/>
  <c r="A293" i="4"/>
  <c r="C118" i="4"/>
  <c r="BA112" i="4"/>
  <c r="Q112" i="4" s="1"/>
  <c r="BH112" i="4"/>
  <c r="BH243" i="4" s="1"/>
  <c r="AV186" i="4"/>
  <c r="AV179" i="4"/>
  <c r="AV161" i="4"/>
  <c r="BA236" i="4"/>
  <c r="AI237" i="4" s="1"/>
  <c r="BH237" i="4"/>
  <c r="BH244" i="4" s="1"/>
  <c r="AV185" i="4"/>
  <c r="AV164" i="4"/>
  <c r="AS133" i="4"/>
  <c r="AS154" i="4"/>
  <c r="AS146" i="4"/>
  <c r="AS138" i="4"/>
  <c r="C105" i="4"/>
  <c r="A328" i="4" s="1"/>
  <c r="BA228" i="4"/>
  <c r="AR229" i="4" s="1"/>
  <c r="BH229" i="4"/>
  <c r="BH238" i="4"/>
  <c r="BA237" i="4"/>
  <c r="AI238" i="4" s="1"/>
  <c r="AV170" i="4"/>
  <c r="BH236" i="4"/>
  <c r="BA235" i="4"/>
  <c r="AI236" i="4" s="1"/>
  <c r="BH230" i="4"/>
  <c r="BA229" i="4"/>
  <c r="AR230" i="4" s="1"/>
  <c r="AV182" i="4"/>
  <c r="AS152" i="4"/>
  <c r="AS148" i="4"/>
  <c r="AS144" i="4"/>
  <c r="AS140" i="4"/>
  <c r="AR225" i="4"/>
  <c r="AS155" i="4"/>
  <c r="AS151" i="4"/>
  <c r="AS147" i="4"/>
  <c r="AS143" i="4"/>
  <c r="AS139" i="4"/>
  <c r="BJ92" i="8"/>
  <c r="C112" i="8"/>
  <c r="C117" i="8"/>
  <c r="BA124" i="8"/>
  <c r="S124" i="8" s="1"/>
  <c r="BK133" i="8"/>
  <c r="BB132" i="8"/>
  <c r="AS133" i="8" s="1"/>
  <c r="D133" i="8"/>
  <c r="BD132" i="8"/>
  <c r="D143" i="8"/>
  <c r="BJ143" i="8"/>
  <c r="BC142" i="8"/>
  <c r="BH150" i="8"/>
  <c r="BA149" i="8"/>
  <c r="BK150" i="8"/>
  <c r="BD149" i="8"/>
  <c r="BB153" i="8"/>
  <c r="BH227" i="8"/>
  <c r="BA226" i="8"/>
  <c r="AR227" i="8" s="1"/>
  <c r="D99" i="8"/>
  <c r="D112" i="8"/>
  <c r="D118" i="8" s="1"/>
  <c r="P118" i="8"/>
  <c r="BH138" i="8"/>
  <c r="BA137" i="8"/>
  <c r="BK138" i="8"/>
  <c r="BD137" i="8"/>
  <c r="BH146" i="8"/>
  <c r="BA145" i="8"/>
  <c r="BK146" i="8"/>
  <c r="BD145" i="8"/>
  <c r="BJ152" i="8"/>
  <c r="BB165" i="8"/>
  <c r="D166" i="8"/>
  <c r="BA165" i="8"/>
  <c r="AV166" i="8" s="1"/>
  <c r="BD165" i="8"/>
  <c r="BK173" i="8"/>
  <c r="BD173" i="8"/>
  <c r="BB173" i="8"/>
  <c r="BI173" i="8"/>
  <c r="BA177" i="8"/>
  <c r="C96" i="8"/>
  <c r="C99" i="8" s="1"/>
  <c r="C105" i="8" s="1"/>
  <c r="C100" i="8"/>
  <c r="C104" i="8" s="1"/>
  <c r="BA116" i="8"/>
  <c r="Q116" i="8" s="1"/>
  <c r="BH116" i="8"/>
  <c r="BK129" i="8"/>
  <c r="BA128" i="8"/>
  <c r="BI129" i="8"/>
  <c r="BB128" i="8"/>
  <c r="BI132" i="8"/>
  <c r="BK132" i="8"/>
  <c r="BA131" i="8"/>
  <c r="D139" i="8"/>
  <c r="BJ139" i="8"/>
  <c r="BC138" i="8"/>
  <c r="BC143" i="8"/>
  <c r="BJ144" i="8"/>
  <c r="D147" i="8"/>
  <c r="BJ147" i="8"/>
  <c r="BC146" i="8"/>
  <c r="BI150" i="8"/>
  <c r="BH152" i="8"/>
  <c r="BA151" i="8"/>
  <c r="BK152" i="8"/>
  <c r="BD151" i="8"/>
  <c r="BH157" i="8"/>
  <c r="BA156" i="8"/>
  <c r="BK157" i="8"/>
  <c r="BD156" i="8"/>
  <c r="BH161" i="8"/>
  <c r="BA161" i="8"/>
  <c r="BK161" i="8"/>
  <c r="BD161" i="8"/>
  <c r="BI161" i="8"/>
  <c r="D164" i="8"/>
  <c r="BI163" i="8"/>
  <c r="BB163" i="8"/>
  <c r="AV164" i="8" s="1"/>
  <c r="BD163" i="8"/>
  <c r="BH163" i="8"/>
  <c r="BK169" i="8"/>
  <c r="BD169" i="8"/>
  <c r="AV170" i="8" s="1"/>
  <c r="BB169" i="8"/>
  <c r="D170" i="8"/>
  <c r="BA173" i="8"/>
  <c r="BK185" i="8"/>
  <c r="BD185" i="8"/>
  <c r="BB185" i="8"/>
  <c r="BI185" i="8"/>
  <c r="BJ189" i="8"/>
  <c r="BC189" i="8"/>
  <c r="D190" i="8"/>
  <c r="W202" i="8"/>
  <c r="BH210" i="8"/>
  <c r="BA207" i="8"/>
  <c r="AR210" i="8" s="1"/>
  <c r="BB228" i="8"/>
  <c r="C229" i="8"/>
  <c r="BI229" i="8"/>
  <c r="BH113" i="8"/>
  <c r="BJ131" i="8"/>
  <c r="BC130" i="8"/>
  <c r="AS131" i="8" s="1"/>
  <c r="D131" i="8"/>
  <c r="BJ134" i="8"/>
  <c r="D134" i="8"/>
  <c r="BB149" i="8"/>
  <c r="BH154" i="8"/>
  <c r="BA153" i="8"/>
  <c r="BK154" i="8"/>
  <c r="BD153" i="8"/>
  <c r="BK177" i="8"/>
  <c r="BD177" i="8"/>
  <c r="BB177" i="8"/>
  <c r="BI177" i="8"/>
  <c r="BH54" i="8"/>
  <c r="BH56" i="8"/>
  <c r="L118" i="8"/>
  <c r="BA115" i="8"/>
  <c r="Q115" i="8" s="1"/>
  <c r="BK134" i="8"/>
  <c r="BB133" i="8"/>
  <c r="BI134" i="8"/>
  <c r="BA133" i="8"/>
  <c r="BH143" i="8"/>
  <c r="BA142" i="8"/>
  <c r="BI143" i="8"/>
  <c r="BB142" i="8"/>
  <c r="BB229" i="8"/>
  <c r="C230" i="8"/>
  <c r="BI230" i="8"/>
  <c r="BI54" i="8"/>
  <c r="BI56" i="8"/>
  <c r="D104" i="8"/>
  <c r="C97" i="8"/>
  <c r="G105" i="8"/>
  <c r="K105" i="8"/>
  <c r="BH123" i="8"/>
  <c r="BD131" i="8"/>
  <c r="AS129" i="8"/>
  <c r="BC134" i="8"/>
  <c r="BB137" i="8"/>
  <c r="BH139" i="8"/>
  <c r="BA138" i="8"/>
  <c r="BI139" i="8"/>
  <c r="BB138" i="8"/>
  <c r="BH142" i="8"/>
  <c r="BA141" i="8"/>
  <c r="BK142" i="8"/>
  <c r="BD141" i="8"/>
  <c r="BB145" i="8"/>
  <c r="BH147" i="8"/>
  <c r="BA146" i="8"/>
  <c r="AS147" i="8" s="1"/>
  <c r="BI147" i="8"/>
  <c r="BB146" i="8"/>
  <c r="D150" i="8"/>
  <c r="BJ150" i="8"/>
  <c r="BC151" i="8"/>
  <c r="D154" i="8"/>
  <c r="BJ154" i="8"/>
  <c r="BB156" i="8"/>
  <c r="BI157" i="8"/>
  <c r="BB161" i="8"/>
  <c r="AV163" i="8"/>
  <c r="BH169" i="8"/>
  <c r="AV173" i="8"/>
  <c r="BH173" i="8"/>
  <c r="BK181" i="8"/>
  <c r="BD181" i="8"/>
  <c r="BB181" i="8"/>
  <c r="AV182" i="8" s="1"/>
  <c r="BI181" i="8"/>
  <c r="BA185" i="8"/>
  <c r="BI198" i="8"/>
  <c r="C198" i="8"/>
  <c r="BH198" i="8" s="1"/>
  <c r="BH236" i="8"/>
  <c r="D128" i="8"/>
  <c r="BC128" i="8"/>
  <c r="BC129" i="8"/>
  <c r="AS130" i="8" s="1"/>
  <c r="BJ129" i="8"/>
  <c r="D132" i="8"/>
  <c r="BC131" i="8"/>
  <c r="BB134" i="8"/>
  <c r="AS135" i="8" s="1"/>
  <c r="BK136" i="8"/>
  <c r="BD135" i="8"/>
  <c r="AS136" i="8" s="1"/>
  <c r="BH136" i="8"/>
  <c r="BH137" i="8"/>
  <c r="BD136" i="8"/>
  <c r="AS137" i="8" s="1"/>
  <c r="D138" i="8"/>
  <c r="BB139" i="8"/>
  <c r="BH141" i="8"/>
  <c r="BA140" i="8"/>
  <c r="AS141" i="8" s="1"/>
  <c r="D142" i="8"/>
  <c r="BB143" i="8"/>
  <c r="BH145" i="8"/>
  <c r="BA144" i="8"/>
  <c r="AS145" i="8" s="1"/>
  <c r="D146" i="8"/>
  <c r="BB147" i="8"/>
  <c r="BH149" i="8"/>
  <c r="BA148" i="8"/>
  <c r="AS149" i="8" s="1"/>
  <c r="BK149" i="8"/>
  <c r="BJ149" i="8"/>
  <c r="BC150" i="8"/>
  <c r="BH151" i="8"/>
  <c r="BA150" i="8"/>
  <c r="AS151" i="8" s="1"/>
  <c r="BK151" i="8"/>
  <c r="BD150" i="8"/>
  <c r="BJ151" i="8"/>
  <c r="BC152" i="8"/>
  <c r="BH153" i="8"/>
  <c r="BA152" i="8"/>
  <c r="BK153" i="8"/>
  <c r="BD152" i="8"/>
  <c r="BJ153" i="8"/>
  <c r="BK155" i="8"/>
  <c r="BA154" i="8"/>
  <c r="AS155" i="8" s="1"/>
  <c r="BD154" i="8"/>
  <c r="D157" i="8"/>
  <c r="D161" i="8"/>
  <c r="BI164" i="8"/>
  <c r="BB164" i="8"/>
  <c r="D165" i="8"/>
  <c r="BH164" i="8"/>
  <c r="BA164" i="8"/>
  <c r="AV165" i="8" s="1"/>
  <c r="BI166" i="8"/>
  <c r="BB166" i="8"/>
  <c r="D167" i="8"/>
  <c r="BH166" i="8"/>
  <c r="BA166" i="8"/>
  <c r="BJ168" i="8"/>
  <c r="BC168" i="8"/>
  <c r="AV169" i="8" s="1"/>
  <c r="BK172" i="8"/>
  <c r="BD172" i="8"/>
  <c r="BH172" i="8"/>
  <c r="D173" i="8"/>
  <c r="D174" i="8"/>
  <c r="BC173" i="8"/>
  <c r="BJ173" i="8"/>
  <c r="BK176" i="8"/>
  <c r="BD176" i="8"/>
  <c r="AV177" i="8" s="1"/>
  <c r="BH176" i="8"/>
  <c r="D177" i="8"/>
  <c r="D178" i="8"/>
  <c r="BC177" i="8"/>
  <c r="BJ177" i="8"/>
  <c r="BK180" i="8"/>
  <c r="BD180" i="8"/>
  <c r="AV181" i="8" s="1"/>
  <c r="BH180" i="8"/>
  <c r="D181" i="8"/>
  <c r="D182" i="8"/>
  <c r="BC181" i="8"/>
  <c r="BJ181" i="8"/>
  <c r="BK184" i="8"/>
  <c r="BD184" i="8"/>
  <c r="AV185" i="8" s="1"/>
  <c r="BH184" i="8"/>
  <c r="D185" i="8"/>
  <c r="D186" i="8"/>
  <c r="BC185" i="8"/>
  <c r="BJ185" i="8"/>
  <c r="BH202" i="8"/>
  <c r="BC199" i="8"/>
  <c r="BJ202" i="8"/>
  <c r="BB199" i="8"/>
  <c r="BI202" i="8"/>
  <c r="BH231" i="8"/>
  <c r="BB236" i="8"/>
  <c r="C237" i="8"/>
  <c r="BB237" i="8"/>
  <c r="C238" i="8"/>
  <c r="C246" i="8"/>
  <c r="BK135" i="8"/>
  <c r="BD134" i="8"/>
  <c r="BH135" i="8"/>
  <c r="BH140" i="8"/>
  <c r="BA139" i="8"/>
  <c r="AS140" i="8" s="1"/>
  <c r="BH144" i="8"/>
  <c r="BA143" i="8"/>
  <c r="AS144" i="8" s="1"/>
  <c r="BH148" i="8"/>
  <c r="BA147" i="8"/>
  <c r="AS148" i="8" s="1"/>
  <c r="D155" i="8"/>
  <c r="BJ155" i="8"/>
  <c r="BI167" i="8"/>
  <c r="BB167" i="8"/>
  <c r="D168" i="8"/>
  <c r="BH167" i="8"/>
  <c r="BA167" i="8"/>
  <c r="AV190" i="8"/>
  <c r="BI194" i="8"/>
  <c r="C194" i="8"/>
  <c r="BH194" i="8" s="1"/>
  <c r="C225" i="8"/>
  <c r="BB224" i="8"/>
  <c r="BB225" i="8"/>
  <c r="C226" i="8"/>
  <c r="BH239" i="8"/>
  <c r="AV171" i="8"/>
  <c r="BK170" i="8"/>
  <c r="BD170" i="8"/>
  <c r="BK174" i="8"/>
  <c r="BD174" i="8"/>
  <c r="BK178" i="8"/>
  <c r="BD178" i="8"/>
  <c r="BK182" i="8"/>
  <c r="BD182" i="8"/>
  <c r="AV187" i="8"/>
  <c r="BK186" i="8"/>
  <c r="BD186" i="8"/>
  <c r="BJ205" i="8"/>
  <c r="BI228" i="8"/>
  <c r="BC162" i="8"/>
  <c r="BB170" i="8"/>
  <c r="BK171" i="8"/>
  <c r="BD171" i="8"/>
  <c r="AV172" i="8" s="1"/>
  <c r="BB174" i="8"/>
  <c r="AV175" i="8" s="1"/>
  <c r="BK175" i="8"/>
  <c r="BD175" i="8"/>
  <c r="AV176" i="8" s="1"/>
  <c r="BB178" i="8"/>
  <c r="AV179" i="8" s="1"/>
  <c r="BK179" i="8"/>
  <c r="BD179" i="8"/>
  <c r="AV180" i="8" s="1"/>
  <c r="BB182" i="8"/>
  <c r="AV183" i="8" s="1"/>
  <c r="BK183" i="8"/>
  <c r="BD183" i="8"/>
  <c r="AV184" i="8" s="1"/>
  <c r="BB186" i="8"/>
  <c r="BK187" i="8"/>
  <c r="BD187" i="8"/>
  <c r="AV188" i="8" s="1"/>
  <c r="W203" i="8"/>
  <c r="C215" i="8"/>
  <c r="BI227" i="8"/>
  <c r="BI231" i="8"/>
  <c r="BB230" i="8"/>
  <c r="AR231" i="8" s="1"/>
  <c r="BI239" i="8"/>
  <c r="BB238" i="8"/>
  <c r="AI239" i="8" s="1"/>
  <c r="E247" i="9"/>
  <c r="D247" i="9"/>
  <c r="C247" i="9" s="1"/>
  <c r="E246" i="9"/>
  <c r="D246" i="9"/>
  <c r="C246" i="9"/>
  <c r="E245" i="9"/>
  <c r="D245" i="9"/>
  <c r="C245" i="9" s="1"/>
  <c r="E244" i="9"/>
  <c r="D244" i="9"/>
  <c r="C244" i="9"/>
  <c r="E239" i="9"/>
  <c r="BI239" i="9" s="1"/>
  <c r="D239" i="9"/>
  <c r="E238" i="9"/>
  <c r="BB237" i="9" s="1"/>
  <c r="D238" i="9"/>
  <c r="E237" i="9"/>
  <c r="BB236" i="9" s="1"/>
  <c r="D237" i="9"/>
  <c r="E236" i="9"/>
  <c r="C236" i="9" s="1"/>
  <c r="D236" i="9"/>
  <c r="E231" i="9"/>
  <c r="BI231" i="9" s="1"/>
  <c r="D231" i="9"/>
  <c r="E230" i="9"/>
  <c r="BB229" i="9" s="1"/>
  <c r="D230" i="9"/>
  <c r="E229" i="9"/>
  <c r="BB228" i="9" s="1"/>
  <c r="D229" i="9"/>
  <c r="E228" i="9"/>
  <c r="BB227" i="9" s="1"/>
  <c r="D228" i="9"/>
  <c r="E227" i="9"/>
  <c r="BB226" i="9" s="1"/>
  <c r="D227" i="9"/>
  <c r="E226" i="9"/>
  <c r="BB225" i="9" s="1"/>
  <c r="D226" i="9"/>
  <c r="E225" i="9"/>
  <c r="C225" i="9" s="1"/>
  <c r="D225" i="9"/>
  <c r="BH220" i="9"/>
  <c r="E220" i="9"/>
  <c r="D220" i="9"/>
  <c r="C220" i="9" s="1"/>
  <c r="BH219" i="9"/>
  <c r="E219" i="9"/>
  <c r="C219" i="9" s="1"/>
  <c r="D219" i="9"/>
  <c r="BH218" i="9"/>
  <c r="E218" i="9"/>
  <c r="D218" i="9"/>
  <c r="C218" i="9" s="1"/>
  <c r="BH217" i="9"/>
  <c r="BA217" i="9"/>
  <c r="AR220" i="9" s="1"/>
  <c r="E217" i="9"/>
  <c r="D217" i="9"/>
  <c r="C217" i="9"/>
  <c r="BH216" i="9"/>
  <c r="BA216" i="9"/>
  <c r="AR219" i="9" s="1"/>
  <c r="E216" i="9"/>
  <c r="D216" i="9"/>
  <c r="C216" i="9"/>
  <c r="BH215" i="9"/>
  <c r="BA215" i="9"/>
  <c r="AR218" i="9" s="1"/>
  <c r="E215" i="9"/>
  <c r="C215" i="9" s="1"/>
  <c r="D215" i="9"/>
  <c r="BH214" i="9"/>
  <c r="BA214" i="9"/>
  <c r="AR217" i="9" s="1"/>
  <c r="E214" i="9"/>
  <c r="D214" i="9"/>
  <c r="C214" i="9"/>
  <c r="BH213" i="9"/>
  <c r="BA213" i="9"/>
  <c r="AR216" i="9" s="1"/>
  <c r="E213" i="9"/>
  <c r="C213" i="9" s="1"/>
  <c r="D213" i="9"/>
  <c r="BH212" i="9"/>
  <c r="BA212" i="9"/>
  <c r="AR215" i="9" s="1"/>
  <c r="E212" i="9"/>
  <c r="D212" i="9"/>
  <c r="C212" i="9"/>
  <c r="BH211" i="9"/>
  <c r="BA211" i="9"/>
  <c r="AR214" i="9" s="1"/>
  <c r="E211" i="9"/>
  <c r="C211" i="9" s="1"/>
  <c r="BA210" i="9"/>
  <c r="AR213" i="9" s="1"/>
  <c r="AR210" i="9"/>
  <c r="AQ210" i="9"/>
  <c r="AP210" i="9"/>
  <c r="AO210" i="9"/>
  <c r="BH210" i="9" s="1"/>
  <c r="AN210" i="9"/>
  <c r="AM210" i="9"/>
  <c r="AL210" i="9"/>
  <c r="AK210" i="9"/>
  <c r="AJ210" i="9"/>
  <c r="AI210" i="9"/>
  <c r="AH210" i="9"/>
  <c r="AG210" i="9"/>
  <c r="AF210" i="9"/>
  <c r="AE210" i="9"/>
  <c r="AD210" i="9"/>
  <c r="AC210" i="9"/>
  <c r="AB210" i="9"/>
  <c r="AA210" i="9"/>
  <c r="Z210" i="9"/>
  <c r="Y210" i="9"/>
  <c r="X210" i="9"/>
  <c r="W210" i="9"/>
  <c r="V210" i="9"/>
  <c r="U210" i="9"/>
  <c r="T210" i="9"/>
  <c r="S210" i="9"/>
  <c r="R210" i="9"/>
  <c r="Q210" i="9"/>
  <c r="P210" i="9"/>
  <c r="O210" i="9"/>
  <c r="N210" i="9"/>
  <c r="M210" i="9"/>
  <c r="L210" i="9"/>
  <c r="K210" i="9"/>
  <c r="J210" i="9"/>
  <c r="I210" i="9"/>
  <c r="H210" i="9"/>
  <c r="G210" i="9"/>
  <c r="F210" i="9"/>
  <c r="E210" i="9"/>
  <c r="D210" i="9"/>
  <c r="C210" i="9" s="1"/>
  <c r="BA209" i="9"/>
  <c r="AR212" i="9" s="1"/>
  <c r="BA208" i="9"/>
  <c r="AR211" i="9" s="1"/>
  <c r="BA207" i="9"/>
  <c r="BI205" i="9"/>
  <c r="BH205" i="9"/>
  <c r="W205" i="9"/>
  <c r="C205" i="9"/>
  <c r="BJ205" i="9" s="1"/>
  <c r="BI204" i="9"/>
  <c r="BH204" i="9"/>
  <c r="C204" i="9"/>
  <c r="BJ204" i="9" s="1"/>
  <c r="C203" i="9"/>
  <c r="BC202" i="9"/>
  <c r="BB202" i="9"/>
  <c r="BA202" i="9"/>
  <c r="C202" i="9"/>
  <c r="BC201" i="9"/>
  <c r="BA201" i="9"/>
  <c r="BC200" i="9"/>
  <c r="BB200" i="9"/>
  <c r="BI198" i="9"/>
  <c r="E198" i="9"/>
  <c r="D198" i="9"/>
  <c r="BJ194" i="9"/>
  <c r="BI194" i="9"/>
  <c r="E194" i="9"/>
  <c r="D194" i="9"/>
  <c r="C194" i="9"/>
  <c r="BH194" i="9" s="1"/>
  <c r="F190" i="9"/>
  <c r="BK189" i="9" s="1"/>
  <c r="E190" i="9"/>
  <c r="D190" i="9"/>
  <c r="BI189" i="9"/>
  <c r="BH189" i="9"/>
  <c r="BB189" i="9"/>
  <c r="BA189" i="9"/>
  <c r="F189" i="9"/>
  <c r="BB188" i="9" s="1"/>
  <c r="AV189" i="9" s="1"/>
  <c r="E189" i="9"/>
  <c r="D189" i="9" s="1"/>
  <c r="F188" i="9"/>
  <c r="E188" i="9"/>
  <c r="BJ187" i="9" s="1"/>
  <c r="BB187" i="9"/>
  <c r="F187" i="9"/>
  <c r="E187" i="9"/>
  <c r="BJ186" i="9"/>
  <c r="BI186" i="9"/>
  <c r="BC186" i="9"/>
  <c r="F186" i="9"/>
  <c r="E186" i="9"/>
  <c r="BJ185" i="9"/>
  <c r="BB185" i="9"/>
  <c r="F185" i="9"/>
  <c r="E185" i="9"/>
  <c r="BJ184" i="9"/>
  <c r="BC184" i="9"/>
  <c r="F184" i="9"/>
  <c r="E184" i="9"/>
  <c r="BD183" i="9"/>
  <c r="BB183" i="9"/>
  <c r="F183" i="9"/>
  <c r="E183" i="9"/>
  <c r="BK182" i="9"/>
  <c r="BI182" i="9"/>
  <c r="BD182" i="9"/>
  <c r="BC182" i="9"/>
  <c r="F182" i="9"/>
  <c r="E182" i="9"/>
  <c r="BI181" i="9"/>
  <c r="BD181" i="9"/>
  <c r="F181" i="9"/>
  <c r="E181" i="9"/>
  <c r="BJ180" i="9"/>
  <c r="BC180" i="9"/>
  <c r="F180" i="9"/>
  <c r="E180" i="9"/>
  <c r="D180" i="9" s="1"/>
  <c r="BK179" i="9"/>
  <c r="BJ179" i="9"/>
  <c r="BI179" i="9"/>
  <c r="BD179" i="9"/>
  <c r="BC179" i="9"/>
  <c r="BB179" i="9"/>
  <c r="F179" i="9"/>
  <c r="E179" i="9"/>
  <c r="BK178" i="9"/>
  <c r="BI178" i="9"/>
  <c r="BD178" i="9"/>
  <c r="BC178" i="9"/>
  <c r="F178" i="9"/>
  <c r="BI177" i="9" s="1"/>
  <c r="E178" i="9"/>
  <c r="BD177" i="9"/>
  <c r="F177" i="9"/>
  <c r="BB176" i="9" s="1"/>
  <c r="E177" i="9"/>
  <c r="BJ176" i="9"/>
  <c r="BC176" i="9"/>
  <c r="F176" i="9"/>
  <c r="E176" i="9"/>
  <c r="D176" i="9" s="1"/>
  <c r="BK175" i="9"/>
  <c r="BJ175" i="9"/>
  <c r="BI175" i="9"/>
  <c r="BD175" i="9"/>
  <c r="BC175" i="9"/>
  <c r="BB175" i="9"/>
  <c r="F175" i="9"/>
  <c r="E175" i="9"/>
  <c r="BK174" i="9"/>
  <c r="BI174" i="9"/>
  <c r="BD174" i="9"/>
  <c r="BC174" i="9"/>
  <c r="F174" i="9"/>
  <c r="E174" i="9"/>
  <c r="BD173" i="9"/>
  <c r="F173" i="9"/>
  <c r="E173" i="9"/>
  <c r="BJ172" i="9"/>
  <c r="BC172" i="9"/>
  <c r="F172" i="9"/>
  <c r="E172" i="9"/>
  <c r="D172" i="9" s="1"/>
  <c r="BK171" i="9"/>
  <c r="BJ171" i="9"/>
  <c r="BI171" i="9"/>
  <c r="BD171" i="9"/>
  <c r="BC171" i="9"/>
  <c r="BB171" i="9"/>
  <c r="F171" i="9"/>
  <c r="BH170" i="9" s="1"/>
  <c r="E171" i="9"/>
  <c r="BK170" i="9"/>
  <c r="BI170" i="9"/>
  <c r="BD170" i="9"/>
  <c r="BC170" i="9"/>
  <c r="BA170" i="9"/>
  <c r="F170" i="9"/>
  <c r="BJ169" i="9"/>
  <c r="BC169" i="9"/>
  <c r="BB169" i="9"/>
  <c r="F169" i="9"/>
  <c r="E169" i="9"/>
  <c r="BJ168" i="9"/>
  <c r="BC168" i="9"/>
  <c r="F168" i="9"/>
  <c r="BB167" i="9" s="1"/>
  <c r="E168" i="9"/>
  <c r="BJ167" i="9"/>
  <c r="BC167" i="9"/>
  <c r="F167" i="9"/>
  <c r="E167" i="9"/>
  <c r="BJ166" i="9"/>
  <c r="BC166" i="9"/>
  <c r="F166" i="9"/>
  <c r="E166" i="9"/>
  <c r="BC165" i="9"/>
  <c r="F165" i="9"/>
  <c r="BB164" i="9" s="1"/>
  <c r="E165" i="9"/>
  <c r="BJ164" i="9"/>
  <c r="BC164" i="9"/>
  <c r="F164" i="9"/>
  <c r="E164" i="9"/>
  <c r="BC163" i="9" s="1"/>
  <c r="DD163" i="9"/>
  <c r="DC163" i="9"/>
  <c r="DB163" i="9"/>
  <c r="DA163" i="9"/>
  <c r="CZ163" i="9"/>
  <c r="CY163" i="9"/>
  <c r="CX163" i="9"/>
  <c r="CW163" i="9"/>
  <c r="CV163" i="9"/>
  <c r="CU163" i="9"/>
  <c r="CT163" i="9"/>
  <c r="CS163" i="9"/>
  <c r="CR163" i="9"/>
  <c r="CQ163" i="9"/>
  <c r="CP163" i="9"/>
  <c r="CO163" i="9"/>
  <c r="CN163" i="9"/>
  <c r="CM163" i="9"/>
  <c r="CL163" i="9"/>
  <c r="CK163" i="9"/>
  <c r="CJ163" i="9"/>
  <c r="CI163" i="9"/>
  <c r="CH163" i="9"/>
  <c r="CG163" i="9"/>
  <c r="CF163" i="9"/>
  <c r="CE163" i="9"/>
  <c r="CD163" i="9"/>
  <c r="CC163" i="9"/>
  <c r="CB163" i="9"/>
  <c r="CA163" i="9"/>
  <c r="BZ163" i="9"/>
  <c r="BY163" i="9"/>
  <c r="BX163" i="9"/>
  <c r="BW163" i="9"/>
  <c r="BV163" i="9"/>
  <c r="BU163" i="9"/>
  <c r="BT163" i="9"/>
  <c r="BS163" i="9"/>
  <c r="BR163" i="9"/>
  <c r="BQ163" i="9"/>
  <c r="AV162" i="9" s="1"/>
  <c r="BP163" i="9"/>
  <c r="BJ163" i="9"/>
  <c r="BI163" i="9"/>
  <c r="BB163" i="9"/>
  <c r="F163" i="9"/>
  <c r="BD162" i="9" s="1"/>
  <c r="E163" i="9"/>
  <c r="BK162" i="9"/>
  <c r="BJ162" i="9"/>
  <c r="BI162" i="9"/>
  <c r="BC162" i="9"/>
  <c r="BB162" i="9"/>
  <c r="BK161" i="9"/>
  <c r="BI161" i="9"/>
  <c r="BH161" i="9"/>
  <c r="BD161" i="9"/>
  <c r="BB161" i="9"/>
  <c r="BA161" i="9"/>
  <c r="F161" i="9"/>
  <c r="E161" i="9"/>
  <c r="D161" i="9"/>
  <c r="BK157" i="9"/>
  <c r="BI157" i="9"/>
  <c r="BH157" i="9"/>
  <c r="F157" i="9"/>
  <c r="E157" i="9"/>
  <c r="D157" i="9"/>
  <c r="BD156" i="9"/>
  <c r="BB156" i="9"/>
  <c r="BA156" i="9"/>
  <c r="F156" i="9"/>
  <c r="E156" i="9"/>
  <c r="D156" i="9"/>
  <c r="BK155" i="9"/>
  <c r="BH155" i="9"/>
  <c r="BB155" i="9"/>
  <c r="F155" i="9"/>
  <c r="BI155" i="9" s="1"/>
  <c r="E155" i="9"/>
  <c r="BC154" i="9" s="1"/>
  <c r="D155" i="9"/>
  <c r="BK154" i="9"/>
  <c r="BI154" i="9"/>
  <c r="BH154" i="9"/>
  <c r="BD154" i="9"/>
  <c r="BB154" i="9"/>
  <c r="BA154" i="9"/>
  <c r="AS155" i="9" s="1"/>
  <c r="F154" i="9"/>
  <c r="E154" i="9"/>
  <c r="D154" i="9"/>
  <c r="BK153" i="9"/>
  <c r="BI153" i="9"/>
  <c r="BH153" i="9"/>
  <c r="BD153" i="9"/>
  <c r="BB153" i="9"/>
  <c r="BA153" i="9"/>
  <c r="F153" i="9"/>
  <c r="E153" i="9"/>
  <c r="BK152" i="9"/>
  <c r="BI152" i="9"/>
  <c r="BH152" i="9"/>
  <c r="BD152" i="9"/>
  <c r="BB152" i="9"/>
  <c r="BA152" i="9"/>
  <c r="F152" i="9"/>
  <c r="E152" i="9"/>
  <c r="D152" i="9"/>
  <c r="BK151" i="9"/>
  <c r="BI151" i="9"/>
  <c r="BH151" i="9"/>
  <c r="BD151" i="9"/>
  <c r="BB151" i="9"/>
  <c r="BA151" i="9"/>
  <c r="F151" i="9"/>
  <c r="E151" i="9"/>
  <c r="D151" i="9"/>
  <c r="BK150" i="9"/>
  <c r="BI150" i="9"/>
  <c r="BH150" i="9"/>
  <c r="BD150" i="9"/>
  <c r="BB150" i="9"/>
  <c r="BA150" i="9"/>
  <c r="F150" i="9"/>
  <c r="E150" i="9"/>
  <c r="D150" i="9"/>
  <c r="BK149" i="9"/>
  <c r="BI149" i="9"/>
  <c r="BH149" i="9"/>
  <c r="BD149" i="9"/>
  <c r="BB149" i="9"/>
  <c r="BA149" i="9"/>
  <c r="F149" i="9"/>
  <c r="E149" i="9"/>
  <c r="D149" i="9" s="1"/>
  <c r="BK148" i="9"/>
  <c r="BI148" i="9"/>
  <c r="BH148" i="9"/>
  <c r="BD148" i="9"/>
  <c r="BB148" i="9"/>
  <c r="BA148" i="9"/>
  <c r="F148" i="9"/>
  <c r="E148" i="9"/>
  <c r="D148" i="9"/>
  <c r="BK147" i="9"/>
  <c r="BI147" i="9"/>
  <c r="BH147" i="9"/>
  <c r="BD147" i="9"/>
  <c r="BB147" i="9"/>
  <c r="BA147" i="9"/>
  <c r="F147" i="9"/>
  <c r="E147" i="9"/>
  <c r="D147" i="9"/>
  <c r="BK146" i="9"/>
  <c r="BI146" i="9"/>
  <c r="BH146" i="9"/>
  <c r="BD146" i="9"/>
  <c r="BB146" i="9"/>
  <c r="BA146" i="9"/>
  <c r="F146" i="9"/>
  <c r="E146" i="9"/>
  <c r="D146" i="9"/>
  <c r="BK145" i="9"/>
  <c r="BI145" i="9"/>
  <c r="BH145" i="9"/>
  <c r="BD145" i="9"/>
  <c r="BB145" i="9"/>
  <c r="BA145" i="9"/>
  <c r="F145" i="9"/>
  <c r="E145" i="9"/>
  <c r="BK144" i="9"/>
  <c r="BI144" i="9"/>
  <c r="BH144" i="9"/>
  <c r="BD144" i="9"/>
  <c r="BB144" i="9"/>
  <c r="BA144" i="9"/>
  <c r="F144" i="9"/>
  <c r="E144" i="9"/>
  <c r="D144" i="9"/>
  <c r="BK143" i="9"/>
  <c r="BI143" i="9"/>
  <c r="BH143" i="9"/>
  <c r="BD143" i="9"/>
  <c r="BB143" i="9"/>
  <c r="BA143" i="9"/>
  <c r="F143" i="9"/>
  <c r="E143" i="9"/>
  <c r="D143" i="9"/>
  <c r="BK142" i="9"/>
  <c r="BI142" i="9"/>
  <c r="BH142" i="9"/>
  <c r="BD142" i="9"/>
  <c r="BB142" i="9"/>
  <c r="BA142" i="9"/>
  <c r="F142" i="9"/>
  <c r="E142" i="9"/>
  <c r="D142" i="9"/>
  <c r="BK141" i="9"/>
  <c r="BI141" i="9"/>
  <c r="BH141" i="9"/>
  <c r="BD141" i="9"/>
  <c r="BB141" i="9"/>
  <c r="BA141" i="9"/>
  <c r="F141" i="9"/>
  <c r="E141" i="9"/>
  <c r="D141" i="9" s="1"/>
  <c r="BK140" i="9"/>
  <c r="BI140" i="9"/>
  <c r="BH140" i="9"/>
  <c r="BD140" i="9"/>
  <c r="BB140" i="9"/>
  <c r="BA140" i="9"/>
  <c r="F140" i="9"/>
  <c r="E140" i="9"/>
  <c r="D140" i="9"/>
  <c r="BK139" i="9"/>
  <c r="BI139" i="9"/>
  <c r="BH139" i="9"/>
  <c r="BD139" i="9"/>
  <c r="BB139" i="9"/>
  <c r="BA139" i="9"/>
  <c r="F139" i="9"/>
  <c r="E139" i="9"/>
  <c r="D139" i="9" s="1"/>
  <c r="BK138" i="9"/>
  <c r="BI138" i="9"/>
  <c r="BH138" i="9"/>
  <c r="BD138" i="9"/>
  <c r="BB138" i="9"/>
  <c r="BA138" i="9"/>
  <c r="F138" i="9"/>
  <c r="E138" i="9"/>
  <c r="D138" i="9"/>
  <c r="BK137" i="9"/>
  <c r="BJ137" i="9"/>
  <c r="BI137" i="9"/>
  <c r="BH137" i="9"/>
  <c r="BD137" i="9"/>
  <c r="BB137" i="9"/>
  <c r="BA137" i="9"/>
  <c r="F137" i="9"/>
  <c r="D137" i="9"/>
  <c r="BJ136" i="9"/>
  <c r="BH136" i="9"/>
  <c r="BD136" i="9"/>
  <c r="BC136" i="9"/>
  <c r="BB136" i="9"/>
  <c r="BA136" i="9"/>
  <c r="AS137" i="9" s="1"/>
  <c r="F136" i="9"/>
  <c r="E136" i="9"/>
  <c r="D136" i="9"/>
  <c r="BK135" i="9"/>
  <c r="BH135" i="9"/>
  <c r="BD135" i="9"/>
  <c r="BC135" i="9"/>
  <c r="BA135" i="9"/>
  <c r="F135" i="9"/>
  <c r="E135" i="9"/>
  <c r="BD134" i="9"/>
  <c r="BB134" i="9"/>
  <c r="F134" i="9"/>
  <c r="BH134" i="9" s="1"/>
  <c r="E134" i="9"/>
  <c r="BJ134" i="9" s="1"/>
  <c r="BK133" i="9"/>
  <c r="BD133" i="9"/>
  <c r="F133" i="9"/>
  <c r="E133" i="9"/>
  <c r="BC132" i="9" s="1"/>
  <c r="BI132" i="9"/>
  <c r="BD132" i="9"/>
  <c r="BB132" i="9"/>
  <c r="AS133" i="9" s="1"/>
  <c r="F132" i="9"/>
  <c r="BD131" i="9" s="1"/>
  <c r="E132" i="9"/>
  <c r="BJ132" i="9" s="1"/>
  <c r="DA131" i="9"/>
  <c r="CZ131" i="9"/>
  <c r="CY131" i="9"/>
  <c r="CX131" i="9"/>
  <c r="CW131" i="9"/>
  <c r="CV131" i="9"/>
  <c r="CU131" i="9"/>
  <c r="CT131" i="9"/>
  <c r="CS131" i="9"/>
  <c r="CR131" i="9"/>
  <c r="CQ131" i="9"/>
  <c r="CP131" i="9"/>
  <c r="CO131"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AS129" i="9" s="1"/>
  <c r="BC131" i="9"/>
  <c r="F131" i="9"/>
  <c r="E131" i="9"/>
  <c r="BJ131" i="9" s="1"/>
  <c r="BA130" i="9"/>
  <c r="F130" i="9"/>
  <c r="BD129" i="9" s="1"/>
  <c r="E130" i="9"/>
  <c r="BJ130" i="9" s="1"/>
  <c r="BK129" i="9"/>
  <c r="BJ129" i="9"/>
  <c r="BI129" i="9"/>
  <c r="BC129" i="9"/>
  <c r="BB129" i="9"/>
  <c r="BC128" i="9"/>
  <c r="BA128" i="9"/>
  <c r="F128" i="9"/>
  <c r="E128" i="9"/>
  <c r="D128" i="9"/>
  <c r="E124" i="9"/>
  <c r="D124" i="9"/>
  <c r="C124" i="9" s="1"/>
  <c r="E123" i="9"/>
  <c r="C123" i="9" s="1"/>
  <c r="D123" i="9"/>
  <c r="BA122" i="9"/>
  <c r="S122" i="9" s="1"/>
  <c r="E122" i="9"/>
  <c r="D122" i="9"/>
  <c r="C122" i="9"/>
  <c r="BH122" i="9" s="1"/>
  <c r="O118" i="9"/>
  <c r="P117" i="9"/>
  <c r="O117" i="9"/>
  <c r="N117" i="9"/>
  <c r="M117" i="9"/>
  <c r="L117" i="9"/>
  <c r="K117" i="9"/>
  <c r="K118" i="9" s="1"/>
  <c r="J117" i="9"/>
  <c r="I117" i="9"/>
  <c r="H117" i="9"/>
  <c r="G117" i="9"/>
  <c r="G118" i="9" s="1"/>
  <c r="F117" i="9"/>
  <c r="E116" i="9"/>
  <c r="D116" i="9"/>
  <c r="C116" i="9"/>
  <c r="BH116" i="9" s="1"/>
  <c r="E115" i="9"/>
  <c r="D115" i="9"/>
  <c r="C115" i="9" s="1"/>
  <c r="E114" i="9"/>
  <c r="C114" i="9" s="1"/>
  <c r="D114" i="9"/>
  <c r="BA113" i="9"/>
  <c r="Q113" i="9" s="1"/>
  <c r="E113" i="9"/>
  <c r="E117" i="9" s="1"/>
  <c r="D113" i="9"/>
  <c r="D117" i="9" s="1"/>
  <c r="C113" i="9"/>
  <c r="P112" i="9"/>
  <c r="P118" i="9" s="1"/>
  <c r="O112" i="9"/>
  <c r="N112" i="9"/>
  <c r="N118" i="9" s="1"/>
  <c r="M112" i="9"/>
  <c r="M118" i="9" s="1"/>
  <c r="L112" i="9"/>
  <c r="L118" i="9" s="1"/>
  <c r="K112" i="9"/>
  <c r="J112" i="9"/>
  <c r="J118" i="9" s="1"/>
  <c r="I112" i="9"/>
  <c r="I118" i="9" s="1"/>
  <c r="H112" i="9"/>
  <c r="H118" i="9" s="1"/>
  <c r="G112" i="9"/>
  <c r="F112" i="9"/>
  <c r="F118" i="9" s="1"/>
  <c r="E111" i="9"/>
  <c r="D111" i="9"/>
  <c r="C111" i="9" s="1"/>
  <c r="E110" i="9"/>
  <c r="D110" i="9"/>
  <c r="D112" i="9" s="1"/>
  <c r="D118" i="9" s="1"/>
  <c r="C110" i="9"/>
  <c r="E109" i="9"/>
  <c r="E112" i="9" s="1"/>
  <c r="E118" i="9" s="1"/>
  <c r="D109" i="9"/>
  <c r="C109" i="9"/>
  <c r="H105" i="9"/>
  <c r="M104" i="9"/>
  <c r="M105" i="9" s="1"/>
  <c r="L104" i="9"/>
  <c r="K104" i="9"/>
  <c r="J104" i="9"/>
  <c r="I104" i="9"/>
  <c r="I105" i="9" s="1"/>
  <c r="H104" i="9"/>
  <c r="G104" i="9"/>
  <c r="F104" i="9"/>
  <c r="E104" i="9"/>
  <c r="E103" i="9"/>
  <c r="D103" i="9"/>
  <c r="C103" i="9" s="1"/>
  <c r="E102" i="9"/>
  <c r="D102" i="9"/>
  <c r="C102" i="9"/>
  <c r="E101" i="9"/>
  <c r="D101" i="9"/>
  <c r="E100" i="9"/>
  <c r="D100" i="9"/>
  <c r="D104" i="9" s="1"/>
  <c r="Y99" i="9"/>
  <c r="X99" i="9"/>
  <c r="W99" i="9"/>
  <c r="V99" i="9"/>
  <c r="U99" i="9"/>
  <c r="T99" i="9"/>
  <c r="S99" i="9"/>
  <c r="R99" i="9"/>
  <c r="Q99" i="9"/>
  <c r="P99" i="9"/>
  <c r="N99" i="9" s="1"/>
  <c r="O99" i="9"/>
  <c r="M99" i="9"/>
  <c r="L99" i="9"/>
  <c r="L105" i="9" s="1"/>
  <c r="K99" i="9"/>
  <c r="K105" i="9" s="1"/>
  <c r="J99" i="9"/>
  <c r="J105" i="9" s="1"/>
  <c r="I99" i="9"/>
  <c r="H99" i="9"/>
  <c r="G99" i="9"/>
  <c r="G105" i="9" s="1"/>
  <c r="F99" i="9"/>
  <c r="F105" i="9" s="1"/>
  <c r="O98" i="9"/>
  <c r="N98" i="9"/>
  <c r="E98" i="9"/>
  <c r="D98" i="9"/>
  <c r="C98" i="9"/>
  <c r="O97" i="9"/>
  <c r="N97" i="9"/>
  <c r="E97" i="9"/>
  <c r="D97" i="9"/>
  <c r="C97" i="9" s="1"/>
  <c r="O96" i="9"/>
  <c r="N96" i="9"/>
  <c r="E96" i="9"/>
  <c r="E99" i="9" s="1"/>
  <c r="E105" i="9" s="1"/>
  <c r="D96" i="9"/>
  <c r="E92" i="9"/>
  <c r="D92" i="9"/>
  <c r="C92" i="9" s="1"/>
  <c r="E91" i="9"/>
  <c r="D91" i="9"/>
  <c r="C91" i="9" s="1"/>
  <c r="E90" i="9"/>
  <c r="C90" i="9" s="1"/>
  <c r="D90" i="9"/>
  <c r="E89" i="9"/>
  <c r="D89" i="9"/>
  <c r="C89" i="9" s="1"/>
  <c r="E88" i="9"/>
  <c r="D88" i="9"/>
  <c r="C88" i="9" s="1"/>
  <c r="AK83" i="9"/>
  <c r="E83" i="9"/>
  <c r="D83" i="9"/>
  <c r="C83" i="9" s="1"/>
  <c r="E82" i="9"/>
  <c r="D82" i="9"/>
  <c r="BH81" i="9"/>
  <c r="E81" i="9"/>
  <c r="D81" i="9"/>
  <c r="C81" i="9"/>
  <c r="BA81" i="9" s="1"/>
  <c r="AK81" i="9" s="1"/>
  <c r="BH80" i="9"/>
  <c r="E80" i="9"/>
  <c r="D80" i="9"/>
  <c r="C80" i="9" s="1"/>
  <c r="BA80" i="9" s="1"/>
  <c r="AK80" i="9" s="1"/>
  <c r="BH79" i="9"/>
  <c r="E79" i="9"/>
  <c r="D79" i="9"/>
  <c r="C79" i="9" s="1"/>
  <c r="BA79" i="9" s="1"/>
  <c r="AK79" i="9" s="1"/>
  <c r="BH78" i="9"/>
  <c r="E78" i="9"/>
  <c r="D78" i="9"/>
  <c r="BH77" i="9"/>
  <c r="E73" i="9"/>
  <c r="D73" i="9"/>
  <c r="C73" i="9" s="1"/>
  <c r="E72" i="9"/>
  <c r="D72" i="9"/>
  <c r="C72" i="9"/>
  <c r="E71" i="9"/>
  <c r="D71" i="9"/>
  <c r="C71" i="9" s="1"/>
  <c r="E70" i="9"/>
  <c r="C70" i="9" s="1"/>
  <c r="D70" i="9"/>
  <c r="E69" i="9"/>
  <c r="D69" i="9"/>
  <c r="C69" i="9" s="1"/>
  <c r="E68" i="9"/>
  <c r="D68" i="9"/>
  <c r="C68" i="9" s="1"/>
  <c r="C63" i="9"/>
  <c r="BH62" i="9"/>
  <c r="BA62" i="9"/>
  <c r="I62" i="9" s="1"/>
  <c r="C62" i="9"/>
  <c r="BH61" i="9"/>
  <c r="BA61" i="9"/>
  <c r="I61" i="9" s="1"/>
  <c r="C61" i="9"/>
  <c r="BH60" i="9"/>
  <c r="BA60" i="9"/>
  <c r="I60" i="9" s="1"/>
  <c r="C60" i="9"/>
  <c r="C56" i="9"/>
  <c r="BA56" i="9" s="1"/>
  <c r="BI55" i="9"/>
  <c r="BB55" i="9"/>
  <c r="BA55" i="9"/>
  <c r="L55" i="9"/>
  <c r="C55" i="9"/>
  <c r="BH55" i="9" s="1"/>
  <c r="BH54" i="9"/>
  <c r="BB54" i="9"/>
  <c r="L54" i="9" s="1"/>
  <c r="C54" i="9"/>
  <c r="BA54" i="9" s="1"/>
  <c r="BB53" i="9"/>
  <c r="C53" i="9"/>
  <c r="BH53" i="9" s="1"/>
  <c r="BH49" i="9"/>
  <c r="BA49" i="9"/>
  <c r="F49" i="9" s="1"/>
  <c r="C49" i="9"/>
  <c r="C43" i="9"/>
  <c r="BH43" i="9" s="1"/>
  <c r="C42" i="9"/>
  <c r="BH42" i="9" s="1"/>
  <c r="C41" i="9"/>
  <c r="BH41" i="9" s="1"/>
  <c r="C40" i="9"/>
  <c r="BH40" i="9" s="1"/>
  <c r="C39" i="9"/>
  <c r="BH39" i="9" s="1"/>
  <c r="C38" i="9"/>
  <c r="BH38" i="9" s="1"/>
  <c r="C37" i="9"/>
  <c r="BH37" i="9" s="1"/>
  <c r="C36" i="9"/>
  <c r="BH36" i="9" s="1"/>
  <c r="C35" i="9"/>
  <c r="BH35" i="9" s="1"/>
  <c r="C34" i="9"/>
  <c r="BH34" i="9" s="1"/>
  <c r="L33" i="9"/>
  <c r="K33" i="9"/>
  <c r="J33" i="9"/>
  <c r="I33" i="9"/>
  <c r="H33" i="9"/>
  <c r="G33" i="9"/>
  <c r="F33" i="9"/>
  <c r="E33" i="9"/>
  <c r="D33" i="9"/>
  <c r="C33" i="9" s="1"/>
  <c r="BH33" i="9" s="1"/>
  <c r="BH29" i="9"/>
  <c r="BA29" i="9"/>
  <c r="D29" i="9"/>
  <c r="BH28" i="9"/>
  <c r="BA28" i="9"/>
  <c r="D28" i="9"/>
  <c r="BH27" i="9"/>
  <c r="BA27" i="9"/>
  <c r="D27" i="9"/>
  <c r="BH26" i="9"/>
  <c r="BA26" i="9"/>
  <c r="D26" i="9" s="1"/>
  <c r="BH25" i="9"/>
  <c r="BA25" i="9"/>
  <c r="D25" i="9"/>
  <c r="BH24" i="9"/>
  <c r="BA24" i="9"/>
  <c r="D24" i="9"/>
  <c r="BH23" i="9"/>
  <c r="BA23" i="9"/>
  <c r="D23" i="9"/>
  <c r="BH22" i="9"/>
  <c r="BA22" i="9"/>
  <c r="D22" i="9" s="1"/>
  <c r="BH21" i="9"/>
  <c r="BA21" i="9"/>
  <c r="D21" i="9"/>
  <c r="BH20" i="9"/>
  <c r="BA20" i="9"/>
  <c r="D20" i="9"/>
  <c r="BH19" i="9"/>
  <c r="BA19" i="9"/>
  <c r="D19" i="9" s="1"/>
  <c r="BH15" i="9"/>
  <c r="BA15" i="9"/>
  <c r="M15" i="9" s="1"/>
  <c r="C15" i="9"/>
  <c r="BH14" i="9"/>
  <c r="BA14" i="9"/>
  <c r="M14" i="9" s="1"/>
  <c r="C14" i="9"/>
  <c r="C13" i="9"/>
  <c r="BH12" i="9"/>
  <c r="C12" i="9"/>
  <c r="BA12" i="9" s="1"/>
  <c r="M12" i="9" s="1"/>
  <c r="BH11" i="9"/>
  <c r="C11" i="9"/>
  <c r="BA11" i="9" s="1"/>
  <c r="M11" i="9" s="1"/>
  <c r="BA10" i="9"/>
  <c r="M10" i="9" s="1"/>
  <c r="C10" i="9"/>
  <c r="A5" i="9"/>
  <c r="A4" i="9"/>
  <c r="A3" i="9"/>
  <c r="A2" i="9"/>
  <c r="AV186" i="8" l="1"/>
  <c r="AS142" i="8"/>
  <c r="AS139" i="8"/>
  <c r="BH230" i="8"/>
  <c r="BA229" i="8"/>
  <c r="AR230" i="8" s="1"/>
  <c r="BH229" i="8"/>
  <c r="BA228" i="8"/>
  <c r="AR229" i="8" s="1"/>
  <c r="AS150" i="8"/>
  <c r="BH225" i="8"/>
  <c r="BA224" i="8"/>
  <c r="AR225" i="8" s="1"/>
  <c r="AV168" i="8"/>
  <c r="BH237" i="8"/>
  <c r="BA236" i="8"/>
  <c r="AI237" i="8" s="1"/>
  <c r="AS153" i="8"/>
  <c r="AS143" i="8"/>
  <c r="AV174" i="8"/>
  <c r="AS132" i="8"/>
  <c r="BL161" i="8"/>
  <c r="BH226" i="8"/>
  <c r="BA225" i="8"/>
  <c r="AR226" i="8" s="1"/>
  <c r="AS154" i="8"/>
  <c r="AV161" i="8"/>
  <c r="AS157" i="8"/>
  <c r="AS152" i="8"/>
  <c r="AV178" i="8"/>
  <c r="AS146" i="8"/>
  <c r="AS138" i="8"/>
  <c r="D105" i="8"/>
  <c r="BL129" i="8"/>
  <c r="BH238" i="8"/>
  <c r="BA237" i="8"/>
  <c r="AI238" i="8" s="1"/>
  <c r="AV167" i="8"/>
  <c r="AS134" i="8"/>
  <c r="AS128" i="8"/>
  <c r="C118" i="8"/>
  <c r="BH112" i="8"/>
  <c r="BH243" i="8" s="1"/>
  <c r="BA112" i="8"/>
  <c r="Q112" i="8" s="1"/>
  <c r="A328" i="8" s="1"/>
  <c r="BH114" i="9"/>
  <c r="BA114" i="9"/>
  <c r="Q114" i="9" s="1"/>
  <c r="BH124" i="9"/>
  <c r="BA124" i="9"/>
  <c r="S124" i="9" s="1"/>
  <c r="BJ92" i="9"/>
  <c r="BC91" i="9"/>
  <c r="AK92" i="9" s="1"/>
  <c r="C117" i="9"/>
  <c r="BH123" i="9"/>
  <c r="BA123" i="9"/>
  <c r="S123" i="9" s="1"/>
  <c r="BH115" i="9"/>
  <c r="BA115" i="9"/>
  <c r="Q115" i="9" s="1"/>
  <c r="BI53" i="9"/>
  <c r="C112" i="9"/>
  <c r="BH113" i="9"/>
  <c r="BI130" i="9"/>
  <c r="BK131" i="9"/>
  <c r="BD130" i="9"/>
  <c r="BH131" i="9"/>
  <c r="BJ135" i="9"/>
  <c r="D135" i="9"/>
  <c r="BJ145" i="9"/>
  <c r="BC144" i="9"/>
  <c r="BJ153" i="9"/>
  <c r="BC152" i="9"/>
  <c r="AS153" i="9" s="1"/>
  <c r="BH166" i="9"/>
  <c r="BA166" i="9"/>
  <c r="BK166" i="9"/>
  <c r="BD166" i="9"/>
  <c r="BB166" i="9"/>
  <c r="BI166" i="9"/>
  <c r="BH168" i="9"/>
  <c r="BA168" i="9"/>
  <c r="AV169" i="9" s="1"/>
  <c r="BK168" i="9"/>
  <c r="BD168" i="9"/>
  <c r="BB168" i="9"/>
  <c r="BI168" i="9"/>
  <c r="BI54" i="9"/>
  <c r="BB56" i="9"/>
  <c r="L56" i="9" s="1"/>
  <c r="D99" i="9"/>
  <c r="D105" i="9" s="1"/>
  <c r="C101" i="9"/>
  <c r="BH129" i="9"/>
  <c r="BB128" i="9"/>
  <c r="BD128" i="9"/>
  <c r="AS128" i="9" s="1"/>
  <c r="D130" i="9"/>
  <c r="BB130" i="9"/>
  <c r="BA131" i="9"/>
  <c r="BI131" i="9"/>
  <c r="D132" i="9"/>
  <c r="BK132" i="9"/>
  <c r="BJ133" i="9"/>
  <c r="BI134" i="9"/>
  <c r="BI135" i="9"/>
  <c r="BA134" i="9"/>
  <c r="BJ143" i="9"/>
  <c r="BC142" i="9"/>
  <c r="AS145" i="9"/>
  <c r="BJ151" i="9"/>
  <c r="BC150" i="9"/>
  <c r="BH163" i="9"/>
  <c r="BA163" i="9"/>
  <c r="BD163" i="9"/>
  <c r="BK163" i="9"/>
  <c r="D174" i="9"/>
  <c r="BC173" i="9"/>
  <c r="BJ173" i="9"/>
  <c r="D179" i="9"/>
  <c r="BJ178" i="9"/>
  <c r="D182" i="9"/>
  <c r="BC181" i="9"/>
  <c r="BJ181" i="9"/>
  <c r="BA53" i="9"/>
  <c r="L53" i="9" s="1"/>
  <c r="BH56" i="9"/>
  <c r="C78" i="9"/>
  <c r="BA78" i="9" s="1"/>
  <c r="AK78" i="9" s="1"/>
  <c r="C82" i="9"/>
  <c r="BA82" i="9" s="1"/>
  <c r="AK82" i="9" s="1"/>
  <c r="C96" i="9"/>
  <c r="C99" i="9" s="1"/>
  <c r="C100" i="9"/>
  <c r="BC130" i="9"/>
  <c r="AS131" i="9" s="1"/>
  <c r="D131" i="9"/>
  <c r="BB131" i="9"/>
  <c r="D133" i="9"/>
  <c r="BL129" i="9" s="1"/>
  <c r="BA133" i="9"/>
  <c r="BJ141" i="9"/>
  <c r="BC140" i="9"/>
  <c r="AS143" i="9"/>
  <c r="BJ149" i="9"/>
  <c r="BC148" i="9"/>
  <c r="AS149" i="9" s="1"/>
  <c r="AS151" i="9"/>
  <c r="D171" i="9"/>
  <c r="BJ170" i="9"/>
  <c r="BH180" i="9"/>
  <c r="BA180" i="9"/>
  <c r="BD180" i="9"/>
  <c r="BK180" i="9"/>
  <c r="BB180" i="9"/>
  <c r="BI180" i="9"/>
  <c r="BI56" i="9"/>
  <c r="BA116" i="9"/>
  <c r="Q116" i="9" s="1"/>
  <c r="BK130" i="9"/>
  <c r="BA129" i="9"/>
  <c r="AS130" i="9" s="1"/>
  <c r="BH130" i="9"/>
  <c r="BH132" i="9"/>
  <c r="BB133" i="9"/>
  <c r="D134" i="9"/>
  <c r="BC133" i="9"/>
  <c r="BC134" i="9"/>
  <c r="BK134" i="9"/>
  <c r="BJ139" i="9"/>
  <c r="BC138" i="9"/>
  <c r="AS139" i="9" s="1"/>
  <c r="AS141" i="9"/>
  <c r="D145" i="9"/>
  <c r="BJ147" i="9"/>
  <c r="BC146" i="9"/>
  <c r="AS147" i="9" s="1"/>
  <c r="D153" i="9"/>
  <c r="BJ155" i="9"/>
  <c r="BJ161" i="9"/>
  <c r="BC161" i="9"/>
  <c r="AV161" i="9" s="1"/>
  <c r="BH172" i="9"/>
  <c r="BA172" i="9"/>
  <c r="BD172" i="9"/>
  <c r="BK172" i="9"/>
  <c r="BB172" i="9"/>
  <c r="BI172" i="9"/>
  <c r="D184" i="9"/>
  <c r="BJ183" i="9"/>
  <c r="BC183" i="9"/>
  <c r="BI136" i="9"/>
  <c r="BB135" i="9"/>
  <c r="AS136" i="9" s="1"/>
  <c r="BK136" i="9"/>
  <c r="BJ138" i="9"/>
  <c r="BC137" i="9"/>
  <c r="AS138" i="9" s="1"/>
  <c r="BJ140" i="9"/>
  <c r="BC139" i="9"/>
  <c r="AS140" i="9" s="1"/>
  <c r="BJ142" i="9"/>
  <c r="BC141" i="9"/>
  <c r="AS142" i="9" s="1"/>
  <c r="BJ144" i="9"/>
  <c r="BC143" i="9"/>
  <c r="AS144" i="9" s="1"/>
  <c r="BJ146" i="9"/>
  <c r="BC145" i="9"/>
  <c r="AS146" i="9" s="1"/>
  <c r="BJ148" i="9"/>
  <c r="BC147" i="9"/>
  <c r="AS148" i="9" s="1"/>
  <c r="BJ150" i="9"/>
  <c r="BC149" i="9"/>
  <c r="AS150" i="9" s="1"/>
  <c r="BJ152" i="9"/>
  <c r="BC151" i="9"/>
  <c r="AS152" i="9" s="1"/>
  <c r="BJ154" i="9"/>
  <c r="BC153" i="9"/>
  <c r="AS154" i="9" s="1"/>
  <c r="BJ157" i="9"/>
  <c r="BC156" i="9"/>
  <c r="AS157" i="9" s="1"/>
  <c r="D163" i="9"/>
  <c r="D165" i="9"/>
  <c r="D166" i="9"/>
  <c r="BL161" i="9" s="1"/>
  <c r="D168" i="9"/>
  <c r="D170" i="9"/>
  <c r="BH169" i="9"/>
  <c r="BA169" i="9"/>
  <c r="BK169" i="9"/>
  <c r="BD169" i="9"/>
  <c r="BH173" i="9"/>
  <c r="BA173" i="9"/>
  <c r="BK173" i="9"/>
  <c r="BB173" i="9"/>
  <c r="BH181" i="9"/>
  <c r="BA181" i="9"/>
  <c r="BK181" i="9"/>
  <c r="BB181" i="9"/>
  <c r="D186" i="9"/>
  <c r="BC185" i="9"/>
  <c r="BH162" i="9"/>
  <c r="BA162" i="9"/>
  <c r="AV163" i="9" s="1"/>
  <c r="BH164" i="9"/>
  <c r="BA164" i="9"/>
  <c r="BK164" i="9"/>
  <c r="BD164" i="9"/>
  <c r="BA165" i="9"/>
  <c r="BD165" i="9"/>
  <c r="BH167" i="9"/>
  <c r="BA167" i="9"/>
  <c r="AV168" i="9" s="1"/>
  <c r="BK167" i="9"/>
  <c r="BD167" i="9"/>
  <c r="D175" i="9"/>
  <c r="BJ174" i="9"/>
  <c r="BH176" i="9"/>
  <c r="BA176" i="9"/>
  <c r="BD176" i="9"/>
  <c r="BK176" i="9"/>
  <c r="D178" i="9"/>
  <c r="BC177" i="9"/>
  <c r="BJ177" i="9"/>
  <c r="D183" i="9"/>
  <c r="BJ182" i="9"/>
  <c r="BK184" i="9"/>
  <c r="BD184" i="9"/>
  <c r="BH184" i="9"/>
  <c r="BA184" i="9"/>
  <c r="BB184" i="9"/>
  <c r="D188" i="9"/>
  <c r="BC187" i="9"/>
  <c r="BH202" i="9"/>
  <c r="BC199" i="9"/>
  <c r="BI202" i="9"/>
  <c r="BB199" i="9"/>
  <c r="BA199" i="9"/>
  <c r="BJ202" i="9"/>
  <c r="D164" i="9"/>
  <c r="BI164" i="9"/>
  <c r="BB165" i="9"/>
  <c r="D167" i="9"/>
  <c r="BI167" i="9"/>
  <c r="D169" i="9"/>
  <c r="BI169" i="9"/>
  <c r="BI173" i="9"/>
  <c r="BI176" i="9"/>
  <c r="BH177" i="9"/>
  <c r="BA177" i="9"/>
  <c r="BK177" i="9"/>
  <c r="BB177" i="9"/>
  <c r="BI184" i="9"/>
  <c r="BK186" i="9"/>
  <c r="BD186" i="9"/>
  <c r="BH186" i="9"/>
  <c r="BA186" i="9"/>
  <c r="BB186" i="9"/>
  <c r="BH203" i="9"/>
  <c r="BA200" i="9"/>
  <c r="W203" i="9" s="1"/>
  <c r="BH225" i="9"/>
  <c r="BA224" i="9"/>
  <c r="BH174" i="9"/>
  <c r="BA174" i="9"/>
  <c r="AV175" i="9" s="1"/>
  <c r="BH178" i="9"/>
  <c r="BA178" i="9"/>
  <c r="BH182" i="9"/>
  <c r="BA182" i="9"/>
  <c r="AV183" i="9" s="1"/>
  <c r="BK183" i="9"/>
  <c r="BH183" i="9"/>
  <c r="BA183" i="9"/>
  <c r="AV184" i="9" s="1"/>
  <c r="BK185" i="9"/>
  <c r="BD185" i="9"/>
  <c r="BH185" i="9"/>
  <c r="BA185" i="9"/>
  <c r="AV186" i="9" s="1"/>
  <c r="BK187" i="9"/>
  <c r="BD187" i="9"/>
  <c r="BH187" i="9"/>
  <c r="BA187" i="9"/>
  <c r="BI203" i="9"/>
  <c r="BB170" i="9"/>
  <c r="AV171" i="9" s="1"/>
  <c r="BH171" i="9"/>
  <c r="BA171" i="9"/>
  <c r="AV172" i="9" s="1"/>
  <c r="D173" i="9"/>
  <c r="BB174" i="9"/>
  <c r="BH175" i="9"/>
  <c r="BA175" i="9"/>
  <c r="AV176" i="9" s="1"/>
  <c r="D177" i="9"/>
  <c r="BB178" i="9"/>
  <c r="BH179" i="9"/>
  <c r="BA179" i="9"/>
  <c r="AV180" i="9" s="1"/>
  <c r="D181" i="9"/>
  <c r="BB182" i="9"/>
  <c r="BI183" i="9"/>
  <c r="D185" i="9"/>
  <c r="BI185" i="9"/>
  <c r="D187" i="9"/>
  <c r="BI187" i="9"/>
  <c r="BJ189" i="9"/>
  <c r="BC189" i="9"/>
  <c r="C198" i="9"/>
  <c r="BH198" i="9" s="1"/>
  <c r="BJ198" i="9"/>
  <c r="BJ203" i="9"/>
  <c r="BH236" i="9"/>
  <c r="BA235" i="9"/>
  <c r="AI236" i="9" s="1"/>
  <c r="BD189" i="9"/>
  <c r="AV190" i="9" s="1"/>
  <c r="BB201" i="9"/>
  <c r="W204" i="9" s="1"/>
  <c r="BB224" i="9"/>
  <c r="BI225" i="9"/>
  <c r="BI226" i="9"/>
  <c r="BI227" i="9"/>
  <c r="BI228" i="9"/>
  <c r="BI229" i="9"/>
  <c r="BI230" i="9"/>
  <c r="BB235" i="9"/>
  <c r="BI236" i="9"/>
  <c r="BI237" i="9"/>
  <c r="BI238" i="9"/>
  <c r="C226" i="9"/>
  <c r="C227" i="9"/>
  <c r="C228" i="9"/>
  <c r="C229" i="9"/>
  <c r="C230" i="9"/>
  <c r="C231" i="9"/>
  <c r="C237" i="9"/>
  <c r="C238" i="9"/>
  <c r="C239" i="9"/>
  <c r="BB230" i="9"/>
  <c r="BB238" i="9"/>
  <c r="A293" i="8" l="1"/>
  <c r="BH244" i="8"/>
  <c r="BA236" i="9"/>
  <c r="AI237" i="9" s="1"/>
  <c r="BH237" i="9"/>
  <c r="BA227" i="9"/>
  <c r="AR228" i="9" s="1"/>
  <c r="BH228" i="9"/>
  <c r="AV188" i="9"/>
  <c r="AS134" i="9"/>
  <c r="BH231" i="9"/>
  <c r="BA230" i="9"/>
  <c r="AR231" i="9" s="1"/>
  <c r="BA226" i="9"/>
  <c r="AR227" i="9" s="1"/>
  <c r="BH227" i="9"/>
  <c r="AV179" i="9"/>
  <c r="AR225" i="9"/>
  <c r="AV178" i="9"/>
  <c r="AV177" i="9"/>
  <c r="AV165" i="9"/>
  <c r="AV182" i="9"/>
  <c r="AV174" i="9"/>
  <c r="AV170" i="9"/>
  <c r="C104" i="9"/>
  <c r="A328" i="9" s="1"/>
  <c r="BH239" i="9"/>
  <c r="BA238" i="9"/>
  <c r="AI239" i="9" s="1"/>
  <c r="BA229" i="9"/>
  <c r="AR230" i="9" s="1"/>
  <c r="BH230" i="9"/>
  <c r="BA225" i="9"/>
  <c r="AR226" i="9" s="1"/>
  <c r="BH226" i="9"/>
  <c r="AV187" i="9"/>
  <c r="W202" i="9"/>
  <c r="AV185" i="9"/>
  <c r="AV166" i="9"/>
  <c r="AV173" i="9"/>
  <c r="AV181" i="9"/>
  <c r="C105" i="9"/>
  <c r="A293" i="9" s="1"/>
  <c r="AS132" i="9"/>
  <c r="AV167" i="9"/>
  <c r="BH112" i="9"/>
  <c r="BA112" i="9"/>
  <c r="Q112" i="9" s="1"/>
  <c r="C118" i="9"/>
  <c r="BA237" i="9"/>
  <c r="AI238" i="9" s="1"/>
  <c r="BH238" i="9"/>
  <c r="BA228" i="9"/>
  <c r="AR229" i="9" s="1"/>
  <c r="BH229" i="9"/>
  <c r="AV164" i="9"/>
  <c r="AS135" i="9"/>
  <c r="E247" i="12"/>
  <c r="D247" i="12"/>
  <c r="C247" i="12" s="1"/>
  <c r="E246" i="12"/>
  <c r="C246" i="12" s="1"/>
  <c r="D246" i="12"/>
  <c r="E245" i="12"/>
  <c r="D245" i="12"/>
  <c r="C245" i="12" s="1"/>
  <c r="E244" i="12"/>
  <c r="D244" i="12"/>
  <c r="C244" i="12" s="1"/>
  <c r="E239" i="12"/>
  <c r="D239" i="12"/>
  <c r="E238" i="12"/>
  <c r="D238" i="12"/>
  <c r="E237" i="12"/>
  <c r="D237" i="12"/>
  <c r="C237" i="12"/>
  <c r="BH237" i="12" s="1"/>
  <c r="E236" i="12"/>
  <c r="C236" i="12" s="1"/>
  <c r="BH236" i="12" s="1"/>
  <c r="D236" i="12"/>
  <c r="BA235" i="12"/>
  <c r="E231" i="12"/>
  <c r="D231" i="12"/>
  <c r="C231" i="12"/>
  <c r="BH231" i="12" s="1"/>
  <c r="BA230" i="12"/>
  <c r="E230" i="12"/>
  <c r="D230" i="12"/>
  <c r="C230" i="12"/>
  <c r="BH230" i="12" s="1"/>
  <c r="BH229" i="12"/>
  <c r="E229" i="12"/>
  <c r="D229" i="12"/>
  <c r="C229" i="12"/>
  <c r="BA228" i="12"/>
  <c r="E228" i="12"/>
  <c r="D228" i="12"/>
  <c r="C228" i="12"/>
  <c r="BH228" i="12" s="1"/>
  <c r="BH227" i="12"/>
  <c r="BA227" i="12"/>
  <c r="E227" i="12"/>
  <c r="D227" i="12"/>
  <c r="C227" i="12"/>
  <c r="BA226" i="12" s="1"/>
  <c r="E226" i="12"/>
  <c r="D226" i="12"/>
  <c r="C226" i="12"/>
  <c r="BH226" i="12" s="1"/>
  <c r="E225" i="12"/>
  <c r="D225" i="12"/>
  <c r="C225" i="12"/>
  <c r="BA224" i="12" s="1"/>
  <c r="BH220" i="12"/>
  <c r="AR220" i="12"/>
  <c r="E220" i="12"/>
  <c r="D220" i="12"/>
  <c r="C220" i="12" s="1"/>
  <c r="BH219" i="12"/>
  <c r="E219" i="12"/>
  <c r="C219" i="12" s="1"/>
  <c r="D219" i="12"/>
  <c r="BH218" i="12"/>
  <c r="AR218" i="12"/>
  <c r="E218" i="12"/>
  <c r="D218" i="12"/>
  <c r="C218" i="12" s="1"/>
  <c r="BH217" i="12"/>
  <c r="BA217" i="12"/>
  <c r="AR217" i="12"/>
  <c r="E217" i="12"/>
  <c r="D217" i="12"/>
  <c r="C217" i="12" s="1"/>
  <c r="BH216" i="12"/>
  <c r="BA216" i="12"/>
  <c r="AR219" i="12" s="1"/>
  <c r="AR216" i="12"/>
  <c r="E216" i="12"/>
  <c r="D216" i="12"/>
  <c r="C216" i="12" s="1"/>
  <c r="BH215" i="12"/>
  <c r="BA215" i="12"/>
  <c r="AR215" i="12"/>
  <c r="E215" i="12"/>
  <c r="D215" i="12"/>
  <c r="C215" i="12" s="1"/>
  <c r="BH214" i="12"/>
  <c r="BA214" i="12"/>
  <c r="AR214" i="12"/>
  <c r="E214" i="12"/>
  <c r="D214" i="12"/>
  <c r="C214" i="12" s="1"/>
  <c r="BH213" i="12"/>
  <c r="BA213" i="12"/>
  <c r="AR213" i="12"/>
  <c r="E213" i="12"/>
  <c r="D213" i="12"/>
  <c r="C213" i="12" s="1"/>
  <c r="BH212" i="12"/>
  <c r="BA212" i="12"/>
  <c r="AR212" i="12"/>
  <c r="E212" i="12"/>
  <c r="D212" i="12"/>
  <c r="C212" i="12" s="1"/>
  <c r="BH211" i="12"/>
  <c r="BA211" i="12"/>
  <c r="AR211" i="12"/>
  <c r="E211" i="12"/>
  <c r="C211" i="12"/>
  <c r="BA210" i="12"/>
  <c r="AQ210" i="12"/>
  <c r="AP210" i="12"/>
  <c r="AO210" i="12"/>
  <c r="AN210" i="12"/>
  <c r="AM210" i="12"/>
  <c r="AL210" i="12"/>
  <c r="AK210" i="12"/>
  <c r="AJ210" i="12"/>
  <c r="AI210" i="12"/>
  <c r="AH210" i="12"/>
  <c r="AG210" i="12"/>
  <c r="AF210" i="12"/>
  <c r="AE210" i="12"/>
  <c r="AD210" i="12"/>
  <c r="AC210" i="12"/>
  <c r="AB210" i="12"/>
  <c r="AA210" i="12"/>
  <c r="Z210" i="12"/>
  <c r="Y210" i="12"/>
  <c r="X210" i="12"/>
  <c r="W210" i="12"/>
  <c r="V210" i="12"/>
  <c r="U210" i="12"/>
  <c r="T210" i="12"/>
  <c r="S210" i="12"/>
  <c r="R210" i="12"/>
  <c r="Q210" i="12"/>
  <c r="P210" i="12"/>
  <c r="O210" i="12"/>
  <c r="N210" i="12"/>
  <c r="M210" i="12"/>
  <c r="L210" i="12"/>
  <c r="K210" i="12"/>
  <c r="J210" i="12"/>
  <c r="I210" i="12"/>
  <c r="H210" i="12"/>
  <c r="G210" i="12"/>
  <c r="E210" i="12" s="1"/>
  <c r="F210" i="12"/>
  <c r="D210" i="12" s="1"/>
  <c r="BA209" i="12"/>
  <c r="BA208" i="12"/>
  <c r="C205" i="12"/>
  <c r="BI204" i="12"/>
  <c r="C204" i="12"/>
  <c r="BJ204" i="12" s="1"/>
  <c r="C203" i="12"/>
  <c r="BC202" i="12"/>
  <c r="C202" i="12"/>
  <c r="BB201" i="12"/>
  <c r="BA201" i="12"/>
  <c r="BA200" i="12"/>
  <c r="BJ198" i="12"/>
  <c r="E198" i="12"/>
  <c r="D198" i="12"/>
  <c r="BJ194" i="12"/>
  <c r="E194" i="12"/>
  <c r="D194" i="12"/>
  <c r="F190" i="12"/>
  <c r="BH189" i="12" s="1"/>
  <c r="E190" i="12"/>
  <c r="BK189" i="12"/>
  <c r="BI189" i="12"/>
  <c r="BD189" i="12"/>
  <c r="BB189" i="12"/>
  <c r="F189" i="12"/>
  <c r="E189" i="12"/>
  <c r="D189" i="12" s="1"/>
  <c r="BB188" i="12"/>
  <c r="AV189" i="12" s="1"/>
  <c r="F188" i="12"/>
  <c r="E188" i="12"/>
  <c r="D188" i="12"/>
  <c r="BJ187" i="12"/>
  <c r="BH187" i="12"/>
  <c r="BC187" i="12"/>
  <c r="BA187" i="12"/>
  <c r="F187" i="12"/>
  <c r="E187" i="12"/>
  <c r="BJ186" i="12"/>
  <c r="BC186" i="12"/>
  <c r="F186" i="12"/>
  <c r="D186" i="12" s="1"/>
  <c r="E186" i="12"/>
  <c r="BJ185" i="12"/>
  <c r="BH185" i="12"/>
  <c r="BC185" i="12"/>
  <c r="F185" i="12"/>
  <c r="E185" i="12"/>
  <c r="BJ184" i="12"/>
  <c r="BH184" i="12"/>
  <c r="BC184" i="12"/>
  <c r="F184" i="12"/>
  <c r="E184" i="12"/>
  <c r="D184" i="12"/>
  <c r="BJ183" i="12"/>
  <c r="BH183" i="12"/>
  <c r="BC183" i="12"/>
  <c r="BA183" i="12"/>
  <c r="F183" i="12"/>
  <c r="E183" i="12"/>
  <c r="D183" i="12"/>
  <c r="BJ182" i="12"/>
  <c r="BH182" i="12"/>
  <c r="BC182" i="12"/>
  <c r="BA182" i="12"/>
  <c r="F182" i="12"/>
  <c r="D182" i="12" s="1"/>
  <c r="E182" i="12"/>
  <c r="BJ181" i="12"/>
  <c r="BH181" i="12"/>
  <c r="BC181" i="12"/>
  <c r="F181" i="12"/>
  <c r="E181" i="12"/>
  <c r="D181" i="12"/>
  <c r="BJ180" i="12"/>
  <c r="BH180" i="12"/>
  <c r="BC180" i="12"/>
  <c r="BA180" i="12"/>
  <c r="F180" i="12"/>
  <c r="E180" i="12"/>
  <c r="D180" i="12"/>
  <c r="BJ179" i="12"/>
  <c r="BH179" i="12"/>
  <c r="BC179" i="12"/>
  <c r="BA179" i="12"/>
  <c r="F179" i="12"/>
  <c r="E179" i="12"/>
  <c r="BJ178" i="12"/>
  <c r="BC178" i="12"/>
  <c r="F178" i="12"/>
  <c r="D178" i="12" s="1"/>
  <c r="E178" i="12"/>
  <c r="BJ177" i="12"/>
  <c r="BH177" i="12"/>
  <c r="BC177" i="12"/>
  <c r="F177" i="12"/>
  <c r="E177" i="12"/>
  <c r="BJ176" i="12"/>
  <c r="BH176" i="12"/>
  <c r="BC176" i="12"/>
  <c r="F176" i="12"/>
  <c r="E176" i="12"/>
  <c r="D176" i="12"/>
  <c r="BJ175" i="12"/>
  <c r="BH175" i="12"/>
  <c r="BC175" i="12"/>
  <c r="BA175" i="12"/>
  <c r="F175" i="12"/>
  <c r="E175" i="12"/>
  <c r="D175" i="12"/>
  <c r="BJ174" i="12"/>
  <c r="BH174" i="12"/>
  <c r="BC174" i="12"/>
  <c r="BA174" i="12"/>
  <c r="F174" i="12"/>
  <c r="D174" i="12" s="1"/>
  <c r="E174" i="12"/>
  <c r="BJ173" i="12"/>
  <c r="BH173" i="12"/>
  <c r="BC173" i="12"/>
  <c r="F173" i="12"/>
  <c r="E173" i="12"/>
  <c r="D173" i="12"/>
  <c r="BJ172" i="12"/>
  <c r="BH172" i="12"/>
  <c r="BC172" i="12"/>
  <c r="BA172" i="12"/>
  <c r="F172" i="12"/>
  <c r="E172" i="12"/>
  <c r="D172" i="12"/>
  <c r="BJ171" i="12"/>
  <c r="BH171" i="12"/>
  <c r="BC171" i="12"/>
  <c r="BA171" i="12"/>
  <c r="F171" i="12"/>
  <c r="E171" i="12"/>
  <c r="BJ170" i="12"/>
  <c r="BC170" i="12"/>
  <c r="F170" i="12"/>
  <c r="BB169" i="12" s="1"/>
  <c r="BK169" i="12"/>
  <c r="BJ169" i="12"/>
  <c r="BI169" i="12"/>
  <c r="BD169" i="12"/>
  <c r="BC169" i="12"/>
  <c r="F169" i="12"/>
  <c r="BH168" i="12" s="1"/>
  <c r="E169" i="12"/>
  <c r="BK168" i="12"/>
  <c r="BI168" i="12"/>
  <c r="BD168" i="12"/>
  <c r="BB168" i="12"/>
  <c r="F168" i="12"/>
  <c r="BH167" i="12" s="1"/>
  <c r="E168" i="12"/>
  <c r="BK167" i="12"/>
  <c r="BI167" i="12"/>
  <c r="BD167" i="12"/>
  <c r="BB167" i="12"/>
  <c r="F167" i="12"/>
  <c r="BH166" i="12" s="1"/>
  <c r="E167" i="12"/>
  <c r="BK166" i="12"/>
  <c r="BI166" i="12"/>
  <c r="BD166" i="12"/>
  <c r="BB166" i="12"/>
  <c r="F166" i="12"/>
  <c r="BA165" i="12" s="1"/>
  <c r="E166" i="12"/>
  <c r="BD165" i="12"/>
  <c r="BB165" i="12"/>
  <c r="F165" i="12"/>
  <c r="BH164" i="12" s="1"/>
  <c r="E165" i="12"/>
  <c r="BK164" i="12"/>
  <c r="BI164" i="12"/>
  <c r="BD164" i="12"/>
  <c r="BB164" i="12"/>
  <c r="F164" i="12"/>
  <c r="BI163" i="12" s="1"/>
  <c r="E164" i="12"/>
  <c r="DD163" i="12"/>
  <c r="DC163" i="12"/>
  <c r="DB163" i="12"/>
  <c r="DA163" i="12"/>
  <c r="CZ163" i="12"/>
  <c r="CY163" i="12"/>
  <c r="CX163" i="12"/>
  <c r="CW163" i="12"/>
  <c r="CV163" i="12"/>
  <c r="CU163" i="12"/>
  <c r="CT163" i="12"/>
  <c r="CS163" i="12"/>
  <c r="CR163" i="12"/>
  <c r="CQ163" i="12"/>
  <c r="CP163" i="12"/>
  <c r="CO163" i="12"/>
  <c r="CN163" i="12"/>
  <c r="CM163" i="12"/>
  <c r="CL163" i="12"/>
  <c r="CK163" i="12"/>
  <c r="CJ163" i="12"/>
  <c r="CI163" i="12"/>
  <c r="CH163" i="12"/>
  <c r="CG163" i="12"/>
  <c r="CF163" i="12"/>
  <c r="CE163" i="12"/>
  <c r="CD163" i="12"/>
  <c r="CC163" i="12"/>
  <c r="CB163" i="12"/>
  <c r="CA163" i="12"/>
  <c r="BZ163" i="12"/>
  <c r="BY163" i="12"/>
  <c r="BX163" i="12"/>
  <c r="BW163" i="12"/>
  <c r="BV163" i="12"/>
  <c r="BU163" i="12"/>
  <c r="BT163" i="12"/>
  <c r="BS163" i="12"/>
  <c r="BR163" i="12"/>
  <c r="BQ163" i="12"/>
  <c r="BP163" i="12"/>
  <c r="BK163" i="12"/>
  <c r="BH163" i="12"/>
  <c r="BD163" i="12"/>
  <c r="BA163" i="12"/>
  <c r="F163" i="12"/>
  <c r="E163" i="12"/>
  <c r="BJ162" i="12"/>
  <c r="BH162" i="12"/>
  <c r="BC162" i="12"/>
  <c r="BJ161" i="12"/>
  <c r="BC161" i="12"/>
  <c r="F161" i="12"/>
  <c r="E161" i="12"/>
  <c r="BJ157" i="12"/>
  <c r="BH157" i="12"/>
  <c r="F157" i="12"/>
  <c r="E157" i="12"/>
  <c r="D157" i="12"/>
  <c r="BC156" i="12"/>
  <c r="BA156" i="12"/>
  <c r="F156" i="12"/>
  <c r="E156" i="12"/>
  <c r="D156" i="12" s="1"/>
  <c r="BK155" i="12"/>
  <c r="BB155" i="12"/>
  <c r="F155" i="12"/>
  <c r="E155" i="12"/>
  <c r="BJ155" i="12" s="1"/>
  <c r="BJ154" i="12"/>
  <c r="BH154" i="12"/>
  <c r="BC154" i="12"/>
  <c r="F154" i="12"/>
  <c r="E154" i="12"/>
  <c r="D154" i="12"/>
  <c r="BJ153" i="12"/>
  <c r="BH153" i="12"/>
  <c r="BC153" i="12"/>
  <c r="BA153" i="12"/>
  <c r="F153" i="12"/>
  <c r="E153" i="12"/>
  <c r="D153" i="12"/>
  <c r="BJ152" i="12"/>
  <c r="BC152" i="12"/>
  <c r="BA152" i="12"/>
  <c r="F152" i="12"/>
  <c r="E152" i="12"/>
  <c r="BJ151" i="12"/>
  <c r="BH151" i="12"/>
  <c r="BC151" i="12"/>
  <c r="F151" i="12"/>
  <c r="E151" i="12"/>
  <c r="BJ150" i="12"/>
  <c r="BH150" i="12"/>
  <c r="BC150" i="12"/>
  <c r="F150" i="12"/>
  <c r="E150" i="12"/>
  <c r="D150" i="12"/>
  <c r="BJ149" i="12"/>
  <c r="BH149" i="12"/>
  <c r="BC149" i="12"/>
  <c r="BA149" i="12"/>
  <c r="F149" i="12"/>
  <c r="E149" i="12"/>
  <c r="D149" i="12"/>
  <c r="BJ148" i="12"/>
  <c r="BC148" i="12"/>
  <c r="BA148" i="12"/>
  <c r="F148" i="12"/>
  <c r="E148" i="12"/>
  <c r="BJ147" i="12"/>
  <c r="BH147" i="12"/>
  <c r="BC147" i="12"/>
  <c r="F147" i="12"/>
  <c r="E147" i="12"/>
  <c r="BJ146" i="12"/>
  <c r="BH146" i="12"/>
  <c r="BC146" i="12"/>
  <c r="F146" i="12"/>
  <c r="E146" i="12"/>
  <c r="D146" i="12"/>
  <c r="BJ145" i="12"/>
  <c r="BH145" i="12"/>
  <c r="BC145" i="12"/>
  <c r="BA145" i="12"/>
  <c r="F145" i="12"/>
  <c r="E145" i="12"/>
  <c r="D145" i="12"/>
  <c r="BJ144" i="12"/>
  <c r="BC144" i="12"/>
  <c r="BA144" i="12"/>
  <c r="F144" i="12"/>
  <c r="E144" i="12"/>
  <c r="BJ143" i="12"/>
  <c r="BH143" i="12"/>
  <c r="BC143" i="12"/>
  <c r="F143" i="12"/>
  <c r="E143" i="12"/>
  <c r="BJ142" i="12"/>
  <c r="BH142" i="12"/>
  <c r="BC142" i="12"/>
  <c r="F142" i="12"/>
  <c r="E142" i="12"/>
  <c r="D142" i="12"/>
  <c r="BJ141" i="12"/>
  <c r="BH141" i="12"/>
  <c r="BC141" i="12"/>
  <c r="BA141" i="12"/>
  <c r="F141" i="12"/>
  <c r="E141" i="12"/>
  <c r="D141" i="12"/>
  <c r="BJ140" i="12"/>
  <c r="BC140" i="12"/>
  <c r="BA140" i="12"/>
  <c r="F140" i="12"/>
  <c r="E140" i="12"/>
  <c r="BJ139" i="12"/>
  <c r="BH139" i="12"/>
  <c r="BC139" i="12"/>
  <c r="F139" i="12"/>
  <c r="E139" i="12"/>
  <c r="BJ138" i="12"/>
  <c r="BH138" i="12"/>
  <c r="BC138" i="12"/>
  <c r="F138" i="12"/>
  <c r="E138" i="12"/>
  <c r="D138" i="12"/>
  <c r="BJ137" i="12"/>
  <c r="BH137" i="12"/>
  <c r="BC137" i="12"/>
  <c r="BA137" i="12"/>
  <c r="F137" i="12"/>
  <c r="BK136" i="12"/>
  <c r="BI136" i="12"/>
  <c r="BH136" i="12"/>
  <c r="BD136" i="12"/>
  <c r="BC136" i="12"/>
  <c r="BB136" i="12"/>
  <c r="F136" i="12"/>
  <c r="E136" i="12"/>
  <c r="BK135" i="12"/>
  <c r="BI135" i="12"/>
  <c r="BH135" i="12"/>
  <c r="BD135" i="12"/>
  <c r="BB135" i="12"/>
  <c r="BA135" i="12"/>
  <c r="F135" i="12"/>
  <c r="E135" i="12"/>
  <c r="BK134" i="12"/>
  <c r="BI134" i="12"/>
  <c r="BH134" i="12"/>
  <c r="BD134" i="12"/>
  <c r="BB134" i="12"/>
  <c r="BA134" i="12"/>
  <c r="F134" i="12"/>
  <c r="E134" i="12"/>
  <c r="BK133" i="12"/>
  <c r="BD133" i="12"/>
  <c r="BB133" i="12"/>
  <c r="BA133" i="12"/>
  <c r="F133" i="12"/>
  <c r="E133" i="12"/>
  <c r="BD132" i="12"/>
  <c r="BB132" i="12"/>
  <c r="F132" i="12"/>
  <c r="BK132" i="12" s="1"/>
  <c r="E132" i="12"/>
  <c r="BJ132" i="12" s="1"/>
  <c r="DA131" i="12"/>
  <c r="CZ131" i="12"/>
  <c r="CY131"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AS129" i="12" s="1"/>
  <c r="BJ131" i="12"/>
  <c r="BC131" i="12"/>
  <c r="F131" i="12"/>
  <c r="BH131" i="12" s="1"/>
  <c r="E131" i="12"/>
  <c r="BK130" i="12"/>
  <c r="BJ130" i="12"/>
  <c r="BH130" i="12"/>
  <c r="BC130" i="12"/>
  <c r="BA130" i="12"/>
  <c r="F130" i="12"/>
  <c r="BI130" i="12" s="1"/>
  <c r="E130" i="12"/>
  <c r="D130" i="12"/>
  <c r="BD129" i="12"/>
  <c r="AS130" i="12" s="1"/>
  <c r="BC129" i="12"/>
  <c r="BB129" i="12"/>
  <c r="BA129" i="12"/>
  <c r="F128" i="12"/>
  <c r="E128" i="12"/>
  <c r="BJ129" i="12" s="1"/>
  <c r="E124" i="12"/>
  <c r="D124" i="12"/>
  <c r="C124" i="12"/>
  <c r="BH124" i="12" s="1"/>
  <c r="E123" i="12"/>
  <c r="D123" i="12"/>
  <c r="C123" i="12"/>
  <c r="BA123" i="12" s="1"/>
  <c r="S123" i="12" s="1"/>
  <c r="E122" i="12"/>
  <c r="C122" i="12" s="1"/>
  <c r="D122" i="12"/>
  <c r="O118" i="12"/>
  <c r="P117" i="12"/>
  <c r="O117" i="12"/>
  <c r="N117" i="12"/>
  <c r="M117" i="12"/>
  <c r="M118" i="12" s="1"/>
  <c r="L117" i="12"/>
  <c r="K117" i="12"/>
  <c r="K118" i="12" s="1"/>
  <c r="J117" i="12"/>
  <c r="I117" i="12"/>
  <c r="I118" i="12" s="1"/>
  <c r="H117" i="12"/>
  <c r="G117" i="12"/>
  <c r="F117" i="12"/>
  <c r="E116" i="12"/>
  <c r="C116" i="12" s="1"/>
  <c r="D116" i="12"/>
  <c r="E115" i="12"/>
  <c r="D115" i="12"/>
  <c r="C115" i="12"/>
  <c r="BH115" i="12" s="1"/>
  <c r="E114" i="12"/>
  <c r="D114" i="12"/>
  <c r="C114" i="12"/>
  <c r="BA114" i="12" s="1"/>
  <c r="Q114" i="12" s="1"/>
  <c r="E113" i="12"/>
  <c r="C113" i="12" s="1"/>
  <c r="D113" i="12"/>
  <c r="D117" i="12" s="1"/>
  <c r="P112" i="12"/>
  <c r="P118" i="12" s="1"/>
  <c r="O112" i="12"/>
  <c r="N112" i="12"/>
  <c r="M112" i="12"/>
  <c r="L112" i="12"/>
  <c r="L118" i="12" s="1"/>
  <c r="K112" i="12"/>
  <c r="J112" i="12"/>
  <c r="I112" i="12"/>
  <c r="H112" i="12"/>
  <c r="H118" i="12" s="1"/>
  <c r="G112" i="12"/>
  <c r="G118" i="12" s="1"/>
  <c r="F112" i="12"/>
  <c r="E111" i="12"/>
  <c r="D111" i="12"/>
  <c r="C111" i="12"/>
  <c r="E110" i="12"/>
  <c r="D110" i="12"/>
  <c r="E109" i="12"/>
  <c r="D109" i="12"/>
  <c r="D112" i="12" s="1"/>
  <c r="C109" i="12"/>
  <c r="H105" i="12"/>
  <c r="M104" i="12"/>
  <c r="L104" i="12"/>
  <c r="K104" i="12"/>
  <c r="K105" i="12" s="1"/>
  <c r="J104" i="12"/>
  <c r="I104" i="12"/>
  <c r="H104" i="12"/>
  <c r="G104" i="12"/>
  <c r="G105" i="12" s="1"/>
  <c r="F104" i="12"/>
  <c r="E103" i="12"/>
  <c r="D103" i="12"/>
  <c r="C103" i="12" s="1"/>
  <c r="E102" i="12"/>
  <c r="D102" i="12"/>
  <c r="C102" i="12"/>
  <c r="E101" i="12"/>
  <c r="D101" i="12"/>
  <c r="C101" i="12"/>
  <c r="E100" i="12"/>
  <c r="E104" i="12" s="1"/>
  <c r="D100" i="12"/>
  <c r="D104" i="12" s="1"/>
  <c r="Y99" i="12"/>
  <c r="X99" i="12"/>
  <c r="W99" i="12"/>
  <c r="V99" i="12"/>
  <c r="U99" i="12"/>
  <c r="T99" i="12"/>
  <c r="S99" i="12"/>
  <c r="R99" i="12"/>
  <c r="Q99" i="12"/>
  <c r="O99" i="12" s="1"/>
  <c r="P99" i="12"/>
  <c r="N99" i="12"/>
  <c r="M99" i="12"/>
  <c r="M105" i="12" s="1"/>
  <c r="L99" i="12"/>
  <c r="L105" i="12" s="1"/>
  <c r="K99" i="12"/>
  <c r="J99" i="12"/>
  <c r="I99" i="12"/>
  <c r="I105" i="12" s="1"/>
  <c r="H99" i="12"/>
  <c r="G99" i="12"/>
  <c r="F99" i="12"/>
  <c r="O98" i="12"/>
  <c r="N98" i="12"/>
  <c r="E98" i="12"/>
  <c r="D98" i="12"/>
  <c r="C98" i="12"/>
  <c r="O97" i="12"/>
  <c r="N97" i="12"/>
  <c r="E97" i="12"/>
  <c r="D97" i="12"/>
  <c r="C97" i="12"/>
  <c r="O96" i="12"/>
  <c r="N96" i="12"/>
  <c r="E96" i="12"/>
  <c r="E99" i="12" s="1"/>
  <c r="E105" i="12" s="1"/>
  <c r="D96" i="12"/>
  <c r="E92" i="12"/>
  <c r="D92" i="12"/>
  <c r="C92" i="12" s="1"/>
  <c r="E91" i="12"/>
  <c r="D91" i="12"/>
  <c r="C91" i="12" s="1"/>
  <c r="E90" i="12"/>
  <c r="C90" i="12" s="1"/>
  <c r="D90" i="12"/>
  <c r="E89" i="12"/>
  <c r="D89" i="12"/>
  <c r="C89" i="12" s="1"/>
  <c r="E88" i="12"/>
  <c r="D88" i="12"/>
  <c r="C88" i="12"/>
  <c r="AK83" i="12"/>
  <c r="E83" i="12"/>
  <c r="D83" i="12"/>
  <c r="C83" i="12"/>
  <c r="E82" i="12"/>
  <c r="D82" i="12"/>
  <c r="C82" i="12" s="1"/>
  <c r="BA82" i="12" s="1"/>
  <c r="AK82" i="12" s="1"/>
  <c r="BH81" i="12"/>
  <c r="AK81" i="12"/>
  <c r="E81" i="12"/>
  <c r="D81" i="12"/>
  <c r="C81" i="12"/>
  <c r="BA81" i="12" s="1"/>
  <c r="BH80" i="12"/>
  <c r="E80" i="12"/>
  <c r="D80" i="12"/>
  <c r="C80" i="12" s="1"/>
  <c r="BA80" i="12" s="1"/>
  <c r="AK80" i="12" s="1"/>
  <c r="BH79" i="12"/>
  <c r="AK79" i="12"/>
  <c r="E79" i="12"/>
  <c r="D79" i="12"/>
  <c r="C79" i="12"/>
  <c r="BA79" i="12" s="1"/>
  <c r="BH78" i="12"/>
  <c r="E78" i="12"/>
  <c r="D78" i="12"/>
  <c r="C78" i="12" s="1"/>
  <c r="BA78" i="12" s="1"/>
  <c r="AK78" i="12" s="1"/>
  <c r="BH77" i="12"/>
  <c r="E73" i="12"/>
  <c r="D73" i="12"/>
  <c r="C73" i="12" s="1"/>
  <c r="E72" i="12"/>
  <c r="D72" i="12"/>
  <c r="C72" i="12"/>
  <c r="E71" i="12"/>
  <c r="D71" i="12"/>
  <c r="C71" i="12"/>
  <c r="E70" i="12"/>
  <c r="C70" i="12" s="1"/>
  <c r="D70" i="12"/>
  <c r="E69" i="12"/>
  <c r="D69" i="12"/>
  <c r="C69" i="12" s="1"/>
  <c r="E68" i="12"/>
  <c r="D68" i="12"/>
  <c r="C68" i="12"/>
  <c r="C63" i="12"/>
  <c r="BH62" i="12"/>
  <c r="BA62" i="12"/>
  <c r="I62" i="12"/>
  <c r="C62" i="12"/>
  <c r="BH61" i="12"/>
  <c r="BA61" i="12"/>
  <c r="I61" i="12"/>
  <c r="C61" i="12"/>
  <c r="BH60" i="12"/>
  <c r="BA60" i="12"/>
  <c r="I60" i="12"/>
  <c r="C60" i="12"/>
  <c r="BB56" i="12"/>
  <c r="C56" i="12"/>
  <c r="BA56" i="12" s="1"/>
  <c r="L56" i="12" s="1"/>
  <c r="BI55" i="12"/>
  <c r="BB55" i="12"/>
  <c r="BA55" i="12"/>
  <c r="L55" i="12"/>
  <c r="C55" i="12"/>
  <c r="BH55" i="12" s="1"/>
  <c r="BB54" i="12"/>
  <c r="C54" i="12"/>
  <c r="BA54" i="12" s="1"/>
  <c r="L54" i="12" s="1"/>
  <c r="BI53" i="12"/>
  <c r="BB53" i="12"/>
  <c r="BA53" i="12"/>
  <c r="L53" i="12"/>
  <c r="C53" i="12"/>
  <c r="BH53" i="12" s="1"/>
  <c r="BH49" i="12"/>
  <c r="BA49" i="12"/>
  <c r="F49" i="12" s="1"/>
  <c r="C49" i="12"/>
  <c r="C43" i="12"/>
  <c r="BH43" i="12" s="1"/>
  <c r="BH42" i="12"/>
  <c r="C42" i="12"/>
  <c r="C41" i="12"/>
  <c r="BH41" i="12" s="1"/>
  <c r="BH40" i="12"/>
  <c r="C40" i="12"/>
  <c r="C39" i="12"/>
  <c r="BH39" i="12" s="1"/>
  <c r="BH38" i="12"/>
  <c r="C38" i="12"/>
  <c r="C37" i="12"/>
  <c r="BH37" i="12" s="1"/>
  <c r="BH36" i="12"/>
  <c r="C36" i="12"/>
  <c r="C35" i="12"/>
  <c r="BH35" i="12" s="1"/>
  <c r="BH34" i="12"/>
  <c r="C34" i="12"/>
  <c r="L33" i="12"/>
  <c r="K33" i="12"/>
  <c r="J33" i="12"/>
  <c r="I33" i="12"/>
  <c r="H33" i="12"/>
  <c r="G33" i="12"/>
  <c r="F33" i="12"/>
  <c r="E33" i="12"/>
  <c r="D33" i="12"/>
  <c r="C33" i="12"/>
  <c r="BH33" i="12" s="1"/>
  <c r="BH29" i="12"/>
  <c r="BA29" i="12"/>
  <c r="D29" i="12"/>
  <c r="BH28" i="12"/>
  <c r="BA28" i="12"/>
  <c r="D28" i="12"/>
  <c r="BH27" i="12"/>
  <c r="BA27" i="12"/>
  <c r="D27" i="12" s="1"/>
  <c r="BH26" i="12"/>
  <c r="BA26" i="12"/>
  <c r="D26" i="12"/>
  <c r="BH25" i="12"/>
  <c r="BA25" i="12"/>
  <c r="D25" i="12"/>
  <c r="BH24" i="12"/>
  <c r="BA24" i="12"/>
  <c r="D24" i="12"/>
  <c r="BH23" i="12"/>
  <c r="BA23" i="12"/>
  <c r="D23" i="12" s="1"/>
  <c r="BH22" i="12"/>
  <c r="BA22" i="12"/>
  <c r="D22" i="12"/>
  <c r="BH21" i="12"/>
  <c r="BA21" i="12"/>
  <c r="D21" i="12"/>
  <c r="BH20" i="12"/>
  <c r="BA20" i="12"/>
  <c r="D20" i="12"/>
  <c r="BH19" i="12"/>
  <c r="BA19" i="12"/>
  <c r="D19" i="12" s="1"/>
  <c r="BH15" i="12"/>
  <c r="BA15" i="12"/>
  <c r="M15" i="12"/>
  <c r="C15" i="12"/>
  <c r="BH14" i="12"/>
  <c r="BA14" i="12"/>
  <c r="M14" i="12"/>
  <c r="C14" i="12"/>
  <c r="C13" i="12"/>
  <c r="BH12" i="12"/>
  <c r="BA12" i="12"/>
  <c r="M12" i="12" s="1"/>
  <c r="C12" i="12"/>
  <c r="BH11" i="12"/>
  <c r="BA11" i="12"/>
  <c r="M11" i="12" s="1"/>
  <c r="C11" i="12"/>
  <c r="BA10" i="12"/>
  <c r="M10" i="12" s="1"/>
  <c r="C10" i="12"/>
  <c r="A5" i="12"/>
  <c r="A4" i="12"/>
  <c r="A3" i="12"/>
  <c r="A2" i="12"/>
  <c r="BH243" i="9" l="1"/>
  <c r="BH244" i="9"/>
  <c r="BA116" i="12"/>
  <c r="Q116" i="12" s="1"/>
  <c r="BH116" i="12"/>
  <c r="BD128" i="12"/>
  <c r="BK129" i="12"/>
  <c r="BH129" i="12"/>
  <c r="BA128" i="12"/>
  <c r="AS128" i="12" s="1"/>
  <c r="BI129" i="12"/>
  <c r="BB128" i="12"/>
  <c r="D128" i="12"/>
  <c r="BI152" i="12"/>
  <c r="BB151" i="12"/>
  <c r="BK152" i="12"/>
  <c r="BD151" i="12"/>
  <c r="BH152" i="12"/>
  <c r="D152" i="12"/>
  <c r="BA151" i="12"/>
  <c r="AS152" i="12" s="1"/>
  <c r="E117" i="12"/>
  <c r="BI148" i="12"/>
  <c r="BB147" i="12"/>
  <c r="BK148" i="12"/>
  <c r="BD147" i="12"/>
  <c r="BH148" i="12"/>
  <c r="D148" i="12"/>
  <c r="BA147" i="12"/>
  <c r="BK170" i="12"/>
  <c r="BD170" i="12"/>
  <c r="BI170" i="12"/>
  <c r="BB170" i="12"/>
  <c r="D171" i="12"/>
  <c r="BA170" i="12"/>
  <c r="AV173" i="12"/>
  <c r="BK178" i="12"/>
  <c r="BD178" i="12"/>
  <c r="BI178" i="12"/>
  <c r="BB178" i="12"/>
  <c r="D179" i="12"/>
  <c r="BA178" i="12"/>
  <c r="AV181" i="12"/>
  <c r="BK186" i="12"/>
  <c r="BD186" i="12"/>
  <c r="BI186" i="12"/>
  <c r="BB186" i="12"/>
  <c r="D187" i="12"/>
  <c r="BA186" i="12"/>
  <c r="BJ92" i="12"/>
  <c r="BC91" i="12"/>
  <c r="AK92" i="12" s="1"/>
  <c r="F105" i="12"/>
  <c r="J105" i="12"/>
  <c r="D118" i="12"/>
  <c r="BH113" i="12"/>
  <c r="C117" i="12"/>
  <c r="BA113" i="12"/>
  <c r="Q113" i="12" s="1"/>
  <c r="BH114" i="12"/>
  <c r="BH122" i="12"/>
  <c r="BA122" i="12"/>
  <c r="S122" i="12" s="1"/>
  <c r="BH123" i="12"/>
  <c r="AS134" i="12"/>
  <c r="BI144" i="12"/>
  <c r="BB143" i="12"/>
  <c r="BK144" i="12"/>
  <c r="BD143" i="12"/>
  <c r="BH144" i="12"/>
  <c r="D144" i="12"/>
  <c r="BA143" i="12"/>
  <c r="AS144" i="12" s="1"/>
  <c r="BK162" i="12"/>
  <c r="BD162" i="12"/>
  <c r="BI162" i="12"/>
  <c r="BB162" i="12"/>
  <c r="D163" i="12"/>
  <c r="BA162" i="12"/>
  <c r="BC165" i="12"/>
  <c r="D166" i="12"/>
  <c r="BL161" i="12" s="1"/>
  <c r="BH170" i="12"/>
  <c r="BH178" i="12"/>
  <c r="BH186" i="12"/>
  <c r="AR227" i="12"/>
  <c r="C96" i="12"/>
  <c r="C99" i="12" s="1"/>
  <c r="D99" i="12"/>
  <c r="D105" i="12" s="1"/>
  <c r="D164" i="12"/>
  <c r="BJ163" i="12"/>
  <c r="BC163" i="12"/>
  <c r="D134" i="12"/>
  <c r="BC133" i="12"/>
  <c r="BJ134" i="12"/>
  <c r="BH132" i="12"/>
  <c r="BB131" i="12"/>
  <c r="BI132" i="12"/>
  <c r="BA131" i="12"/>
  <c r="BD131" i="12"/>
  <c r="D132" i="12"/>
  <c r="BI140" i="12"/>
  <c r="BB139" i="12"/>
  <c r="BK140" i="12"/>
  <c r="BD139" i="12"/>
  <c r="BH140" i="12"/>
  <c r="D140" i="12"/>
  <c r="BA139" i="12"/>
  <c r="BI161" i="12"/>
  <c r="BB161" i="12"/>
  <c r="BK161" i="12"/>
  <c r="BD161" i="12"/>
  <c r="BH161" i="12"/>
  <c r="BA161" i="12"/>
  <c r="AV161" i="12" s="1"/>
  <c r="D161" i="12"/>
  <c r="AV164" i="12"/>
  <c r="AV166" i="12"/>
  <c r="BK176" i="12"/>
  <c r="BD176" i="12"/>
  <c r="BI176" i="12"/>
  <c r="BB176" i="12"/>
  <c r="D177" i="12"/>
  <c r="BA176" i="12"/>
  <c r="AV177" i="12" s="1"/>
  <c r="BK184" i="12"/>
  <c r="BD184" i="12"/>
  <c r="BI184" i="12"/>
  <c r="BB184" i="12"/>
  <c r="D185" i="12"/>
  <c r="BA184" i="12"/>
  <c r="BH54" i="12"/>
  <c r="BH56" i="12"/>
  <c r="BA124" i="12"/>
  <c r="S124" i="12" s="1"/>
  <c r="BC132" i="12"/>
  <c r="AS133" i="12" s="1"/>
  <c r="BJ133" i="12"/>
  <c r="D133" i="12"/>
  <c r="BL129" i="12" s="1"/>
  <c r="D135" i="12"/>
  <c r="BJ135" i="12"/>
  <c r="BC134" i="12"/>
  <c r="AS135" i="12" s="1"/>
  <c r="BI151" i="12"/>
  <c r="BB150" i="12"/>
  <c r="BK151" i="12"/>
  <c r="BD150" i="12"/>
  <c r="BI203" i="12"/>
  <c r="BB200" i="12"/>
  <c r="W203" i="12" s="1"/>
  <c r="BH203" i="12"/>
  <c r="BC200" i="12"/>
  <c r="BI239" i="12"/>
  <c r="BB238" i="12"/>
  <c r="BI54" i="12"/>
  <c r="BI56" i="12"/>
  <c r="E112" i="12"/>
  <c r="E118" i="12" s="1"/>
  <c r="F118" i="12"/>
  <c r="J118" i="12"/>
  <c r="N118" i="12"/>
  <c r="D136" i="12"/>
  <c r="BJ136" i="12"/>
  <c r="BC135" i="12"/>
  <c r="AS136" i="12" s="1"/>
  <c r="BI138" i="12"/>
  <c r="BB137" i="12"/>
  <c r="AS138" i="12" s="1"/>
  <c r="BK138" i="12"/>
  <c r="BD137" i="12"/>
  <c r="BI142" i="12"/>
  <c r="BB141" i="12"/>
  <c r="AS142" i="12" s="1"/>
  <c r="BK142" i="12"/>
  <c r="BD141" i="12"/>
  <c r="BI146" i="12"/>
  <c r="BB145" i="12"/>
  <c r="AS146" i="12" s="1"/>
  <c r="BK146" i="12"/>
  <c r="BD145" i="12"/>
  <c r="BI150" i="12"/>
  <c r="BB149" i="12"/>
  <c r="AS150" i="12" s="1"/>
  <c r="BK150" i="12"/>
  <c r="BD149" i="12"/>
  <c r="BI154" i="12"/>
  <c r="BB153" i="12"/>
  <c r="AS154" i="12" s="1"/>
  <c r="BK154" i="12"/>
  <c r="BD153" i="12"/>
  <c r="BJ167" i="12"/>
  <c r="BC167" i="12"/>
  <c r="D168" i="12"/>
  <c r="BK172" i="12"/>
  <c r="BD172" i="12"/>
  <c r="BI172" i="12"/>
  <c r="BB172" i="12"/>
  <c r="BK174" i="12"/>
  <c r="BD174" i="12"/>
  <c r="BI174" i="12"/>
  <c r="BB174" i="12"/>
  <c r="AV175" i="12" s="1"/>
  <c r="BK180" i="12"/>
  <c r="BD180" i="12"/>
  <c r="BI180" i="12"/>
  <c r="BB180" i="12"/>
  <c r="BK182" i="12"/>
  <c r="BD182" i="12"/>
  <c r="BI182" i="12"/>
  <c r="BB182" i="12"/>
  <c r="AV183" i="12" s="1"/>
  <c r="BJ203" i="12"/>
  <c r="BI205" i="12"/>
  <c r="BB202" i="12"/>
  <c r="BA202" i="12"/>
  <c r="BH205" i="12"/>
  <c r="BH210" i="12"/>
  <c r="BA207" i="12"/>
  <c r="AR210" i="12" s="1"/>
  <c r="BI225" i="12"/>
  <c r="BB224" i="12"/>
  <c r="AR225" i="12" s="1"/>
  <c r="BB226" i="12"/>
  <c r="BI227" i="12"/>
  <c r="BB236" i="12"/>
  <c r="BI237" i="12"/>
  <c r="AR229" i="12"/>
  <c r="BA115" i="12"/>
  <c r="Q115" i="12" s="1"/>
  <c r="BK131" i="12"/>
  <c r="BI131" i="12"/>
  <c r="BB130" i="12"/>
  <c r="AS131" i="12" s="1"/>
  <c r="BI139" i="12"/>
  <c r="BB138" i="12"/>
  <c r="BK139" i="12"/>
  <c r="BD138" i="12"/>
  <c r="AS141" i="12"/>
  <c r="BI143" i="12"/>
  <c r="BB142" i="12"/>
  <c r="BK143" i="12"/>
  <c r="BD142" i="12"/>
  <c r="BI147" i="12"/>
  <c r="BB146" i="12"/>
  <c r="BK147" i="12"/>
  <c r="BD146" i="12"/>
  <c r="AS153" i="12"/>
  <c r="BH155" i="12"/>
  <c r="BB154" i="12"/>
  <c r="BD154" i="12"/>
  <c r="BJ168" i="12"/>
  <c r="BC168" i="12"/>
  <c r="D169" i="12"/>
  <c r="C100" i="12"/>
  <c r="C104" i="12" s="1"/>
  <c r="C110" i="12"/>
  <c r="C112" i="12" s="1"/>
  <c r="BC128" i="12"/>
  <c r="BD130" i="12"/>
  <c r="D131" i="12"/>
  <c r="BI137" i="12"/>
  <c r="D137" i="12"/>
  <c r="BA136" i="12"/>
  <c r="AS137" i="12" s="1"/>
  <c r="BK137" i="12"/>
  <c r="BA138" i="12"/>
  <c r="AS139" i="12" s="1"/>
  <c r="D139" i="12"/>
  <c r="BI141" i="12"/>
  <c r="BB140" i="12"/>
  <c r="BK141" i="12"/>
  <c r="BD140" i="12"/>
  <c r="BA142" i="12"/>
  <c r="AS143" i="12" s="1"/>
  <c r="D143" i="12"/>
  <c r="BI145" i="12"/>
  <c r="BB144" i="12"/>
  <c r="AS145" i="12" s="1"/>
  <c r="BK145" i="12"/>
  <c r="BD144" i="12"/>
  <c r="BA146" i="12"/>
  <c r="AS147" i="12" s="1"/>
  <c r="D147" i="12"/>
  <c r="BI149" i="12"/>
  <c r="BB148" i="12"/>
  <c r="AS149" i="12" s="1"/>
  <c r="BK149" i="12"/>
  <c r="BD148" i="12"/>
  <c r="BA150" i="12"/>
  <c r="AS151" i="12" s="1"/>
  <c r="D151" i="12"/>
  <c r="BI153" i="12"/>
  <c r="BB152" i="12"/>
  <c r="BK153" i="12"/>
  <c r="BD152" i="12"/>
  <c r="BA154" i="12"/>
  <c r="AS155" i="12" s="1"/>
  <c r="D155" i="12"/>
  <c r="BI155" i="12"/>
  <c r="BI157" i="12"/>
  <c r="BB156" i="12"/>
  <c r="AS157" i="12" s="1"/>
  <c r="BK157" i="12"/>
  <c r="BD156" i="12"/>
  <c r="AV162" i="12"/>
  <c r="BJ164" i="12"/>
  <c r="BC164" i="12"/>
  <c r="D165" i="12"/>
  <c r="BJ166" i="12"/>
  <c r="BC166" i="12"/>
  <c r="D167" i="12"/>
  <c r="BJ189" i="12"/>
  <c r="BC189" i="12"/>
  <c r="D190" i="12"/>
  <c r="BH202" i="12"/>
  <c r="BC199" i="12"/>
  <c r="BJ202" i="12"/>
  <c r="BA199" i="12"/>
  <c r="W202" i="12" s="1"/>
  <c r="BI202" i="12"/>
  <c r="BB199" i="12"/>
  <c r="BJ205" i="12"/>
  <c r="C210" i="12"/>
  <c r="BH225" i="12"/>
  <c r="BB228" i="12"/>
  <c r="BI229" i="12"/>
  <c r="BI231" i="12"/>
  <c r="BB230" i="12"/>
  <c r="AR231" i="12" s="1"/>
  <c r="BA236" i="12"/>
  <c r="AI237" i="12" s="1"/>
  <c r="C239" i="12"/>
  <c r="BB163" i="12"/>
  <c r="BA164" i="12"/>
  <c r="AV165" i="12" s="1"/>
  <c r="BA166" i="12"/>
  <c r="BA167" i="12"/>
  <c r="AV168" i="12" s="1"/>
  <c r="BA168" i="12"/>
  <c r="AV169" i="12" s="1"/>
  <c r="BK171" i="12"/>
  <c r="BD171" i="12"/>
  <c r="BI171" i="12"/>
  <c r="BB171" i="12"/>
  <c r="BA173" i="12"/>
  <c r="AV174" i="12" s="1"/>
  <c r="BK175" i="12"/>
  <c r="BD175" i="12"/>
  <c r="BI175" i="12"/>
  <c r="BB175" i="12"/>
  <c r="BA177" i="12"/>
  <c r="BK179" i="12"/>
  <c r="BD179" i="12"/>
  <c r="AV180" i="12" s="1"/>
  <c r="BI179" i="12"/>
  <c r="BB179" i="12"/>
  <c r="BA181" i="12"/>
  <c r="AV182" i="12" s="1"/>
  <c r="BK183" i="12"/>
  <c r="BD183" i="12"/>
  <c r="AV184" i="12" s="1"/>
  <c r="BI183" i="12"/>
  <c r="BB183" i="12"/>
  <c r="BA185" i="12"/>
  <c r="BK187" i="12"/>
  <c r="BD187" i="12"/>
  <c r="BI187" i="12"/>
  <c r="BB187" i="12"/>
  <c r="BI194" i="12"/>
  <c r="C194" i="12"/>
  <c r="BH194" i="12" s="1"/>
  <c r="BI198" i="12"/>
  <c r="C198" i="12"/>
  <c r="BH198" i="12" s="1"/>
  <c r="BA225" i="12"/>
  <c r="AR226" i="12" s="1"/>
  <c r="BB225" i="12"/>
  <c r="BI226" i="12"/>
  <c r="BA229" i="12"/>
  <c r="BB229" i="12"/>
  <c r="BI230" i="12"/>
  <c r="BB237" i="12"/>
  <c r="BI238" i="12"/>
  <c r="D170" i="12"/>
  <c r="BH169" i="12"/>
  <c r="BA169" i="12"/>
  <c r="AV170" i="12" s="1"/>
  <c r="AV172" i="12"/>
  <c r="BK173" i="12"/>
  <c r="BD173" i="12"/>
  <c r="BI173" i="12"/>
  <c r="BB173" i="12"/>
  <c r="AV176" i="12"/>
  <c r="BK177" i="12"/>
  <c r="BD177" i="12"/>
  <c r="BI177" i="12"/>
  <c r="BB177" i="12"/>
  <c r="BK181" i="12"/>
  <c r="BD181" i="12"/>
  <c r="BI181" i="12"/>
  <c r="BB181" i="12"/>
  <c r="BK185" i="12"/>
  <c r="BD185" i="12"/>
  <c r="BI185" i="12"/>
  <c r="BB185" i="12"/>
  <c r="AV188" i="12"/>
  <c r="AR228" i="12"/>
  <c r="BB227" i="12"/>
  <c r="BI228" i="12"/>
  <c r="BI236" i="12"/>
  <c r="BB235" i="12"/>
  <c r="AI236" i="12" s="1"/>
  <c r="C238" i="12"/>
  <c r="BA189" i="12"/>
  <c r="AV190" i="12" s="1"/>
  <c r="BC201" i="12"/>
  <c r="W204" i="12" s="1"/>
  <c r="BH204" i="12"/>
  <c r="E247" i="13"/>
  <c r="D247" i="13"/>
  <c r="C247" i="13" s="1"/>
  <c r="E246" i="13"/>
  <c r="D246" i="13"/>
  <c r="C246" i="13"/>
  <c r="E245" i="13"/>
  <c r="D245" i="13"/>
  <c r="C245" i="13" s="1"/>
  <c r="E244" i="13"/>
  <c r="D244" i="13"/>
  <c r="BI239" i="13"/>
  <c r="BH239" i="13"/>
  <c r="E239" i="13"/>
  <c r="D239" i="13"/>
  <c r="C239" i="13"/>
  <c r="BA238" i="13" s="1"/>
  <c r="AI239" i="13" s="1"/>
  <c r="BB238" i="13"/>
  <c r="E238" i="13"/>
  <c r="BI238" i="13" s="1"/>
  <c r="D238" i="13"/>
  <c r="C238" i="13" s="1"/>
  <c r="E237" i="13"/>
  <c r="BI237" i="13" s="1"/>
  <c r="D237" i="13"/>
  <c r="C237" i="13" s="1"/>
  <c r="BH237" i="13" s="1"/>
  <c r="BB236" i="13"/>
  <c r="E236" i="13"/>
  <c r="D236" i="13"/>
  <c r="C236" i="13" s="1"/>
  <c r="BH236" i="13" s="1"/>
  <c r="BA235" i="13"/>
  <c r="BI231" i="13"/>
  <c r="E231" i="13"/>
  <c r="D231" i="13"/>
  <c r="C231" i="13"/>
  <c r="BB230" i="13"/>
  <c r="E230" i="13"/>
  <c r="BI230" i="13" s="1"/>
  <c r="D230" i="13"/>
  <c r="E229" i="13"/>
  <c r="BI229" i="13" s="1"/>
  <c r="D229" i="13"/>
  <c r="C229" i="13"/>
  <c r="BB228" i="13"/>
  <c r="E228" i="13"/>
  <c r="D228" i="13"/>
  <c r="E227" i="13"/>
  <c r="BI227" i="13" s="1"/>
  <c r="D227" i="13"/>
  <c r="C227" i="13"/>
  <c r="BH227" i="13" s="1"/>
  <c r="BH226" i="13"/>
  <c r="BB226" i="13"/>
  <c r="E226" i="13"/>
  <c r="BI226" i="13" s="1"/>
  <c r="D226" i="13"/>
  <c r="C226" i="13" s="1"/>
  <c r="BA225" i="13" s="1"/>
  <c r="E225" i="13"/>
  <c r="D225" i="13"/>
  <c r="C225" i="13" s="1"/>
  <c r="BH220" i="13"/>
  <c r="AR220" i="13"/>
  <c r="E220" i="13"/>
  <c r="D220" i="13"/>
  <c r="C220" i="13" s="1"/>
  <c r="BH219" i="13"/>
  <c r="E219" i="13"/>
  <c r="D219" i="13"/>
  <c r="BH218" i="13"/>
  <c r="AR218" i="13"/>
  <c r="E218" i="13"/>
  <c r="D218" i="13"/>
  <c r="BH217" i="13"/>
  <c r="BA217" i="13"/>
  <c r="AR217" i="13"/>
  <c r="E217" i="13"/>
  <c r="D217" i="13"/>
  <c r="C217" i="13"/>
  <c r="BH216" i="13"/>
  <c r="BA216" i="13"/>
  <c r="AR219" i="13" s="1"/>
  <c r="AR216" i="13"/>
  <c r="E216" i="13"/>
  <c r="D216" i="13"/>
  <c r="C216" i="13" s="1"/>
  <c r="BH215" i="13"/>
  <c r="BA215" i="13"/>
  <c r="AR215" i="13"/>
  <c r="E215" i="13"/>
  <c r="D215" i="13"/>
  <c r="C215" i="13"/>
  <c r="BH214" i="13"/>
  <c r="BA214" i="13"/>
  <c r="E214" i="13"/>
  <c r="D214" i="13"/>
  <c r="C214" i="13" s="1"/>
  <c r="BH213" i="13"/>
  <c r="BA213" i="13"/>
  <c r="AR213" i="13"/>
  <c r="E213" i="13"/>
  <c r="D213" i="13"/>
  <c r="C213" i="13" s="1"/>
  <c r="BH212" i="13"/>
  <c r="BA212" i="13"/>
  <c r="E212" i="13"/>
  <c r="D212" i="13"/>
  <c r="C212" i="13" s="1"/>
  <c r="BH211" i="13"/>
  <c r="BA211" i="13"/>
  <c r="AR214" i="13" s="1"/>
  <c r="E211" i="13"/>
  <c r="C211" i="13"/>
  <c r="BA210" i="13"/>
  <c r="AQ210" i="13"/>
  <c r="AP210" i="13"/>
  <c r="AO210" i="13"/>
  <c r="AN210" i="13"/>
  <c r="AM210" i="13"/>
  <c r="AL210" i="13"/>
  <c r="AK210" i="13"/>
  <c r="AJ210" i="13"/>
  <c r="AI210" i="13"/>
  <c r="AH210" i="13"/>
  <c r="AG210" i="13"/>
  <c r="AF210" i="13"/>
  <c r="AE210" i="13"/>
  <c r="AD210" i="13"/>
  <c r="AC210" i="13"/>
  <c r="AB210" i="13"/>
  <c r="AA210" i="13"/>
  <c r="Z210" i="13"/>
  <c r="Y210" i="13"/>
  <c r="X210" i="13"/>
  <c r="W210" i="13"/>
  <c r="V210" i="13"/>
  <c r="U210" i="13"/>
  <c r="T210" i="13"/>
  <c r="S210" i="13"/>
  <c r="R210" i="13"/>
  <c r="Q210" i="13"/>
  <c r="P210" i="13"/>
  <c r="O210" i="13"/>
  <c r="N210" i="13"/>
  <c r="M210" i="13"/>
  <c r="L210" i="13"/>
  <c r="K210" i="13"/>
  <c r="J210" i="13"/>
  <c r="I210" i="13"/>
  <c r="H210" i="13"/>
  <c r="G210" i="13"/>
  <c r="E210" i="13" s="1"/>
  <c r="F210" i="13"/>
  <c r="D210" i="13" s="1"/>
  <c r="C210" i="13" s="1"/>
  <c r="BA209" i="13"/>
  <c r="AR212" i="13" s="1"/>
  <c r="BA208" i="13"/>
  <c r="AR211" i="13" s="1"/>
  <c r="BJ205" i="13"/>
  <c r="C205" i="13"/>
  <c r="BH205" i="13" s="1"/>
  <c r="BJ204" i="13"/>
  <c r="C204" i="13"/>
  <c r="C203" i="13"/>
  <c r="BI202" i="13"/>
  <c r="BC202" i="13"/>
  <c r="BA202" i="13"/>
  <c r="C202" i="13"/>
  <c r="BB201" i="13"/>
  <c r="BA201" i="13"/>
  <c r="BC200" i="13"/>
  <c r="BC199" i="13"/>
  <c r="BB199" i="13"/>
  <c r="BJ198" i="13"/>
  <c r="E198" i="13"/>
  <c r="D198" i="13"/>
  <c r="BJ194" i="13"/>
  <c r="E194" i="13"/>
  <c r="D194" i="13"/>
  <c r="F190" i="13"/>
  <c r="E190" i="13"/>
  <c r="BJ189" i="13"/>
  <c r="BI189" i="13"/>
  <c r="BD189" i="13"/>
  <c r="F189" i="13"/>
  <c r="BB188" i="13" s="1"/>
  <c r="AV189" i="13" s="1"/>
  <c r="E189" i="13"/>
  <c r="F188" i="13"/>
  <c r="E188" i="13"/>
  <c r="BJ187" i="13"/>
  <c r="BC187" i="13"/>
  <c r="F187" i="13"/>
  <c r="E187" i="13"/>
  <c r="BJ186" i="13"/>
  <c r="BH186" i="13"/>
  <c r="BD186" i="13"/>
  <c r="BC186" i="13"/>
  <c r="F186" i="13"/>
  <c r="E186" i="13"/>
  <c r="BJ185" i="13"/>
  <c r="BC185" i="13"/>
  <c r="F185" i="13"/>
  <c r="E185" i="13"/>
  <c r="BJ184" i="13"/>
  <c r="BC184" i="13"/>
  <c r="F184" i="13"/>
  <c r="E184" i="13"/>
  <c r="D184" i="13"/>
  <c r="BK183" i="13"/>
  <c r="BJ183" i="13"/>
  <c r="BD183" i="13"/>
  <c r="BC183" i="13"/>
  <c r="BA183" i="13"/>
  <c r="F183" i="13"/>
  <c r="E183" i="13"/>
  <c r="D183" i="13"/>
  <c r="BJ182" i="13"/>
  <c r="BH182" i="13"/>
  <c r="BD182" i="13"/>
  <c r="BC182" i="13"/>
  <c r="BA182" i="13"/>
  <c r="F182" i="13"/>
  <c r="BK181" i="13" s="1"/>
  <c r="E182" i="13"/>
  <c r="D182" i="13"/>
  <c r="BJ181" i="13"/>
  <c r="BD181" i="13"/>
  <c r="BC181" i="13"/>
  <c r="F181" i="13"/>
  <c r="BA180" i="13" s="1"/>
  <c r="E181" i="13"/>
  <c r="D181" i="13"/>
  <c r="BJ180" i="13"/>
  <c r="BH180" i="13"/>
  <c r="BD180" i="13"/>
  <c r="BC180" i="13"/>
  <c r="F180" i="13"/>
  <c r="E180" i="13"/>
  <c r="BJ179" i="13"/>
  <c r="BC179" i="13"/>
  <c r="F179" i="13"/>
  <c r="E179" i="13"/>
  <c r="BJ178" i="13"/>
  <c r="BH178" i="13"/>
  <c r="BD178" i="13"/>
  <c r="BC178" i="13"/>
  <c r="F178" i="13"/>
  <c r="E178" i="13"/>
  <c r="BK177" i="13"/>
  <c r="BJ177" i="13"/>
  <c r="BC177" i="13"/>
  <c r="F177" i="13"/>
  <c r="E177" i="13"/>
  <c r="BJ176" i="13"/>
  <c r="BC176" i="13"/>
  <c r="F176" i="13"/>
  <c r="E176" i="13"/>
  <c r="D176" i="13"/>
  <c r="BK175" i="13"/>
  <c r="BJ175" i="13"/>
  <c r="BD175" i="13"/>
  <c r="BC175" i="13"/>
  <c r="BA175" i="13"/>
  <c r="F175" i="13"/>
  <c r="E175" i="13"/>
  <c r="D175" i="13"/>
  <c r="BJ174" i="13"/>
  <c r="BH174" i="13"/>
  <c r="BD174" i="13"/>
  <c r="BC174" i="13"/>
  <c r="BA174" i="13"/>
  <c r="F174" i="13"/>
  <c r="BK173" i="13" s="1"/>
  <c r="E174" i="13"/>
  <c r="D174" i="13"/>
  <c r="BJ173" i="13"/>
  <c r="BD173" i="13"/>
  <c r="BC173" i="13"/>
  <c r="F173" i="13"/>
  <c r="BA172" i="13" s="1"/>
  <c r="E173" i="13"/>
  <c r="D173" i="13"/>
  <c r="BJ172" i="13"/>
  <c r="BH172" i="13"/>
  <c r="BD172" i="13"/>
  <c r="BC172" i="13"/>
  <c r="F172" i="13"/>
  <c r="E172" i="13"/>
  <c r="BJ171" i="13"/>
  <c r="BC171" i="13"/>
  <c r="F171" i="13"/>
  <c r="E171" i="13"/>
  <c r="BJ170" i="13"/>
  <c r="BH170" i="13"/>
  <c r="BD170" i="13"/>
  <c r="BC170" i="13"/>
  <c r="F170" i="13"/>
  <c r="BJ169" i="13"/>
  <c r="BC169" i="13"/>
  <c r="F169" i="13"/>
  <c r="E169" i="13"/>
  <c r="BJ168" i="13"/>
  <c r="BC168" i="13"/>
  <c r="F168" i="13"/>
  <c r="E168" i="13"/>
  <c r="D168" i="13"/>
  <c r="BK167" i="13"/>
  <c r="BJ167" i="13"/>
  <c r="BH167" i="13"/>
  <c r="BD167" i="13"/>
  <c r="BC167" i="13"/>
  <c r="BA167" i="13"/>
  <c r="F167" i="13"/>
  <c r="E167" i="13"/>
  <c r="BJ166" i="13"/>
  <c r="BC166" i="13"/>
  <c r="F166" i="13"/>
  <c r="BB165" i="13" s="1"/>
  <c r="E166" i="13"/>
  <c r="D166" i="13"/>
  <c r="BD165" i="13"/>
  <c r="AV166" i="13" s="1"/>
  <c r="BC165" i="13"/>
  <c r="BA165" i="13"/>
  <c r="F165" i="13"/>
  <c r="E165" i="13"/>
  <c r="BK164" i="13"/>
  <c r="BJ164" i="13"/>
  <c r="BC164" i="13"/>
  <c r="F164" i="13"/>
  <c r="BH163" i="13" s="1"/>
  <c r="E164" i="13"/>
  <c r="D164" i="13"/>
  <c r="DD163" i="13"/>
  <c r="DC163" i="13"/>
  <c r="DB163" i="13"/>
  <c r="DA163" i="13"/>
  <c r="CZ163" i="13"/>
  <c r="CY163" i="13"/>
  <c r="CX163" i="13"/>
  <c r="CW163" i="13"/>
  <c r="CV163" i="13"/>
  <c r="CU163" i="13"/>
  <c r="CT163" i="13"/>
  <c r="CS163" i="13"/>
  <c r="CR163" i="13"/>
  <c r="CQ163" i="13"/>
  <c r="CP163" i="13"/>
  <c r="CO163" i="13"/>
  <c r="CN163" i="13"/>
  <c r="CM163" i="13"/>
  <c r="CL163" i="13"/>
  <c r="CK163" i="13"/>
  <c r="CJ163" i="13"/>
  <c r="CI163" i="13"/>
  <c r="CH163" i="13"/>
  <c r="CG163" i="13"/>
  <c r="CF163" i="13"/>
  <c r="CE163" i="13"/>
  <c r="CD163" i="13"/>
  <c r="CC163" i="13"/>
  <c r="CB163" i="13"/>
  <c r="CA163" i="13"/>
  <c r="BZ163" i="13"/>
  <c r="BY163" i="13"/>
  <c r="BX163" i="13"/>
  <c r="BW163" i="13"/>
  <c r="BV163" i="13"/>
  <c r="BU163" i="13"/>
  <c r="BT163" i="13"/>
  <c r="BS163" i="13"/>
  <c r="BR163" i="13"/>
  <c r="BQ163" i="13"/>
  <c r="AV162" i="13" s="1"/>
  <c r="BP163" i="13"/>
  <c r="BK163" i="13"/>
  <c r="BJ163" i="13"/>
  <c r="BI163" i="13"/>
  <c r="BD163" i="13"/>
  <c r="BC163" i="13"/>
  <c r="BB163" i="13"/>
  <c r="F163" i="13"/>
  <c r="E163" i="13"/>
  <c r="BK162" i="13"/>
  <c r="BI162" i="13"/>
  <c r="BH162" i="13"/>
  <c r="BD162" i="13"/>
  <c r="BB162" i="13"/>
  <c r="BA162" i="13"/>
  <c r="BJ161" i="13"/>
  <c r="BD161" i="13"/>
  <c r="BB161" i="13"/>
  <c r="F161" i="13"/>
  <c r="E161" i="13"/>
  <c r="BJ157" i="13"/>
  <c r="F157" i="13"/>
  <c r="E157" i="13"/>
  <c r="BD156" i="13"/>
  <c r="F156" i="13"/>
  <c r="BB155" i="13" s="1"/>
  <c r="E156" i="13"/>
  <c r="BH155" i="13"/>
  <c r="F155" i="13"/>
  <c r="BI155" i="13" s="1"/>
  <c r="E155" i="13"/>
  <c r="D155" i="13" s="1"/>
  <c r="BD154" i="13"/>
  <c r="F154" i="13"/>
  <c r="E154" i="13"/>
  <c r="BJ153" i="13"/>
  <c r="BD153" i="13"/>
  <c r="F153" i="13"/>
  <c r="E153" i="13"/>
  <c r="BK152" i="13"/>
  <c r="BJ152" i="13"/>
  <c r="BI152" i="13"/>
  <c r="BC152" i="13"/>
  <c r="BB152" i="13"/>
  <c r="AS152" i="13"/>
  <c r="F152" i="13"/>
  <c r="BH152" i="13" s="1"/>
  <c r="E152" i="13"/>
  <c r="D152" i="13" s="1"/>
  <c r="BJ151" i="13"/>
  <c r="BD151" i="13"/>
  <c r="BC151" i="13"/>
  <c r="BB151" i="13"/>
  <c r="BA151" i="13"/>
  <c r="F151" i="13"/>
  <c r="E151" i="13"/>
  <c r="BK150" i="13"/>
  <c r="BI150" i="13"/>
  <c r="BC150" i="13"/>
  <c r="F150" i="13"/>
  <c r="E150" i="13"/>
  <c r="BJ149" i="13"/>
  <c r="BD149" i="13"/>
  <c r="BB149" i="13"/>
  <c r="F149" i="13"/>
  <c r="E149" i="13"/>
  <c r="BK148" i="13"/>
  <c r="BI148" i="13"/>
  <c r="BC148" i="13"/>
  <c r="F148" i="13"/>
  <c r="E148" i="13"/>
  <c r="D148" i="13" s="1"/>
  <c r="BJ147" i="13"/>
  <c r="BD147" i="13"/>
  <c r="BB147" i="13"/>
  <c r="F147" i="13"/>
  <c r="E147" i="13"/>
  <c r="BK146" i="13"/>
  <c r="BI146" i="13"/>
  <c r="BC146" i="13"/>
  <c r="F146" i="13"/>
  <c r="E146" i="13"/>
  <c r="BJ145" i="13"/>
  <c r="BD145" i="13"/>
  <c r="BB145" i="13"/>
  <c r="F145" i="13"/>
  <c r="E145" i="13"/>
  <c r="BK144" i="13"/>
  <c r="BI144" i="13"/>
  <c r="BC144" i="13"/>
  <c r="F144" i="13"/>
  <c r="BH144" i="13" s="1"/>
  <c r="E144" i="13"/>
  <c r="D144" i="13" s="1"/>
  <c r="BJ143" i="13"/>
  <c r="BD143" i="13"/>
  <c r="BC143" i="13"/>
  <c r="AS144" i="13" s="1"/>
  <c r="BB143" i="13"/>
  <c r="BA143" i="13"/>
  <c r="F143" i="13"/>
  <c r="E143" i="13"/>
  <c r="BJ142" i="13"/>
  <c r="BC142" i="13"/>
  <c r="F142" i="13"/>
  <c r="E142" i="13"/>
  <c r="BJ141" i="13"/>
  <c r="BC141" i="13"/>
  <c r="F141" i="13"/>
  <c r="E141" i="13"/>
  <c r="BJ140" i="13"/>
  <c r="BC140" i="13"/>
  <c r="F140" i="13"/>
  <c r="E140" i="13"/>
  <c r="BJ139" i="13"/>
  <c r="BC139" i="13"/>
  <c r="F139" i="13"/>
  <c r="E139" i="13"/>
  <c r="BJ138" i="13"/>
  <c r="BC138" i="13"/>
  <c r="F138" i="13"/>
  <c r="E138" i="13"/>
  <c r="BJ137" i="13"/>
  <c r="BC137" i="13"/>
  <c r="F137" i="13"/>
  <c r="BK136" i="13"/>
  <c r="BI136" i="13"/>
  <c r="BC136" i="13"/>
  <c r="F136" i="13"/>
  <c r="BH136" i="13" s="1"/>
  <c r="E136" i="13"/>
  <c r="BK135" i="13"/>
  <c r="BI135" i="13"/>
  <c r="BD135" i="13"/>
  <c r="BB135" i="13"/>
  <c r="F135" i="13"/>
  <c r="BH135" i="13" s="1"/>
  <c r="E135" i="13"/>
  <c r="BK134" i="13"/>
  <c r="BI134" i="13"/>
  <c r="BD134" i="13"/>
  <c r="BB134" i="13"/>
  <c r="F134" i="13"/>
  <c r="BH134" i="13" s="1"/>
  <c r="E134" i="13"/>
  <c r="BK133" i="13"/>
  <c r="BD133" i="13"/>
  <c r="BB133" i="13"/>
  <c r="BA133" i="13"/>
  <c r="F133" i="13"/>
  <c r="E133" i="13"/>
  <c r="BJ133" i="13" s="1"/>
  <c r="BD132" i="13"/>
  <c r="BB132" i="13"/>
  <c r="F132" i="13"/>
  <c r="E132" i="13"/>
  <c r="BJ132" i="13" s="1"/>
  <c r="DA131" i="13"/>
  <c r="CZ131" i="13"/>
  <c r="CY131" i="13"/>
  <c r="CX131" i="13"/>
  <c r="CW131" i="13"/>
  <c r="CV131" i="13"/>
  <c r="CU131" i="13"/>
  <c r="CT131" i="13"/>
  <c r="CS131" i="13"/>
  <c r="CR131" i="13"/>
  <c r="CQ131" i="13"/>
  <c r="CP131" i="13"/>
  <c r="CO131" i="13"/>
  <c r="CN131" i="13"/>
  <c r="CM131" i="13"/>
  <c r="CL131" i="13"/>
  <c r="CK131" i="13"/>
  <c r="CJ131" i="13"/>
  <c r="CI131" i="13"/>
  <c r="CH131" i="13"/>
  <c r="CG131" i="13"/>
  <c r="CF131" i="13"/>
  <c r="CE131" i="13"/>
  <c r="CD131" i="13"/>
  <c r="CC131" i="13"/>
  <c r="CB131" i="13"/>
  <c r="CA131" i="13"/>
  <c r="BZ131" i="13"/>
  <c r="BY131" i="13"/>
  <c r="BX131" i="13"/>
  <c r="BW131" i="13"/>
  <c r="BV131" i="13"/>
  <c r="BU131" i="13"/>
  <c r="BT131" i="13"/>
  <c r="BS131" i="13"/>
  <c r="BR131" i="13"/>
  <c r="BQ131" i="13"/>
  <c r="BP131" i="13"/>
  <c r="AS129" i="13" s="1"/>
  <c r="BJ131" i="13"/>
  <c r="BH131" i="13"/>
  <c r="BC131" i="13"/>
  <c r="F131" i="13"/>
  <c r="BI131" i="13" s="1"/>
  <c r="E131" i="13"/>
  <c r="D131" i="13"/>
  <c r="BJ130" i="13"/>
  <c r="BH130" i="13"/>
  <c r="BC130" i="13"/>
  <c r="BA130" i="13"/>
  <c r="F130" i="13"/>
  <c r="BI130" i="13" s="1"/>
  <c r="E130" i="13"/>
  <c r="D130" i="13"/>
  <c r="BJ129" i="13"/>
  <c r="BD129" i="13"/>
  <c r="BC129" i="13"/>
  <c r="BB129" i="13"/>
  <c r="BC128" i="13"/>
  <c r="F128" i="13"/>
  <c r="E128" i="13"/>
  <c r="BA124" i="13"/>
  <c r="S124" i="13" s="1"/>
  <c r="E124" i="13"/>
  <c r="D124" i="13"/>
  <c r="C124" i="13"/>
  <c r="BH124" i="13" s="1"/>
  <c r="E123" i="13"/>
  <c r="C123" i="13" s="1"/>
  <c r="D123" i="13"/>
  <c r="BA122" i="13"/>
  <c r="S122" i="13" s="1"/>
  <c r="E122" i="13"/>
  <c r="D122" i="13"/>
  <c r="C122" i="13"/>
  <c r="BH122" i="13" s="1"/>
  <c r="M118" i="13"/>
  <c r="P117" i="13"/>
  <c r="O117" i="13"/>
  <c r="O118" i="13" s="1"/>
  <c r="N117" i="13"/>
  <c r="M117" i="13"/>
  <c r="L117" i="13"/>
  <c r="K117" i="13"/>
  <c r="K118" i="13" s="1"/>
  <c r="J117" i="13"/>
  <c r="I117" i="13"/>
  <c r="I118" i="13" s="1"/>
  <c r="H117" i="13"/>
  <c r="G117" i="13"/>
  <c r="G118" i="13" s="1"/>
  <c r="F117" i="13"/>
  <c r="E117" i="13"/>
  <c r="BA116" i="13"/>
  <c r="Q116" i="13" s="1"/>
  <c r="E116" i="13"/>
  <c r="D116" i="13"/>
  <c r="C116" i="13"/>
  <c r="BH116" i="13" s="1"/>
  <c r="BA115" i="13"/>
  <c r="Q115" i="13" s="1"/>
  <c r="E115" i="13"/>
  <c r="D115" i="13"/>
  <c r="C115" i="13"/>
  <c r="BH115" i="13" s="1"/>
  <c r="BA114" i="13"/>
  <c r="Q114" i="13" s="1"/>
  <c r="E114" i="13"/>
  <c r="D114" i="13"/>
  <c r="C114" i="13"/>
  <c r="BH114" i="13" s="1"/>
  <c r="BA113" i="13"/>
  <c r="Q113" i="13" s="1"/>
  <c r="E113" i="13"/>
  <c r="D113" i="13"/>
  <c r="D117" i="13" s="1"/>
  <c r="C113" i="13"/>
  <c r="BH113" i="13" s="1"/>
  <c r="P112" i="13"/>
  <c r="P118" i="13" s="1"/>
  <c r="O112" i="13"/>
  <c r="N112" i="13"/>
  <c r="N118" i="13" s="1"/>
  <c r="M112" i="13"/>
  <c r="L112" i="13"/>
  <c r="L118" i="13" s="1"/>
  <c r="K112" i="13"/>
  <c r="J112" i="13"/>
  <c r="J118" i="13" s="1"/>
  <c r="I112" i="13"/>
  <c r="H112" i="13"/>
  <c r="H118" i="13" s="1"/>
  <c r="G112" i="13"/>
  <c r="F112" i="13"/>
  <c r="F118" i="13" s="1"/>
  <c r="D112" i="13"/>
  <c r="D118" i="13" s="1"/>
  <c r="E111" i="13"/>
  <c r="D111" i="13"/>
  <c r="C111" i="13"/>
  <c r="E110" i="13"/>
  <c r="D110" i="13"/>
  <c r="C110" i="13" s="1"/>
  <c r="E109" i="13"/>
  <c r="E112" i="13" s="1"/>
  <c r="E118" i="13" s="1"/>
  <c r="D109" i="13"/>
  <c r="C109" i="13"/>
  <c r="C112" i="13" s="1"/>
  <c r="J105" i="13"/>
  <c r="F105" i="13"/>
  <c r="M104" i="13"/>
  <c r="M105" i="13" s="1"/>
  <c r="L104" i="13"/>
  <c r="K104" i="13"/>
  <c r="J104" i="13"/>
  <c r="I104" i="13"/>
  <c r="I105" i="13" s="1"/>
  <c r="H104" i="13"/>
  <c r="G104" i="13"/>
  <c r="F104" i="13"/>
  <c r="E103" i="13"/>
  <c r="D103" i="13"/>
  <c r="C103" i="13" s="1"/>
  <c r="E102" i="13"/>
  <c r="D102" i="13"/>
  <c r="C102" i="13"/>
  <c r="E101" i="13"/>
  <c r="D101" i="13"/>
  <c r="C101" i="13" s="1"/>
  <c r="E100" i="13"/>
  <c r="E104" i="13" s="1"/>
  <c r="D100" i="13"/>
  <c r="D104" i="13" s="1"/>
  <c r="Y99" i="13"/>
  <c r="X99" i="13"/>
  <c r="W99" i="13"/>
  <c r="V99" i="13"/>
  <c r="U99" i="13"/>
  <c r="T99" i="13"/>
  <c r="S99" i="13"/>
  <c r="R99" i="13"/>
  <c r="Q99" i="13"/>
  <c r="P99" i="13"/>
  <c r="N99" i="13" s="1"/>
  <c r="O99" i="13"/>
  <c r="M99" i="13"/>
  <c r="L99" i="13"/>
  <c r="L105" i="13" s="1"/>
  <c r="K99" i="13"/>
  <c r="K105" i="13" s="1"/>
  <c r="J99" i="13"/>
  <c r="I99" i="13"/>
  <c r="H99" i="13"/>
  <c r="H105" i="13" s="1"/>
  <c r="G99" i="13"/>
  <c r="G105" i="13" s="1"/>
  <c r="F99" i="13"/>
  <c r="O98" i="13"/>
  <c r="N98" i="13"/>
  <c r="E98" i="13"/>
  <c r="D98" i="13"/>
  <c r="C98" i="13"/>
  <c r="O97" i="13"/>
  <c r="N97" i="13"/>
  <c r="E97" i="13"/>
  <c r="D97" i="13"/>
  <c r="C97" i="13" s="1"/>
  <c r="O96" i="13"/>
  <c r="N96" i="13"/>
  <c r="E96" i="13"/>
  <c r="E99" i="13" s="1"/>
  <c r="D96" i="13"/>
  <c r="C96" i="13"/>
  <c r="C99" i="13" s="1"/>
  <c r="E92" i="13"/>
  <c r="D92" i="13"/>
  <c r="C92" i="13" s="1"/>
  <c r="E91" i="13"/>
  <c r="D91" i="13"/>
  <c r="C91" i="13" s="1"/>
  <c r="E90" i="13"/>
  <c r="C90" i="13" s="1"/>
  <c r="BC91" i="13" s="1"/>
  <c r="AK92" i="13" s="1"/>
  <c r="D90" i="13"/>
  <c r="E89" i="13"/>
  <c r="D89" i="13"/>
  <c r="C89" i="13" s="1"/>
  <c r="E88" i="13"/>
  <c r="C88" i="13" s="1"/>
  <c r="D88" i="13"/>
  <c r="AK83" i="13"/>
  <c r="E83" i="13"/>
  <c r="C83" i="13" s="1"/>
  <c r="D83" i="13"/>
  <c r="AK82" i="13"/>
  <c r="E82" i="13"/>
  <c r="D82" i="13"/>
  <c r="C82" i="13" s="1"/>
  <c r="BA82" i="13" s="1"/>
  <c r="BH81" i="13"/>
  <c r="AK81" i="13"/>
  <c r="E81" i="13"/>
  <c r="D81" i="13"/>
  <c r="C81" i="13" s="1"/>
  <c r="BA81" i="13" s="1"/>
  <c r="BH80" i="13"/>
  <c r="AK80" i="13"/>
  <c r="E80" i="13"/>
  <c r="D80" i="13"/>
  <c r="C80" i="13" s="1"/>
  <c r="BA80" i="13" s="1"/>
  <c r="BH79" i="13"/>
  <c r="AK79" i="13"/>
  <c r="E79" i="13"/>
  <c r="D79" i="13"/>
  <c r="C79" i="13" s="1"/>
  <c r="BA79" i="13" s="1"/>
  <c r="BH78" i="13"/>
  <c r="AK78" i="13"/>
  <c r="E78" i="13"/>
  <c r="D78" i="13"/>
  <c r="C78" i="13" s="1"/>
  <c r="BA78" i="13" s="1"/>
  <c r="BH77" i="13"/>
  <c r="E73" i="13"/>
  <c r="D73" i="13"/>
  <c r="C73" i="13" s="1"/>
  <c r="E72" i="13"/>
  <c r="D72" i="13"/>
  <c r="C72" i="13"/>
  <c r="E71" i="13"/>
  <c r="D71" i="13"/>
  <c r="C71" i="13" s="1"/>
  <c r="E70" i="13"/>
  <c r="D70" i="13"/>
  <c r="C70" i="13"/>
  <c r="E69" i="13"/>
  <c r="D69" i="13"/>
  <c r="C69" i="13" s="1"/>
  <c r="E68" i="13"/>
  <c r="C68" i="13" s="1"/>
  <c r="D68" i="13"/>
  <c r="C63" i="13"/>
  <c r="BH62" i="13"/>
  <c r="BA62" i="13"/>
  <c r="I62" i="13"/>
  <c r="C62" i="13"/>
  <c r="BH61" i="13"/>
  <c r="BA61" i="13"/>
  <c r="I61" i="13"/>
  <c r="C61" i="13"/>
  <c r="BH60" i="13"/>
  <c r="BA60" i="13"/>
  <c r="I60" i="13"/>
  <c r="C60" i="13"/>
  <c r="BI56" i="13"/>
  <c r="BB56" i="13"/>
  <c r="C56" i="13"/>
  <c r="BH56" i="13" s="1"/>
  <c r="BI55" i="13"/>
  <c r="BB55" i="13"/>
  <c r="L55" i="13" s="1"/>
  <c r="BA55" i="13"/>
  <c r="C55" i="13"/>
  <c r="BH55" i="13" s="1"/>
  <c r="BI54" i="13"/>
  <c r="BB54" i="13"/>
  <c r="C54" i="13"/>
  <c r="BH54" i="13" s="1"/>
  <c r="BI53" i="13"/>
  <c r="BB53" i="13"/>
  <c r="BA53" i="13"/>
  <c r="L53" i="13"/>
  <c r="C53" i="13"/>
  <c r="BH53" i="13" s="1"/>
  <c r="BH49" i="13"/>
  <c r="BA49" i="13"/>
  <c r="F49" i="13" s="1"/>
  <c r="C49" i="13"/>
  <c r="BH43" i="13"/>
  <c r="C43" i="13"/>
  <c r="BH42" i="13"/>
  <c r="C42" i="13"/>
  <c r="BH41" i="13"/>
  <c r="C41" i="13"/>
  <c r="BH40" i="13"/>
  <c r="C40" i="13"/>
  <c r="BH39" i="13"/>
  <c r="C39" i="13"/>
  <c r="BH38" i="13"/>
  <c r="C38" i="13"/>
  <c r="BH37" i="13"/>
  <c r="C37" i="13"/>
  <c r="BH36" i="13"/>
  <c r="C36" i="13"/>
  <c r="BH35" i="13"/>
  <c r="C35" i="13"/>
  <c r="BH34" i="13"/>
  <c r="C34" i="13"/>
  <c r="L33" i="13"/>
  <c r="K33" i="13"/>
  <c r="J33" i="13"/>
  <c r="I33" i="13"/>
  <c r="H33" i="13"/>
  <c r="G33" i="13"/>
  <c r="F33" i="13"/>
  <c r="E33" i="13"/>
  <c r="D33" i="13"/>
  <c r="C33" i="13"/>
  <c r="BH33" i="13" s="1"/>
  <c r="BH29" i="13"/>
  <c r="BA29" i="13"/>
  <c r="D29" i="13" s="1"/>
  <c r="BH28" i="13"/>
  <c r="BA28" i="13"/>
  <c r="D28" i="13"/>
  <c r="BH27" i="13"/>
  <c r="BA27" i="13"/>
  <c r="D27" i="13" s="1"/>
  <c r="BH26" i="13"/>
  <c r="BA26" i="13"/>
  <c r="D26" i="13"/>
  <c r="BH25" i="13"/>
  <c r="BA25" i="13"/>
  <c r="D25" i="13" s="1"/>
  <c r="BH24" i="13"/>
  <c r="BA24" i="13"/>
  <c r="D24" i="13"/>
  <c r="BH23" i="13"/>
  <c r="BA23" i="13"/>
  <c r="D23" i="13" s="1"/>
  <c r="BH22" i="13"/>
  <c r="BA22" i="13"/>
  <c r="D22" i="13"/>
  <c r="BH21" i="13"/>
  <c r="BA21" i="13"/>
  <c r="D21" i="13" s="1"/>
  <c r="BH20" i="13"/>
  <c r="BA20" i="13"/>
  <c r="D20" i="13"/>
  <c r="BH19" i="13"/>
  <c r="BA19" i="13"/>
  <c r="D19" i="13" s="1"/>
  <c r="BH15" i="13"/>
  <c r="BA15" i="13"/>
  <c r="M15" i="13" s="1"/>
  <c r="C15" i="13"/>
  <c r="BH14" i="13"/>
  <c r="BA14" i="13"/>
  <c r="M14" i="13" s="1"/>
  <c r="C14" i="13"/>
  <c r="C13" i="13"/>
  <c r="BH12" i="13"/>
  <c r="C12" i="13"/>
  <c r="BA12" i="13" s="1"/>
  <c r="M12" i="13" s="1"/>
  <c r="BH11" i="13"/>
  <c r="BA11" i="13"/>
  <c r="M11" i="13" s="1"/>
  <c r="C11" i="13"/>
  <c r="BA10" i="13"/>
  <c r="M10" i="13" s="1"/>
  <c r="C10" i="13"/>
  <c r="A5" i="13"/>
  <c r="A4" i="13"/>
  <c r="A3" i="13"/>
  <c r="A2" i="13"/>
  <c r="BA112" i="12" l="1"/>
  <c r="Q112" i="12" s="1"/>
  <c r="BH112" i="12"/>
  <c r="BH244" i="12" s="1"/>
  <c r="C118" i="12"/>
  <c r="A328" i="12" s="1"/>
  <c r="AR230" i="12"/>
  <c r="AV186" i="12"/>
  <c r="W205" i="12"/>
  <c r="AV185" i="12"/>
  <c r="AS132" i="12"/>
  <c r="AV187" i="12"/>
  <c r="AV179" i="12"/>
  <c r="AV171" i="12"/>
  <c r="BH239" i="12"/>
  <c r="BA238" i="12"/>
  <c r="AI239" i="12" s="1"/>
  <c r="AV163" i="12"/>
  <c r="BH238" i="12"/>
  <c r="BA237" i="12"/>
  <c r="AI238" i="12" s="1"/>
  <c r="AV178" i="12"/>
  <c r="AV167" i="12"/>
  <c r="AS140" i="12"/>
  <c r="C105" i="12"/>
  <c r="AS148" i="12"/>
  <c r="BH112" i="13"/>
  <c r="BA112" i="13"/>
  <c r="Q112" i="13" s="1"/>
  <c r="BH132" i="13"/>
  <c r="BB131" i="13"/>
  <c r="BD131" i="13"/>
  <c r="BI132" i="13"/>
  <c r="D132" i="13"/>
  <c r="AS134" i="13"/>
  <c r="D170" i="13"/>
  <c r="BH169" i="13"/>
  <c r="BA169" i="13"/>
  <c r="BK169" i="13"/>
  <c r="BI169" i="13"/>
  <c r="BB169" i="13"/>
  <c r="BD169" i="13"/>
  <c r="BJ92" i="13"/>
  <c r="BK137" i="13"/>
  <c r="BI137" i="13"/>
  <c r="D137" i="13"/>
  <c r="BA136" i="13"/>
  <c r="AS137" i="13" s="1"/>
  <c r="BH137" i="13"/>
  <c r="BD136" i="13"/>
  <c r="BK139" i="13"/>
  <c r="BD138" i="13"/>
  <c r="BI139" i="13"/>
  <c r="BB138" i="13"/>
  <c r="BH139" i="13"/>
  <c r="D139" i="13"/>
  <c r="BA138" i="13"/>
  <c r="BK141" i="13"/>
  <c r="BD140" i="13"/>
  <c r="BI141" i="13"/>
  <c r="BB140" i="13"/>
  <c r="BH141" i="13"/>
  <c r="D141" i="13"/>
  <c r="BA140" i="13"/>
  <c r="AS141" i="13" s="1"/>
  <c r="BK143" i="13"/>
  <c r="BD142" i="13"/>
  <c r="BI143" i="13"/>
  <c r="BB142" i="13"/>
  <c r="BH143" i="13"/>
  <c r="D143" i="13"/>
  <c r="BA142" i="13"/>
  <c r="BI168" i="13"/>
  <c r="BB168" i="13"/>
  <c r="BK168" i="13"/>
  <c r="D169" i="13"/>
  <c r="BD168" i="13"/>
  <c r="BH168" i="13"/>
  <c r="BA168" i="13"/>
  <c r="C100" i="13"/>
  <c r="C104" i="13" s="1"/>
  <c r="C105" i="13" s="1"/>
  <c r="BK132" i="13"/>
  <c r="BJ134" i="13"/>
  <c r="D134" i="13"/>
  <c r="BC133" i="13"/>
  <c r="BJ136" i="13"/>
  <c r="BC135" i="13"/>
  <c r="D136" i="13"/>
  <c r="BH149" i="13"/>
  <c r="BA148" i="13"/>
  <c r="AS149" i="13" s="1"/>
  <c r="BI149" i="13"/>
  <c r="BB148" i="13"/>
  <c r="BK149" i="13"/>
  <c r="BD148" i="13"/>
  <c r="D150" i="13"/>
  <c r="BJ150" i="13"/>
  <c r="BC149" i="13"/>
  <c r="BJ155" i="13"/>
  <c r="BI176" i="13"/>
  <c r="BB176" i="13"/>
  <c r="BK176" i="13"/>
  <c r="D177" i="13"/>
  <c r="BD176" i="13"/>
  <c r="BH176" i="13"/>
  <c r="BA176" i="13"/>
  <c r="W205" i="13"/>
  <c r="BD128" i="13"/>
  <c r="BH129" i="13"/>
  <c r="BB128" i="13"/>
  <c r="BK129" i="13"/>
  <c r="BA128" i="13"/>
  <c r="D128" i="13"/>
  <c r="BI166" i="13"/>
  <c r="BB166" i="13"/>
  <c r="BK166" i="13"/>
  <c r="D167" i="13"/>
  <c r="BD166" i="13"/>
  <c r="BH166" i="13"/>
  <c r="BA166" i="13"/>
  <c r="BI185" i="13"/>
  <c r="BB185" i="13"/>
  <c r="BH185" i="13"/>
  <c r="D186" i="13"/>
  <c r="BD185" i="13"/>
  <c r="BA185" i="13"/>
  <c r="AV186" i="13" s="1"/>
  <c r="BK185" i="13"/>
  <c r="BI228" i="13"/>
  <c r="BB227" i="13"/>
  <c r="BH231" i="13"/>
  <c r="BA230" i="13"/>
  <c r="AR231" i="13" s="1"/>
  <c r="C117" i="13"/>
  <c r="C118" i="13" s="1"/>
  <c r="BI129" i="13"/>
  <c r="BA131" i="13"/>
  <c r="BJ135" i="13"/>
  <c r="BC134" i="13"/>
  <c r="D135" i="13"/>
  <c r="BB136" i="13"/>
  <c r="BK138" i="13"/>
  <c r="BD137" i="13"/>
  <c r="BI138" i="13"/>
  <c r="BB137" i="13"/>
  <c r="BH138" i="13"/>
  <c r="D138" i="13"/>
  <c r="BA137" i="13"/>
  <c r="BK140" i="13"/>
  <c r="BD139" i="13"/>
  <c r="BI140" i="13"/>
  <c r="BB139" i="13"/>
  <c r="BH140" i="13"/>
  <c r="D140" i="13"/>
  <c r="BA139" i="13"/>
  <c r="AS140" i="13" s="1"/>
  <c r="BK142" i="13"/>
  <c r="BD141" i="13"/>
  <c r="BI142" i="13"/>
  <c r="BB141" i="13"/>
  <c r="BH142" i="13"/>
  <c r="D142" i="13"/>
  <c r="BA141" i="13"/>
  <c r="E105" i="13"/>
  <c r="D99" i="13"/>
  <c r="D105" i="13" s="1"/>
  <c r="BH123" i="13"/>
  <c r="BA123" i="13"/>
  <c r="S123" i="13" s="1"/>
  <c r="AS131" i="13"/>
  <c r="BH145" i="13"/>
  <c r="BA144" i="13"/>
  <c r="BI145" i="13"/>
  <c r="BB144" i="13"/>
  <c r="BK145" i="13"/>
  <c r="BD144" i="13"/>
  <c r="D146" i="13"/>
  <c r="BJ146" i="13"/>
  <c r="BC145" i="13"/>
  <c r="BC154" i="13"/>
  <c r="BJ162" i="13"/>
  <c r="BC162" i="13"/>
  <c r="AV163" i="13" s="1"/>
  <c r="D163" i="13"/>
  <c r="BI171" i="13"/>
  <c r="BB171" i="13"/>
  <c r="BH171" i="13"/>
  <c r="BK171" i="13"/>
  <c r="BA171" i="13"/>
  <c r="D172" i="13"/>
  <c r="BD171" i="13"/>
  <c r="BI187" i="13"/>
  <c r="BB187" i="13"/>
  <c r="BH187" i="13"/>
  <c r="BK187" i="13"/>
  <c r="BA187" i="13"/>
  <c r="D188" i="13"/>
  <c r="BD187" i="13"/>
  <c r="BA224" i="13"/>
  <c r="BH225" i="13"/>
  <c r="BA237" i="13"/>
  <c r="BH238" i="13"/>
  <c r="BH147" i="13"/>
  <c r="BA146" i="13"/>
  <c r="BH151" i="13"/>
  <c r="BI151" i="13"/>
  <c r="BA150" i="13"/>
  <c r="AS151" i="13" s="1"/>
  <c r="BH154" i="13"/>
  <c r="BA153" i="13"/>
  <c r="BI154" i="13"/>
  <c r="BH157" i="13"/>
  <c r="BA156" i="13"/>
  <c r="BI164" i="13"/>
  <c r="BB164" i="13"/>
  <c r="D165" i="13"/>
  <c r="BD164" i="13"/>
  <c r="BH164" i="13"/>
  <c r="BI177" i="13"/>
  <c r="BB177" i="13"/>
  <c r="BH177" i="13"/>
  <c r="D178" i="13"/>
  <c r="BD177" i="13"/>
  <c r="BI179" i="13"/>
  <c r="BB179" i="13"/>
  <c r="BH179" i="13"/>
  <c r="BK179" i="13"/>
  <c r="BA179" i="13"/>
  <c r="D180" i="13"/>
  <c r="BI184" i="13"/>
  <c r="BB184" i="13"/>
  <c r="BK184" i="13"/>
  <c r="D185" i="13"/>
  <c r="BD184" i="13"/>
  <c r="BA54" i="13"/>
  <c r="L54" i="13" s="1"/>
  <c r="BA56" i="13"/>
  <c r="L56" i="13" s="1"/>
  <c r="BA129" i="13"/>
  <c r="AS130" i="13" s="1"/>
  <c r="BD130" i="13"/>
  <c r="BK130" i="13"/>
  <c r="BK131" i="13"/>
  <c r="BC132" i="13"/>
  <c r="AS133" i="13" s="1"/>
  <c r="BA134" i="13"/>
  <c r="BA135" i="13"/>
  <c r="AS136" i="13" s="1"/>
  <c r="D145" i="13"/>
  <c r="BB146" i="13"/>
  <c r="BI147" i="13"/>
  <c r="BH148" i="13"/>
  <c r="BA147" i="13"/>
  <c r="D149" i="13"/>
  <c r="BB150" i="13"/>
  <c r="BH153" i="13"/>
  <c r="BA152" i="13"/>
  <c r="BK153" i="13"/>
  <c r="BD152" i="13"/>
  <c r="BI153" i="13"/>
  <c r="BK154" i="13"/>
  <c r="BB156" i="13"/>
  <c r="BI157" i="13"/>
  <c r="BH161" i="13"/>
  <c r="BA161" i="13"/>
  <c r="BK161" i="13"/>
  <c r="BI161" i="13"/>
  <c r="BI170" i="13"/>
  <c r="BB170" i="13"/>
  <c r="BK170" i="13"/>
  <c r="BA170" i="13"/>
  <c r="D171" i="13"/>
  <c r="AV173" i="13"/>
  <c r="BD179" i="13"/>
  <c r="BH184" i="13"/>
  <c r="BI186" i="13"/>
  <c r="BB186" i="13"/>
  <c r="BK186" i="13"/>
  <c r="BA186" i="13"/>
  <c r="D187" i="13"/>
  <c r="BH189" i="13"/>
  <c r="BA189" i="13"/>
  <c r="AV190" i="13" s="1"/>
  <c r="BK189" i="13"/>
  <c r="BB189" i="13"/>
  <c r="BI203" i="13"/>
  <c r="BB200" i="13"/>
  <c r="BH203" i="13"/>
  <c r="BA200" i="13"/>
  <c r="BJ203" i="13"/>
  <c r="AR226" i="13"/>
  <c r="C228" i="13"/>
  <c r="BH229" i="13"/>
  <c r="BA228" i="13"/>
  <c r="AR229" i="13" s="1"/>
  <c r="BB229" i="13"/>
  <c r="BA236" i="13"/>
  <c r="AI237" i="13" s="1"/>
  <c r="BB130" i="13"/>
  <c r="D133" i="13"/>
  <c r="BL129" i="13" s="1"/>
  <c r="BJ144" i="13"/>
  <c r="BH146" i="13"/>
  <c r="BA145" i="13"/>
  <c r="AS146" i="13" s="1"/>
  <c r="BD146" i="13"/>
  <c r="D147" i="13"/>
  <c r="BC147" i="13"/>
  <c r="BK147" i="13"/>
  <c r="BJ148" i="13"/>
  <c r="BH150" i="13"/>
  <c r="BA149" i="13"/>
  <c r="AS150" i="13" s="1"/>
  <c r="BD150" i="13"/>
  <c r="D151" i="13"/>
  <c r="BK151" i="13"/>
  <c r="BB153" i="13"/>
  <c r="D154" i="13"/>
  <c r="BJ154" i="13"/>
  <c r="BC153" i="13"/>
  <c r="BK155" i="13"/>
  <c r="BA154" i="13"/>
  <c r="BB154" i="13"/>
  <c r="D156" i="13"/>
  <c r="D157" i="13"/>
  <c r="BC156" i="13"/>
  <c r="BK157" i="13"/>
  <c r="BA164" i="13"/>
  <c r="AV165" i="13" s="1"/>
  <c r="BA177" i="13"/>
  <c r="BI178" i="13"/>
  <c r="BB178" i="13"/>
  <c r="BK178" i="13"/>
  <c r="BA178" i="13"/>
  <c r="D179" i="13"/>
  <c r="AV181" i="13"/>
  <c r="BA184" i="13"/>
  <c r="D153" i="13"/>
  <c r="D161" i="13"/>
  <c r="BL161" i="13" s="1"/>
  <c r="BC161" i="13"/>
  <c r="BA163" i="13"/>
  <c r="AV164" i="13" s="1"/>
  <c r="BI167" i="13"/>
  <c r="BB167" i="13"/>
  <c r="AV168" i="13" s="1"/>
  <c r="BA173" i="13"/>
  <c r="BI174" i="13"/>
  <c r="BB174" i="13"/>
  <c r="AV175" i="13" s="1"/>
  <c r="BK174" i="13"/>
  <c r="BI175" i="13"/>
  <c r="BB175" i="13"/>
  <c r="AV176" i="13" s="1"/>
  <c r="BH175" i="13"/>
  <c r="BA181" i="13"/>
  <c r="BI182" i="13"/>
  <c r="BB182" i="13"/>
  <c r="AV183" i="13" s="1"/>
  <c r="BK182" i="13"/>
  <c r="BI183" i="13"/>
  <c r="BB183" i="13"/>
  <c r="AV184" i="13" s="1"/>
  <c r="BH183" i="13"/>
  <c r="D190" i="13"/>
  <c r="BC189" i="13"/>
  <c r="BH204" i="13"/>
  <c r="BC201" i="13"/>
  <c r="W204" i="13" s="1"/>
  <c r="BI204" i="13"/>
  <c r="BA207" i="13"/>
  <c r="AR210" i="13" s="1"/>
  <c r="BH210" i="13"/>
  <c r="C219" i="13"/>
  <c r="BB225" i="13"/>
  <c r="BA226" i="13"/>
  <c r="AR227" i="13" s="1"/>
  <c r="C230" i="13"/>
  <c r="BI236" i="13"/>
  <c r="BB235" i="13"/>
  <c r="AI236" i="13" s="1"/>
  <c r="BB237" i="13"/>
  <c r="BI172" i="13"/>
  <c r="BB172" i="13"/>
  <c r="BK172" i="13"/>
  <c r="BI173" i="13"/>
  <c r="BB173" i="13"/>
  <c r="BH173" i="13"/>
  <c r="BI180" i="13"/>
  <c r="BB180" i="13"/>
  <c r="BK180" i="13"/>
  <c r="BI181" i="13"/>
  <c r="BB181" i="13"/>
  <c r="BH181" i="13"/>
  <c r="BI198" i="13"/>
  <c r="C198" i="13"/>
  <c r="BH198" i="13" s="1"/>
  <c r="BB202" i="13"/>
  <c r="BI205" i="13"/>
  <c r="D189" i="13"/>
  <c r="BI194" i="13"/>
  <c r="C194" i="13"/>
  <c r="BH194" i="13" s="1"/>
  <c r="BJ202" i="13"/>
  <c r="BA199" i="13"/>
  <c r="W202" i="13" s="1"/>
  <c r="BH202" i="13"/>
  <c r="C218" i="13"/>
  <c r="BI225" i="13"/>
  <c r="BB224" i="13"/>
  <c r="C244" i="13"/>
  <c r="E247" i="7"/>
  <c r="D247" i="7"/>
  <c r="C247" i="7" s="1"/>
  <c r="E246" i="7"/>
  <c r="C246" i="7" s="1"/>
  <c r="D246" i="7"/>
  <c r="E245" i="7"/>
  <c r="D245" i="7"/>
  <c r="C245" i="7" s="1"/>
  <c r="E244" i="7"/>
  <c r="D244" i="7"/>
  <c r="C244" i="7" s="1"/>
  <c r="E239" i="7"/>
  <c r="D239" i="7"/>
  <c r="C239" i="7"/>
  <c r="BA238" i="7" s="1"/>
  <c r="E238" i="7"/>
  <c r="BB237" i="7" s="1"/>
  <c r="D238" i="7"/>
  <c r="BI237" i="7"/>
  <c r="E237" i="7"/>
  <c r="D237" i="7"/>
  <c r="BI236" i="7"/>
  <c r="E236" i="7"/>
  <c r="BB235" i="7" s="1"/>
  <c r="D236" i="7"/>
  <c r="E231" i="7"/>
  <c r="D231" i="7"/>
  <c r="C231" i="7"/>
  <c r="BA230" i="7" s="1"/>
  <c r="BI230" i="7"/>
  <c r="E230" i="7"/>
  <c r="BB229" i="7" s="1"/>
  <c r="D230" i="7"/>
  <c r="BI229" i="7"/>
  <c r="E229" i="7"/>
  <c r="D229" i="7"/>
  <c r="BI228" i="7"/>
  <c r="E228" i="7"/>
  <c r="BB227" i="7" s="1"/>
  <c r="D228" i="7"/>
  <c r="C228" i="7"/>
  <c r="BA227" i="7" s="1"/>
  <c r="AR228" i="7" s="1"/>
  <c r="E227" i="7"/>
  <c r="BB226" i="7" s="1"/>
  <c r="D227" i="7"/>
  <c r="C227" i="7"/>
  <c r="BH227" i="7" s="1"/>
  <c r="BI226" i="7"/>
  <c r="BA226" i="7"/>
  <c r="AR227" i="7" s="1"/>
  <c r="E226" i="7"/>
  <c r="BB225" i="7" s="1"/>
  <c r="D226" i="7"/>
  <c r="C226" i="7"/>
  <c r="E225" i="7"/>
  <c r="C225" i="7" s="1"/>
  <c r="BH225" i="7" s="1"/>
  <c r="D225" i="7"/>
  <c r="BH220" i="7"/>
  <c r="AR220" i="7"/>
  <c r="E220" i="7"/>
  <c r="D220" i="7"/>
  <c r="C220" i="7" s="1"/>
  <c r="BH219" i="7"/>
  <c r="E219" i="7"/>
  <c r="D219" i="7"/>
  <c r="C219" i="7"/>
  <c r="BH218" i="7"/>
  <c r="AR218" i="7"/>
  <c r="E218" i="7"/>
  <c r="D218" i="7"/>
  <c r="C218" i="7" s="1"/>
  <c r="BH217" i="7"/>
  <c r="BA217" i="7"/>
  <c r="AR217" i="7"/>
  <c r="E217" i="7"/>
  <c r="D217" i="7"/>
  <c r="C217" i="7" s="1"/>
  <c r="BH216" i="7"/>
  <c r="BA216" i="7"/>
  <c r="AR219" i="7" s="1"/>
  <c r="AR216" i="7"/>
  <c r="E216" i="7"/>
  <c r="D216" i="7"/>
  <c r="C216" i="7"/>
  <c r="BH215" i="7"/>
  <c r="BA215" i="7"/>
  <c r="E215" i="7"/>
  <c r="D215" i="7"/>
  <c r="BH214" i="7"/>
  <c r="BA214" i="7"/>
  <c r="AR214" i="7"/>
  <c r="E214" i="7"/>
  <c r="D214" i="7"/>
  <c r="C214" i="7" s="1"/>
  <c r="BH213" i="7"/>
  <c r="BA213" i="7"/>
  <c r="AR213" i="7"/>
  <c r="E213" i="7"/>
  <c r="D213" i="7"/>
  <c r="C213" i="7" s="1"/>
  <c r="BH212" i="7"/>
  <c r="BA212" i="7"/>
  <c r="AR215" i="7" s="1"/>
  <c r="AR212" i="7"/>
  <c r="E212" i="7"/>
  <c r="D212" i="7"/>
  <c r="C212" i="7"/>
  <c r="BH211" i="7"/>
  <c r="BA211" i="7"/>
  <c r="E211" i="7"/>
  <c r="C211" i="7"/>
  <c r="BA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E210" i="7" s="1"/>
  <c r="C210" i="7" s="1"/>
  <c r="L210" i="7"/>
  <c r="K210" i="7"/>
  <c r="J210" i="7"/>
  <c r="I210" i="7"/>
  <c r="H210" i="7"/>
  <c r="G210" i="7"/>
  <c r="F210" i="7"/>
  <c r="D210" i="7"/>
  <c r="BA209" i="7"/>
  <c r="BA208" i="7"/>
  <c r="AR211" i="7" s="1"/>
  <c r="BJ205" i="7"/>
  <c r="BH205" i="7"/>
  <c r="C205" i="7"/>
  <c r="BI205" i="7" s="1"/>
  <c r="BI204" i="7"/>
  <c r="BH204" i="7"/>
  <c r="C204" i="7"/>
  <c r="BJ204" i="7" s="1"/>
  <c r="BJ203" i="7"/>
  <c r="BI203" i="7"/>
  <c r="BH203" i="7"/>
  <c r="C203" i="7"/>
  <c r="BC202" i="7"/>
  <c r="W205" i="7" s="1"/>
  <c r="BB202" i="7"/>
  <c r="BA202" i="7"/>
  <c r="C202" i="7"/>
  <c r="BC201" i="7"/>
  <c r="W204" i="7" s="1"/>
  <c r="BB201" i="7"/>
  <c r="BA201" i="7"/>
  <c r="BC200" i="7"/>
  <c r="BB200" i="7"/>
  <c r="BA200" i="7"/>
  <c r="BA199" i="7"/>
  <c r="E198" i="7"/>
  <c r="BJ198" i="7" s="1"/>
  <c r="D198" i="7"/>
  <c r="BJ194" i="7"/>
  <c r="E194" i="7"/>
  <c r="D194" i="7"/>
  <c r="F190" i="7"/>
  <c r="E190" i="7"/>
  <c r="BK189" i="7"/>
  <c r="BI189" i="7"/>
  <c r="BH189" i="7"/>
  <c r="BD189" i="7"/>
  <c r="BB189" i="7"/>
  <c r="BA189" i="7"/>
  <c r="F189" i="7"/>
  <c r="E189" i="7"/>
  <c r="D189" i="7"/>
  <c r="BB188" i="7"/>
  <c r="AV189" i="7" s="1"/>
  <c r="F188" i="7"/>
  <c r="E188" i="7"/>
  <c r="D188" i="7"/>
  <c r="BJ187" i="7"/>
  <c r="BI187" i="7"/>
  <c r="BH187" i="7"/>
  <c r="BC187" i="7"/>
  <c r="BB187" i="7"/>
  <c r="BA187" i="7"/>
  <c r="F187" i="7"/>
  <c r="E187" i="7"/>
  <c r="BJ186" i="7" s="1"/>
  <c r="D187" i="7"/>
  <c r="BI186" i="7"/>
  <c r="BH186" i="7"/>
  <c r="BC186" i="7"/>
  <c r="BA186" i="7"/>
  <c r="F186" i="7"/>
  <c r="E186" i="7"/>
  <c r="BJ185" i="7"/>
  <c r="BH185" i="7"/>
  <c r="F185" i="7"/>
  <c r="E185" i="7"/>
  <c r="BJ184" i="7"/>
  <c r="BI184" i="7"/>
  <c r="BC184" i="7"/>
  <c r="F184" i="7"/>
  <c r="E184" i="7"/>
  <c r="D184" i="7" s="1"/>
  <c r="BI183" i="7"/>
  <c r="BH183" i="7"/>
  <c r="BB183" i="7"/>
  <c r="BA183" i="7"/>
  <c r="F183" i="7"/>
  <c r="E183" i="7"/>
  <c r="BJ182" i="7" s="1"/>
  <c r="BH182" i="7"/>
  <c r="BC182" i="7"/>
  <c r="F182" i="7"/>
  <c r="E182" i="7"/>
  <c r="BH181" i="7"/>
  <c r="BB181" i="7"/>
  <c r="F181" i="7"/>
  <c r="E181" i="7"/>
  <c r="D181" i="7"/>
  <c r="BJ180" i="7"/>
  <c r="BI180" i="7"/>
  <c r="BC180" i="7"/>
  <c r="BB180" i="7"/>
  <c r="F180" i="7"/>
  <c r="E180" i="7"/>
  <c r="BJ179" i="7" s="1"/>
  <c r="D180" i="7"/>
  <c r="BI179" i="7"/>
  <c r="BH179" i="7"/>
  <c r="BC179" i="7"/>
  <c r="BB179" i="7"/>
  <c r="BA179" i="7"/>
  <c r="F179" i="7"/>
  <c r="E179" i="7"/>
  <c r="BJ178" i="7" s="1"/>
  <c r="BH178" i="7"/>
  <c r="F178" i="7"/>
  <c r="E178" i="7"/>
  <c r="BJ177" i="7"/>
  <c r="BH177" i="7"/>
  <c r="BB177" i="7"/>
  <c r="BA177" i="7"/>
  <c r="F177" i="7"/>
  <c r="E177" i="7"/>
  <c r="D177" i="7"/>
  <c r="BJ176" i="7"/>
  <c r="BI176" i="7"/>
  <c r="BC176" i="7"/>
  <c r="BB176" i="7"/>
  <c r="BA176" i="7"/>
  <c r="F176" i="7"/>
  <c r="E176" i="7"/>
  <c r="D176" i="7"/>
  <c r="BJ175" i="7"/>
  <c r="BI175" i="7"/>
  <c r="BH175" i="7"/>
  <c r="BC175" i="7"/>
  <c r="BB175" i="7"/>
  <c r="BA175" i="7"/>
  <c r="F175" i="7"/>
  <c r="E175" i="7"/>
  <c r="BJ174" i="7" s="1"/>
  <c r="D175" i="7"/>
  <c r="BH174" i="7"/>
  <c r="BC174" i="7"/>
  <c r="BA174" i="7"/>
  <c r="F174" i="7"/>
  <c r="E174" i="7"/>
  <c r="BJ173" i="7"/>
  <c r="BI173" i="7"/>
  <c r="BH173" i="7"/>
  <c r="BB173" i="7"/>
  <c r="BA173" i="7"/>
  <c r="F173" i="7"/>
  <c r="BI172" i="7" s="1"/>
  <c r="E173" i="7"/>
  <c r="BJ172" i="7"/>
  <c r="BC172" i="7"/>
  <c r="F172" i="7"/>
  <c r="E172" i="7"/>
  <c r="D172" i="7"/>
  <c r="BJ171" i="7"/>
  <c r="BI171" i="7"/>
  <c r="BH171" i="7"/>
  <c r="BC171" i="7"/>
  <c r="BB171" i="7"/>
  <c r="BA171" i="7"/>
  <c r="F171" i="7"/>
  <c r="E171" i="7"/>
  <c r="BJ170" i="7" s="1"/>
  <c r="D171" i="7"/>
  <c r="BI170" i="7"/>
  <c r="BH170" i="7"/>
  <c r="BC170" i="7"/>
  <c r="BA170" i="7"/>
  <c r="F170" i="7"/>
  <c r="BJ169" i="7"/>
  <c r="BC169" i="7"/>
  <c r="F169" i="7"/>
  <c r="E169" i="7"/>
  <c r="D169" i="7"/>
  <c r="BK168" i="7"/>
  <c r="BI168" i="7"/>
  <c r="BH168" i="7"/>
  <c r="BD168" i="7"/>
  <c r="BB168" i="7"/>
  <c r="BA168" i="7"/>
  <c r="F168" i="7"/>
  <c r="E168" i="7"/>
  <c r="D168" i="7"/>
  <c r="BJ167" i="7"/>
  <c r="BH167" i="7"/>
  <c r="BD167" i="7"/>
  <c r="BC167" i="7"/>
  <c r="BA167" i="7"/>
  <c r="F167" i="7"/>
  <c r="E167" i="7"/>
  <c r="BJ166" i="7"/>
  <c r="BC166" i="7"/>
  <c r="BA166" i="7"/>
  <c r="F166" i="7"/>
  <c r="BB165" i="7" s="1"/>
  <c r="E166" i="7"/>
  <c r="D166" i="7"/>
  <c r="BL161" i="7" s="1"/>
  <c r="BC165" i="7"/>
  <c r="BA165" i="7"/>
  <c r="F165" i="7"/>
  <c r="E165" i="7"/>
  <c r="D165" i="7"/>
  <c r="BK164" i="7"/>
  <c r="BJ164" i="7"/>
  <c r="BH164" i="7"/>
  <c r="BD164" i="7"/>
  <c r="BC164" i="7"/>
  <c r="BA164" i="7"/>
  <c r="F164" i="7"/>
  <c r="D164" i="7" s="1"/>
  <c r="E164" i="7"/>
  <c r="DD163" i="7"/>
  <c r="DC163" i="7"/>
  <c r="DB163" i="7"/>
  <c r="DA163" i="7"/>
  <c r="CZ163" i="7"/>
  <c r="CY163" i="7"/>
  <c r="CX163" i="7"/>
  <c r="CW163" i="7"/>
  <c r="CV163" i="7"/>
  <c r="CU163" i="7"/>
  <c r="CT163" i="7"/>
  <c r="CS163" i="7"/>
  <c r="CR163" i="7"/>
  <c r="CQ163" i="7"/>
  <c r="CP163" i="7"/>
  <c r="CO163" i="7"/>
  <c r="CN163" i="7"/>
  <c r="CM163" i="7"/>
  <c r="CL163" i="7"/>
  <c r="CK163" i="7"/>
  <c r="CJ163" i="7"/>
  <c r="CI163" i="7"/>
  <c r="CH163" i="7"/>
  <c r="CG163" i="7"/>
  <c r="CF163" i="7"/>
  <c r="CE163" i="7"/>
  <c r="CD163" i="7"/>
  <c r="CC163" i="7"/>
  <c r="CB163" i="7"/>
  <c r="CA163" i="7"/>
  <c r="BZ163" i="7"/>
  <c r="BY163" i="7"/>
  <c r="BX163" i="7"/>
  <c r="BW163" i="7"/>
  <c r="BV163" i="7"/>
  <c r="BU163" i="7"/>
  <c r="BT163" i="7"/>
  <c r="BS163" i="7"/>
  <c r="BR163" i="7"/>
  <c r="BQ163" i="7"/>
  <c r="BP163" i="7"/>
  <c r="AV162" i="7" s="1"/>
  <c r="BK163" i="7"/>
  <c r="BJ163" i="7"/>
  <c r="BD163" i="7"/>
  <c r="BC163" i="7"/>
  <c r="F163" i="7"/>
  <c r="E163" i="7"/>
  <c r="D163" i="7"/>
  <c r="BK162" i="7"/>
  <c r="BI162" i="7"/>
  <c r="BH162" i="7"/>
  <c r="BD162" i="7"/>
  <c r="BB162" i="7"/>
  <c r="BA162" i="7"/>
  <c r="BK161" i="7"/>
  <c r="BJ161" i="7"/>
  <c r="BI161" i="7"/>
  <c r="BB161" i="7"/>
  <c r="F161" i="7"/>
  <c r="E161" i="7"/>
  <c r="D161" i="7" s="1"/>
  <c r="F157" i="7"/>
  <c r="E157" i="7"/>
  <c r="D157" i="7" s="1"/>
  <c r="BB156" i="7"/>
  <c r="F156" i="7"/>
  <c r="BB155" i="7" s="1"/>
  <c r="E156" i="7"/>
  <c r="BI155" i="7"/>
  <c r="F155" i="7"/>
  <c r="E155" i="7"/>
  <c r="D155" i="7" s="1"/>
  <c r="BJ154" i="7"/>
  <c r="BD154" i="7"/>
  <c r="F154" i="7"/>
  <c r="E154" i="7"/>
  <c r="BK153" i="7"/>
  <c r="BJ153" i="7"/>
  <c r="BI153" i="7"/>
  <c r="BC153" i="7"/>
  <c r="F153" i="7"/>
  <c r="E153" i="7"/>
  <c r="D153" i="7" s="1"/>
  <c r="BK152" i="7"/>
  <c r="BJ152" i="7"/>
  <c r="BD152" i="7"/>
  <c r="BC152" i="7"/>
  <c r="BB152" i="7"/>
  <c r="F152" i="7"/>
  <c r="E152" i="7"/>
  <c r="D152" i="7" s="1"/>
  <c r="BK151" i="7"/>
  <c r="BD151" i="7"/>
  <c r="BC151" i="7"/>
  <c r="F151" i="7"/>
  <c r="E151" i="7"/>
  <c r="D151" i="7" s="1"/>
  <c r="BJ150" i="7"/>
  <c r="BD150" i="7"/>
  <c r="F150" i="7"/>
  <c r="E150" i="7"/>
  <c r="BK149" i="7"/>
  <c r="BJ149" i="7"/>
  <c r="BI149" i="7"/>
  <c r="BC149" i="7"/>
  <c r="F149" i="7"/>
  <c r="E149" i="7"/>
  <c r="D149" i="7" s="1"/>
  <c r="BK148" i="7"/>
  <c r="BJ148" i="7"/>
  <c r="BD148" i="7"/>
  <c r="BC148" i="7"/>
  <c r="BB148" i="7"/>
  <c r="F148" i="7"/>
  <c r="E148" i="7"/>
  <c r="D148" i="7" s="1"/>
  <c r="BK147" i="7"/>
  <c r="BD147" i="7"/>
  <c r="BC147" i="7"/>
  <c r="F147" i="7"/>
  <c r="E147" i="7"/>
  <c r="D147" i="7" s="1"/>
  <c r="BJ146" i="7"/>
  <c r="BD146" i="7"/>
  <c r="F146" i="7"/>
  <c r="E146" i="7"/>
  <c r="BK145" i="7"/>
  <c r="BJ145" i="7"/>
  <c r="BI145" i="7"/>
  <c r="BC145" i="7"/>
  <c r="F145" i="7"/>
  <c r="E145" i="7"/>
  <c r="D145" i="7" s="1"/>
  <c r="BK144" i="7"/>
  <c r="BJ144" i="7"/>
  <c r="BD144" i="7"/>
  <c r="BC144" i="7"/>
  <c r="BB144" i="7"/>
  <c r="F144" i="7"/>
  <c r="E144" i="7"/>
  <c r="D144" i="7" s="1"/>
  <c r="BK143" i="7"/>
  <c r="BD143" i="7"/>
  <c r="BC143" i="7"/>
  <c r="F143" i="7"/>
  <c r="E143" i="7"/>
  <c r="D143" i="7" s="1"/>
  <c r="BJ142" i="7"/>
  <c r="BD142" i="7"/>
  <c r="F142" i="7"/>
  <c r="E142" i="7"/>
  <c r="BK141" i="7"/>
  <c r="BJ141" i="7"/>
  <c r="BI141" i="7"/>
  <c r="BC141" i="7"/>
  <c r="F141" i="7"/>
  <c r="E141" i="7"/>
  <c r="D141" i="7" s="1"/>
  <c r="BK140" i="7"/>
  <c r="BJ140" i="7"/>
  <c r="BD140" i="7"/>
  <c r="BC140" i="7"/>
  <c r="BB140" i="7"/>
  <c r="F140" i="7"/>
  <c r="E140" i="7"/>
  <c r="D140" i="7" s="1"/>
  <c r="BK139" i="7"/>
  <c r="BD139" i="7"/>
  <c r="BC139" i="7"/>
  <c r="F139" i="7"/>
  <c r="E139" i="7"/>
  <c r="D139" i="7" s="1"/>
  <c r="BJ138" i="7"/>
  <c r="BD138" i="7"/>
  <c r="F138" i="7"/>
  <c r="E138" i="7"/>
  <c r="BK137" i="7"/>
  <c r="BJ137" i="7"/>
  <c r="BI137" i="7"/>
  <c r="BC137" i="7"/>
  <c r="F137" i="7"/>
  <c r="D137" i="7"/>
  <c r="BJ136" i="7"/>
  <c r="BI136" i="7"/>
  <c r="BC136" i="7"/>
  <c r="BB136" i="7"/>
  <c r="BA136" i="7"/>
  <c r="F136" i="7"/>
  <c r="E136" i="7"/>
  <c r="D136" i="7"/>
  <c r="BJ135" i="7"/>
  <c r="BC135" i="7"/>
  <c r="BB135" i="7"/>
  <c r="BA135" i="7"/>
  <c r="F135" i="7"/>
  <c r="E135" i="7"/>
  <c r="D135" i="7"/>
  <c r="BC134" i="7"/>
  <c r="BA134" i="7"/>
  <c r="F134" i="7"/>
  <c r="E134" i="7"/>
  <c r="BJ134" i="7" s="1"/>
  <c r="BJ133" i="7"/>
  <c r="BD133" i="7"/>
  <c r="F133" i="7"/>
  <c r="E133" i="7"/>
  <c r="BJ132" i="7"/>
  <c r="BC132" i="7"/>
  <c r="F132" i="7"/>
  <c r="BI132" i="7" s="1"/>
  <c r="E132" i="7"/>
  <c r="DA131" i="7"/>
  <c r="CZ131" i="7"/>
  <c r="CY131"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K131" i="7"/>
  <c r="BI131" i="7"/>
  <c r="BH131" i="7"/>
  <c r="BB131" i="7"/>
  <c r="F131" i="7"/>
  <c r="E131" i="7"/>
  <c r="BK130" i="7"/>
  <c r="BI130" i="7"/>
  <c r="BH130" i="7"/>
  <c r="BD130" i="7"/>
  <c r="BB130" i="7"/>
  <c r="BA130" i="7"/>
  <c r="F130" i="7"/>
  <c r="E130" i="7"/>
  <c r="BJ130" i="7" s="1"/>
  <c r="D130" i="7"/>
  <c r="BD129" i="7"/>
  <c r="BB129" i="7"/>
  <c r="BA129" i="7"/>
  <c r="F128" i="7"/>
  <c r="E128" i="7"/>
  <c r="E124" i="7"/>
  <c r="D124" i="7"/>
  <c r="C124" i="7"/>
  <c r="BH124" i="7" s="1"/>
  <c r="BH123" i="7"/>
  <c r="E123" i="7"/>
  <c r="D123" i="7"/>
  <c r="C123" i="7" s="1"/>
  <c r="BA123" i="7" s="1"/>
  <c r="S123" i="7" s="1"/>
  <c r="E122" i="7"/>
  <c r="D122" i="7"/>
  <c r="C122" i="7" s="1"/>
  <c r="N118" i="7"/>
  <c r="M118" i="7"/>
  <c r="I118" i="7"/>
  <c r="P117" i="7"/>
  <c r="O117" i="7"/>
  <c r="N117" i="7"/>
  <c r="M117" i="7"/>
  <c r="L117" i="7"/>
  <c r="K117" i="7"/>
  <c r="J117" i="7"/>
  <c r="J118" i="7" s="1"/>
  <c r="I117" i="7"/>
  <c r="H117" i="7"/>
  <c r="H118" i="7" s="1"/>
  <c r="G117" i="7"/>
  <c r="F117" i="7"/>
  <c r="F118" i="7" s="1"/>
  <c r="E116" i="7"/>
  <c r="D116" i="7"/>
  <c r="C116" i="7" s="1"/>
  <c r="BA116" i="7" s="1"/>
  <c r="Q116" i="7" s="1"/>
  <c r="E115" i="7"/>
  <c r="D115" i="7"/>
  <c r="C115" i="7"/>
  <c r="BH115" i="7" s="1"/>
  <c r="BH114" i="7"/>
  <c r="Q114" i="7"/>
  <c r="E114" i="7"/>
  <c r="D114" i="7"/>
  <c r="C114" i="7" s="1"/>
  <c r="BA114" i="7" s="1"/>
  <c r="E113" i="7"/>
  <c r="D113" i="7"/>
  <c r="D117" i="7" s="1"/>
  <c r="C113" i="7"/>
  <c r="BH113" i="7" s="1"/>
  <c r="P112" i="7"/>
  <c r="P118" i="7" s="1"/>
  <c r="O112" i="7"/>
  <c r="O118" i="7" s="1"/>
  <c r="N112" i="7"/>
  <c r="M112" i="7"/>
  <c r="L112" i="7"/>
  <c r="L118" i="7" s="1"/>
  <c r="K112" i="7"/>
  <c r="K118" i="7" s="1"/>
  <c r="J112" i="7"/>
  <c r="I112" i="7"/>
  <c r="H112" i="7"/>
  <c r="G112" i="7"/>
  <c r="G118" i="7" s="1"/>
  <c r="F112" i="7"/>
  <c r="E111" i="7"/>
  <c r="D111" i="7"/>
  <c r="C111" i="7"/>
  <c r="E110" i="7"/>
  <c r="C110" i="7" s="1"/>
  <c r="D110" i="7"/>
  <c r="E109" i="7"/>
  <c r="E112" i="7" s="1"/>
  <c r="D109" i="7"/>
  <c r="C109" i="7" s="1"/>
  <c r="I105" i="7"/>
  <c r="M104" i="7"/>
  <c r="L104" i="7"/>
  <c r="K104" i="7"/>
  <c r="K105" i="7" s="1"/>
  <c r="J104" i="7"/>
  <c r="I104" i="7"/>
  <c r="H104" i="7"/>
  <c r="G104" i="7"/>
  <c r="G105" i="7" s="1"/>
  <c r="F104" i="7"/>
  <c r="E103" i="7"/>
  <c r="C103" i="7" s="1"/>
  <c r="D103" i="7"/>
  <c r="E102" i="7"/>
  <c r="D102" i="7"/>
  <c r="C102" i="7" s="1"/>
  <c r="E101" i="7"/>
  <c r="D101" i="7"/>
  <c r="D104" i="7" s="1"/>
  <c r="C101" i="7"/>
  <c r="E100" i="7"/>
  <c r="E104" i="7" s="1"/>
  <c r="D100" i="7"/>
  <c r="Y99" i="7"/>
  <c r="X99" i="7"/>
  <c r="W99" i="7"/>
  <c r="V99" i="7"/>
  <c r="U99" i="7"/>
  <c r="T99" i="7"/>
  <c r="S99" i="7"/>
  <c r="R99" i="7"/>
  <c r="Q99" i="7"/>
  <c r="O99" i="7" s="1"/>
  <c r="P99" i="7"/>
  <c r="N99" i="7" s="1"/>
  <c r="M99" i="7"/>
  <c r="M105" i="7" s="1"/>
  <c r="L99" i="7"/>
  <c r="L105" i="7" s="1"/>
  <c r="K99" i="7"/>
  <c r="J99" i="7"/>
  <c r="J105" i="7" s="1"/>
  <c r="I99" i="7"/>
  <c r="H99" i="7"/>
  <c r="H105" i="7" s="1"/>
  <c r="G99" i="7"/>
  <c r="F99" i="7"/>
  <c r="F105" i="7" s="1"/>
  <c r="D99" i="7"/>
  <c r="D105" i="7" s="1"/>
  <c r="O98" i="7"/>
  <c r="N98" i="7"/>
  <c r="E98" i="7"/>
  <c r="C98" i="7" s="1"/>
  <c r="D98" i="7"/>
  <c r="O97" i="7"/>
  <c r="N97" i="7"/>
  <c r="E97" i="7"/>
  <c r="D97" i="7"/>
  <c r="C97" i="7"/>
  <c r="O96" i="7"/>
  <c r="N96" i="7"/>
  <c r="E96" i="7"/>
  <c r="D96" i="7"/>
  <c r="C96" i="7"/>
  <c r="E92" i="7"/>
  <c r="D92" i="7"/>
  <c r="C92" i="7" s="1"/>
  <c r="E91" i="7"/>
  <c r="D91" i="7"/>
  <c r="C91" i="7" s="1"/>
  <c r="E90" i="7"/>
  <c r="D90" i="7"/>
  <c r="C90" i="7"/>
  <c r="E89" i="7"/>
  <c r="D89" i="7"/>
  <c r="C89" i="7"/>
  <c r="E88" i="7"/>
  <c r="C88" i="7" s="1"/>
  <c r="D88" i="7"/>
  <c r="AK83" i="7"/>
  <c r="E83" i="7"/>
  <c r="C83" i="7" s="1"/>
  <c r="D83" i="7"/>
  <c r="E82" i="7"/>
  <c r="D82" i="7"/>
  <c r="C82" i="7"/>
  <c r="BA82" i="7" s="1"/>
  <c r="AK82" i="7" s="1"/>
  <c r="BH81" i="7"/>
  <c r="E81" i="7"/>
  <c r="D81" i="7"/>
  <c r="C81" i="7" s="1"/>
  <c r="BA81" i="7" s="1"/>
  <c r="AK81" i="7" s="1"/>
  <c r="BH80" i="7"/>
  <c r="E80" i="7"/>
  <c r="D80" i="7"/>
  <c r="C80" i="7"/>
  <c r="BA80" i="7" s="1"/>
  <c r="AK80" i="7" s="1"/>
  <c r="BH79" i="7"/>
  <c r="E79" i="7"/>
  <c r="D79" i="7"/>
  <c r="C79" i="7" s="1"/>
  <c r="BA79" i="7" s="1"/>
  <c r="AK79" i="7" s="1"/>
  <c r="BH78" i="7"/>
  <c r="E78" i="7"/>
  <c r="D78" i="7"/>
  <c r="C78" i="7"/>
  <c r="BA78" i="7" s="1"/>
  <c r="AK78" i="7" s="1"/>
  <c r="BH77" i="7"/>
  <c r="E73" i="7"/>
  <c r="D73" i="7"/>
  <c r="C73" i="7"/>
  <c r="E72" i="7"/>
  <c r="C72" i="7" s="1"/>
  <c r="D72" i="7"/>
  <c r="E71" i="7"/>
  <c r="D71" i="7"/>
  <c r="C71" i="7" s="1"/>
  <c r="E70" i="7"/>
  <c r="D70" i="7"/>
  <c r="C70" i="7"/>
  <c r="E69" i="7"/>
  <c r="D69" i="7"/>
  <c r="C69" i="7"/>
  <c r="E68" i="7"/>
  <c r="C68" i="7" s="1"/>
  <c r="D68" i="7"/>
  <c r="C63" i="7"/>
  <c r="BH62" i="7"/>
  <c r="BA62" i="7"/>
  <c r="I62" i="7"/>
  <c r="C62" i="7"/>
  <c r="BH61" i="7"/>
  <c r="BA61" i="7"/>
  <c r="I61" i="7"/>
  <c r="C61" i="7"/>
  <c r="BH60" i="7"/>
  <c r="BA60" i="7"/>
  <c r="I60" i="7"/>
  <c r="C60" i="7"/>
  <c r="BI56" i="7"/>
  <c r="BB56" i="7"/>
  <c r="BA56" i="7"/>
  <c r="L56" i="7"/>
  <c r="C56" i="7"/>
  <c r="BH56" i="7" s="1"/>
  <c r="BB55" i="7"/>
  <c r="C55" i="7"/>
  <c r="BA55" i="7" s="1"/>
  <c r="L55" i="7" s="1"/>
  <c r="BI54" i="7"/>
  <c r="BB54" i="7"/>
  <c r="BA54" i="7"/>
  <c r="L54" i="7"/>
  <c r="C54" i="7"/>
  <c r="BH54" i="7" s="1"/>
  <c r="BB53" i="7"/>
  <c r="C53" i="7"/>
  <c r="BA53" i="7" s="1"/>
  <c r="L53" i="7" s="1"/>
  <c r="BH49" i="7"/>
  <c r="BA49" i="7"/>
  <c r="F49" i="7" s="1"/>
  <c r="C49" i="7"/>
  <c r="BH43" i="7"/>
  <c r="C43" i="7"/>
  <c r="C42" i="7"/>
  <c r="BH42" i="7" s="1"/>
  <c r="BH41" i="7"/>
  <c r="C41" i="7"/>
  <c r="C40" i="7"/>
  <c r="BH40" i="7" s="1"/>
  <c r="BH39" i="7"/>
  <c r="C39" i="7"/>
  <c r="C38" i="7"/>
  <c r="BH38" i="7" s="1"/>
  <c r="BH37" i="7"/>
  <c r="C37" i="7"/>
  <c r="C36" i="7"/>
  <c r="BH36" i="7" s="1"/>
  <c r="BH35" i="7"/>
  <c r="C35" i="7"/>
  <c r="C34" i="7"/>
  <c r="BH34" i="7" s="1"/>
  <c r="L33" i="7"/>
  <c r="K33" i="7"/>
  <c r="J33" i="7"/>
  <c r="I33" i="7"/>
  <c r="H33" i="7"/>
  <c r="G33" i="7"/>
  <c r="F33" i="7"/>
  <c r="E33" i="7"/>
  <c r="C33" i="7" s="1"/>
  <c r="BH33" i="7" s="1"/>
  <c r="D33" i="7"/>
  <c r="BH29" i="7"/>
  <c r="BA29" i="7"/>
  <c r="D29" i="7" s="1"/>
  <c r="BH28" i="7"/>
  <c r="BA28" i="7"/>
  <c r="D28" i="7"/>
  <c r="BH27" i="7"/>
  <c r="BA27" i="7"/>
  <c r="D27" i="7"/>
  <c r="BH26" i="7"/>
  <c r="BA26" i="7"/>
  <c r="D26" i="7"/>
  <c r="BH25" i="7"/>
  <c r="BA25" i="7"/>
  <c r="D25" i="7" s="1"/>
  <c r="BH24" i="7"/>
  <c r="BA24" i="7"/>
  <c r="D24" i="7"/>
  <c r="BH23" i="7"/>
  <c r="BA23" i="7"/>
  <c r="D23" i="7"/>
  <c r="BH22" i="7"/>
  <c r="BA22" i="7"/>
  <c r="D22" i="7"/>
  <c r="BH21" i="7"/>
  <c r="BA21" i="7"/>
  <c r="D21" i="7" s="1"/>
  <c r="BH20" i="7"/>
  <c r="BA20" i="7"/>
  <c r="D20" i="7"/>
  <c r="BH19" i="7"/>
  <c r="BA19" i="7"/>
  <c r="D19" i="7"/>
  <c r="BH15" i="7"/>
  <c r="C15" i="7"/>
  <c r="BH14" i="7"/>
  <c r="C14" i="7"/>
  <c r="C13" i="7"/>
  <c r="C12" i="7"/>
  <c r="C11" i="7"/>
  <c r="C10" i="7"/>
  <c r="A5" i="7"/>
  <c r="A4" i="7"/>
  <c r="A3" i="7"/>
  <c r="A2" i="7"/>
  <c r="A293" i="12" l="1"/>
  <c r="BH243" i="12"/>
  <c r="A328" i="13"/>
  <c r="BH230" i="13"/>
  <c r="BA229" i="13"/>
  <c r="AR230" i="13" s="1"/>
  <c r="AV185" i="13"/>
  <c r="AS135" i="13"/>
  <c r="AV180" i="13"/>
  <c r="AS157" i="13"/>
  <c r="AS147" i="13"/>
  <c r="AV188" i="13"/>
  <c r="AS138" i="13"/>
  <c r="AV167" i="13"/>
  <c r="AS128" i="13"/>
  <c r="A293" i="13" s="1"/>
  <c r="AS139" i="13"/>
  <c r="AV182" i="13"/>
  <c r="AS155" i="13"/>
  <c r="W203" i="13"/>
  <c r="AV161" i="13"/>
  <c r="AS153" i="13"/>
  <c r="AS148" i="13"/>
  <c r="AS142" i="13"/>
  <c r="AV177" i="13"/>
  <c r="AS143" i="13"/>
  <c r="AV174" i="13"/>
  <c r="AR225" i="13"/>
  <c r="AV170" i="13"/>
  <c r="AV179" i="13"/>
  <c r="AV178" i="13"/>
  <c r="BH228" i="13"/>
  <c r="BH244" i="13" s="1"/>
  <c r="BA227" i="13"/>
  <c r="AR228" i="13" s="1"/>
  <c r="AV187" i="13"/>
  <c r="AV171" i="13"/>
  <c r="AS154" i="13"/>
  <c r="AI238" i="13"/>
  <c r="AV172" i="13"/>
  <c r="AS145" i="13"/>
  <c r="AS132" i="13"/>
  <c r="AV169" i="13"/>
  <c r="BJ92" i="7"/>
  <c r="BC91" i="7"/>
  <c r="AK92" i="7" s="1"/>
  <c r="C112" i="7"/>
  <c r="BA122" i="7"/>
  <c r="S122" i="7" s="1"/>
  <c r="BH122" i="7"/>
  <c r="AV166" i="7"/>
  <c r="AV167" i="7"/>
  <c r="C99" i="7"/>
  <c r="AV190" i="7"/>
  <c r="C117" i="7"/>
  <c r="BJ131" i="7"/>
  <c r="BC130" i="7"/>
  <c r="AS131" i="7" s="1"/>
  <c r="BH138" i="7"/>
  <c r="BA137" i="7"/>
  <c r="BK169" i="7"/>
  <c r="BD169" i="7"/>
  <c r="AV177" i="7"/>
  <c r="BA113" i="7"/>
  <c r="Q113" i="7" s="1"/>
  <c r="BK129" i="7"/>
  <c r="BA128" i="7"/>
  <c r="BD128" i="7"/>
  <c r="BH132" i="7"/>
  <c r="BC133" i="7"/>
  <c r="BH142" i="7"/>
  <c r="BA141" i="7"/>
  <c r="AS142" i="7" s="1"/>
  <c r="BH146" i="7"/>
  <c r="BA145" i="7"/>
  <c r="BH150" i="7"/>
  <c r="BA149" i="7"/>
  <c r="BH154" i="7"/>
  <c r="BA153" i="7"/>
  <c r="BJ157" i="7"/>
  <c r="BI166" i="7"/>
  <c r="BB166" i="7"/>
  <c r="BH169" i="7"/>
  <c r="BK172" i="7"/>
  <c r="BD172" i="7"/>
  <c r="BH172" i="7"/>
  <c r="AV175" i="7"/>
  <c r="BC178" i="7"/>
  <c r="D182" i="7"/>
  <c r="BC181" i="7"/>
  <c r="BK182" i="7"/>
  <c r="BD182" i="7"/>
  <c r="BB182" i="7"/>
  <c r="BK185" i="7"/>
  <c r="BD185" i="7"/>
  <c r="BJ189" i="7"/>
  <c r="BC189" i="7"/>
  <c r="D190" i="7"/>
  <c r="BH210" i="7"/>
  <c r="BA207" i="7"/>
  <c r="AR210" i="7" s="1"/>
  <c r="BH226" i="7"/>
  <c r="BA225" i="7"/>
  <c r="AR226" i="7" s="1"/>
  <c r="BH228" i="7"/>
  <c r="BH239" i="7"/>
  <c r="BH53" i="7"/>
  <c r="BH55" i="7"/>
  <c r="E99" i="7"/>
  <c r="E105" i="7" s="1"/>
  <c r="D112" i="7"/>
  <c r="D118" i="7" s="1"/>
  <c r="BA124" i="7"/>
  <c r="S124" i="7" s="1"/>
  <c r="BH129" i="7"/>
  <c r="BD131" i="7"/>
  <c r="AS129" i="7"/>
  <c r="BK133" i="7"/>
  <c r="BB132" i="7"/>
  <c r="BK134" i="7"/>
  <c r="BB133" i="7"/>
  <c r="BH134" i="7"/>
  <c r="BB137" i="7"/>
  <c r="BI138" i="7"/>
  <c r="BH139" i="7"/>
  <c r="BA138" i="7"/>
  <c r="AS139" i="7" s="1"/>
  <c r="BB141" i="7"/>
  <c r="BI142" i="7"/>
  <c r="BH143" i="7"/>
  <c r="BA142" i="7"/>
  <c r="BB145" i="7"/>
  <c r="BI146" i="7"/>
  <c r="BH147" i="7"/>
  <c r="BA146" i="7"/>
  <c r="AS147" i="7" s="1"/>
  <c r="BB149" i="7"/>
  <c r="BI150" i="7"/>
  <c r="BH151" i="7"/>
  <c r="BA150" i="7"/>
  <c r="AS151" i="7" s="1"/>
  <c r="BB153" i="7"/>
  <c r="BI154" i="7"/>
  <c r="BK155" i="7"/>
  <c r="BA154" i="7"/>
  <c r="AS155" i="7" s="1"/>
  <c r="BJ155" i="7"/>
  <c r="BH157" i="7"/>
  <c r="BA156" i="7"/>
  <c r="BK157" i="7"/>
  <c r="BK166" i="7"/>
  <c r="BA169" i="7"/>
  <c r="BI169" i="7"/>
  <c r="BA172" i="7"/>
  <c r="D178" i="7"/>
  <c r="BC177" i="7"/>
  <c r="AV178" i="7" s="1"/>
  <c r="BK178" i="7"/>
  <c r="BD178" i="7"/>
  <c r="BB178" i="7"/>
  <c r="BK181" i="7"/>
  <c r="BD181" i="7"/>
  <c r="BI182" i="7"/>
  <c r="BK184" i="7"/>
  <c r="BD184" i="7"/>
  <c r="BH184" i="7"/>
  <c r="BI185" i="7"/>
  <c r="AV187" i="7"/>
  <c r="BA224" i="7"/>
  <c r="AR225" i="7" s="1"/>
  <c r="BH231" i="7"/>
  <c r="BA11" i="7"/>
  <c r="M11" i="7" s="1"/>
  <c r="BA12" i="7"/>
  <c r="M12" i="7" s="1"/>
  <c r="BI53" i="7"/>
  <c r="BI55" i="7"/>
  <c r="C100" i="7"/>
  <c r="C104" i="7" s="1"/>
  <c r="E117" i="7"/>
  <c r="E118" i="7" s="1"/>
  <c r="BA115" i="7"/>
  <c r="Q115" i="7" s="1"/>
  <c r="BB128" i="7"/>
  <c r="BI129" i="7"/>
  <c r="BK132" i="7"/>
  <c r="AS135" i="7"/>
  <c r="BI134" i="7"/>
  <c r="BK135" i="7"/>
  <c r="BD134" i="7"/>
  <c r="BH135" i="7"/>
  <c r="BB138" i="7"/>
  <c r="BI139" i="7"/>
  <c r="BH140" i="7"/>
  <c r="BA139" i="7"/>
  <c r="AS140" i="7" s="1"/>
  <c r="BB142" i="7"/>
  <c r="BI143" i="7"/>
  <c r="BH144" i="7"/>
  <c r="BA143" i="7"/>
  <c r="AS144" i="7" s="1"/>
  <c r="BB146" i="7"/>
  <c r="BI147" i="7"/>
  <c r="BH148" i="7"/>
  <c r="BA147" i="7"/>
  <c r="AS148" i="7" s="1"/>
  <c r="BB150" i="7"/>
  <c r="BI151" i="7"/>
  <c r="BH152" i="7"/>
  <c r="BA151" i="7"/>
  <c r="BB154" i="7"/>
  <c r="D156" i="7"/>
  <c r="BC156" i="7"/>
  <c r="BC161" i="7"/>
  <c r="BA163" i="7"/>
  <c r="BH163" i="7"/>
  <c r="BD166" i="7"/>
  <c r="D167" i="7"/>
  <c r="BI167" i="7"/>
  <c r="BB167" i="7"/>
  <c r="AV168" i="7" s="1"/>
  <c r="BB169" i="7"/>
  <c r="BB172" i="7"/>
  <c r="D173" i="7"/>
  <c r="D174" i="7"/>
  <c r="BC173" i="7"/>
  <c r="AV174" i="7" s="1"/>
  <c r="BK174" i="7"/>
  <c r="BD174" i="7"/>
  <c r="BB174" i="7"/>
  <c r="BK177" i="7"/>
  <c r="BD177" i="7"/>
  <c r="BI178" i="7"/>
  <c r="BK180" i="7"/>
  <c r="BD180" i="7"/>
  <c r="BH180" i="7"/>
  <c r="BI181" i="7"/>
  <c r="BA182" i="7"/>
  <c r="AV183" i="7" s="1"/>
  <c r="D183" i="7"/>
  <c r="BJ183" i="7"/>
  <c r="BA184" i="7"/>
  <c r="BA185" i="7"/>
  <c r="BH202" i="7"/>
  <c r="BC199" i="7"/>
  <c r="BI202" i="7"/>
  <c r="BB224" i="7"/>
  <c r="BB236" i="7"/>
  <c r="C237" i="7"/>
  <c r="C238" i="7"/>
  <c r="BA10" i="7"/>
  <c r="M10" i="7" s="1"/>
  <c r="BH11" i="7"/>
  <c r="BH12" i="7"/>
  <c r="BA14" i="7"/>
  <c r="M14" i="7" s="1"/>
  <c r="BA15" i="7"/>
  <c r="M15" i="7" s="1"/>
  <c r="BH116" i="7"/>
  <c r="D128" i="7"/>
  <c r="BC128" i="7"/>
  <c r="BC129" i="7"/>
  <c r="AS130" i="7" s="1"/>
  <c r="BJ129" i="7"/>
  <c r="D131" i="7"/>
  <c r="BA131" i="7"/>
  <c r="D132" i="7"/>
  <c r="BC131" i="7"/>
  <c r="BD132" i="7"/>
  <c r="D133" i="7"/>
  <c r="BL129" i="7" s="1"/>
  <c r="BA133" i="7"/>
  <c r="AS134" i="7" s="1"/>
  <c r="D134" i="7"/>
  <c r="BB134" i="7"/>
  <c r="AS136" i="7"/>
  <c r="BI135" i="7"/>
  <c r="BK136" i="7"/>
  <c r="BD135" i="7"/>
  <c r="BH136" i="7"/>
  <c r="BH137" i="7"/>
  <c r="BD136" i="7"/>
  <c r="AS137" i="7" s="1"/>
  <c r="BD137" i="7"/>
  <c r="D138" i="7"/>
  <c r="BC138" i="7"/>
  <c r="BK138" i="7"/>
  <c r="BB139" i="7"/>
  <c r="BJ139" i="7"/>
  <c r="BI140" i="7"/>
  <c r="BH141" i="7"/>
  <c r="BA140" i="7"/>
  <c r="AS141" i="7" s="1"/>
  <c r="BD141" i="7"/>
  <c r="D142" i="7"/>
  <c r="BC142" i="7"/>
  <c r="BK142" i="7"/>
  <c r="BB143" i="7"/>
  <c r="BJ143" i="7"/>
  <c r="BI144" i="7"/>
  <c r="BH145" i="7"/>
  <c r="BA144" i="7"/>
  <c r="AS145" i="7" s="1"/>
  <c r="BD145" i="7"/>
  <c r="D146" i="7"/>
  <c r="BC146" i="7"/>
  <c r="BK146" i="7"/>
  <c r="BB147" i="7"/>
  <c r="BJ147" i="7"/>
  <c r="BI148" i="7"/>
  <c r="BH149" i="7"/>
  <c r="BA148" i="7"/>
  <c r="AS149" i="7" s="1"/>
  <c r="BD149" i="7"/>
  <c r="D150" i="7"/>
  <c r="BC150" i="7"/>
  <c r="BK150" i="7"/>
  <c r="BB151" i="7"/>
  <c r="BJ151" i="7"/>
  <c r="BI152" i="7"/>
  <c r="BH153" i="7"/>
  <c r="BA152" i="7"/>
  <c r="AS153" i="7" s="1"/>
  <c r="BD153" i="7"/>
  <c r="D154" i="7"/>
  <c r="BC154" i="7"/>
  <c r="BK154" i="7"/>
  <c r="BH155" i="7"/>
  <c r="BD156" i="7"/>
  <c r="BI157" i="7"/>
  <c r="BH161" i="7"/>
  <c r="BA161" i="7"/>
  <c r="BD161" i="7"/>
  <c r="BJ162" i="7"/>
  <c r="BC162" i="7"/>
  <c r="AV163" i="7" s="1"/>
  <c r="BB163" i="7"/>
  <c r="BI163" i="7"/>
  <c r="BI164" i="7"/>
  <c r="BB164" i="7"/>
  <c r="AV165" i="7" s="1"/>
  <c r="BD165" i="7"/>
  <c r="BH166" i="7"/>
  <c r="BK167" i="7"/>
  <c r="BJ168" i="7"/>
  <c r="BC168" i="7"/>
  <c r="AV169" i="7" s="1"/>
  <c r="D170" i="7"/>
  <c r="BK170" i="7"/>
  <c r="BD170" i="7"/>
  <c r="AV171" i="7" s="1"/>
  <c r="BB170" i="7"/>
  <c r="BK173" i="7"/>
  <c r="BD173" i="7"/>
  <c r="BI174" i="7"/>
  <c r="BK176" i="7"/>
  <c r="BD176" i="7"/>
  <c r="BH176" i="7"/>
  <c r="BI177" i="7"/>
  <c r="BA178" i="7"/>
  <c r="D179" i="7"/>
  <c r="BA180" i="7"/>
  <c r="AV181" i="7" s="1"/>
  <c r="BA181" i="7"/>
  <c r="AV182" i="7" s="1"/>
  <c r="BJ181" i="7"/>
  <c r="BC183" i="7"/>
  <c r="BB184" i="7"/>
  <c r="D185" i="7"/>
  <c r="BB185" i="7"/>
  <c r="D186" i="7"/>
  <c r="BC185" i="7"/>
  <c r="BK186" i="7"/>
  <c r="BD186" i="7"/>
  <c r="BB186" i="7"/>
  <c r="BI194" i="7"/>
  <c r="C194" i="7"/>
  <c r="BH194" i="7" s="1"/>
  <c r="BI198" i="7"/>
  <c r="C198" i="7"/>
  <c r="BH198" i="7" s="1"/>
  <c r="BB199" i="7"/>
  <c r="W202" i="7" s="1"/>
  <c r="BJ202" i="7"/>
  <c r="BI225" i="7"/>
  <c r="BB228" i="7"/>
  <c r="C229" i="7"/>
  <c r="C230" i="7"/>
  <c r="C236" i="7"/>
  <c r="BI238" i="7"/>
  <c r="AV172" i="7"/>
  <c r="BK171" i="7"/>
  <c r="BD171" i="7"/>
  <c r="BK175" i="7"/>
  <c r="BD175" i="7"/>
  <c r="AV176" i="7" s="1"/>
  <c r="BK179" i="7"/>
  <c r="BD179" i="7"/>
  <c r="AV180" i="7" s="1"/>
  <c r="AV184" i="7"/>
  <c r="BK183" i="7"/>
  <c r="BD183" i="7"/>
  <c r="AV188" i="7"/>
  <c r="BK187" i="7"/>
  <c r="BD187" i="7"/>
  <c r="W203" i="7"/>
  <c r="C215" i="7"/>
  <c r="BI227" i="7"/>
  <c r="BI231" i="7"/>
  <c r="BB230" i="7"/>
  <c r="AR231" i="7" s="1"/>
  <c r="BI239" i="7"/>
  <c r="BB238" i="7"/>
  <c r="AI239" i="7" s="1"/>
  <c r="E247" i="6"/>
  <c r="D247" i="6"/>
  <c r="C247" i="6" s="1"/>
  <c r="E246" i="6"/>
  <c r="D246" i="6"/>
  <c r="C246" i="6"/>
  <c r="E245" i="6"/>
  <c r="D245" i="6"/>
  <c r="C245" i="6" s="1"/>
  <c r="E244" i="6"/>
  <c r="D244" i="6"/>
  <c r="C244" i="6" s="1"/>
  <c r="E239" i="6"/>
  <c r="D239" i="6"/>
  <c r="C239" i="6"/>
  <c r="BH239" i="6" s="1"/>
  <c r="BA238" i="6"/>
  <c r="E238" i="6"/>
  <c r="D238" i="6"/>
  <c r="E237" i="6"/>
  <c r="D237" i="6"/>
  <c r="C237" i="6"/>
  <c r="BA236" i="6" s="1"/>
  <c r="BH236" i="6"/>
  <c r="E236" i="6"/>
  <c r="D236" i="6"/>
  <c r="C236" i="6"/>
  <c r="BA235" i="6" s="1"/>
  <c r="E231" i="6"/>
  <c r="D231" i="6"/>
  <c r="C231" i="6"/>
  <c r="E230" i="6"/>
  <c r="D230" i="6"/>
  <c r="E229" i="6"/>
  <c r="D229" i="6"/>
  <c r="C229" i="6"/>
  <c r="E228" i="6"/>
  <c r="D228" i="6"/>
  <c r="C228" i="6"/>
  <c r="BA227" i="6" s="1"/>
  <c r="E227" i="6"/>
  <c r="D227" i="6"/>
  <c r="E226" i="6"/>
  <c r="D226" i="6"/>
  <c r="E225" i="6"/>
  <c r="D225" i="6"/>
  <c r="BH220" i="6"/>
  <c r="AR220" i="6"/>
  <c r="E220" i="6"/>
  <c r="D220" i="6"/>
  <c r="C220" i="6" s="1"/>
  <c r="BH219" i="6"/>
  <c r="E219" i="6"/>
  <c r="D219" i="6"/>
  <c r="C219" i="6"/>
  <c r="BH218" i="6"/>
  <c r="AR218" i="6"/>
  <c r="E218" i="6"/>
  <c r="D218" i="6"/>
  <c r="C218" i="6" s="1"/>
  <c r="BH217" i="6"/>
  <c r="BA217" i="6"/>
  <c r="AR217" i="6"/>
  <c r="E217" i="6"/>
  <c r="D217" i="6"/>
  <c r="C217" i="6" s="1"/>
  <c r="BH216" i="6"/>
  <c r="BA216" i="6"/>
  <c r="AR219" i="6" s="1"/>
  <c r="AR216" i="6"/>
  <c r="E216" i="6"/>
  <c r="D216" i="6"/>
  <c r="C216" i="6" s="1"/>
  <c r="BH215" i="6"/>
  <c r="BA215" i="6"/>
  <c r="AR215" i="6"/>
  <c r="E215" i="6"/>
  <c r="D215" i="6"/>
  <c r="C215" i="6" s="1"/>
  <c r="BH214" i="6"/>
  <c r="BA214" i="6"/>
  <c r="AR214" i="6"/>
  <c r="E214" i="6"/>
  <c r="D214" i="6"/>
  <c r="C214" i="6" s="1"/>
  <c r="BH213" i="6"/>
  <c r="BA213" i="6"/>
  <c r="E213" i="6"/>
  <c r="D213" i="6"/>
  <c r="C213" i="6" s="1"/>
  <c r="BH212" i="6"/>
  <c r="BA212" i="6"/>
  <c r="AR212" i="6"/>
  <c r="E212" i="6"/>
  <c r="D212" i="6"/>
  <c r="C212" i="6" s="1"/>
  <c r="BH211" i="6"/>
  <c r="BA211" i="6"/>
  <c r="AR211" i="6"/>
  <c r="E211" i="6"/>
  <c r="C211" i="6"/>
  <c r="BA210" i="6"/>
  <c r="AR213" i="6" s="1"/>
  <c r="AQ210" i="6"/>
  <c r="AP210" i="6"/>
  <c r="AO210" i="6"/>
  <c r="AN210" i="6"/>
  <c r="AM210" i="6"/>
  <c r="AL210" i="6"/>
  <c r="AK210" i="6"/>
  <c r="AJ210" i="6"/>
  <c r="AI210" i="6"/>
  <c r="AH210" i="6"/>
  <c r="AG210" i="6"/>
  <c r="AF210" i="6"/>
  <c r="AE210" i="6"/>
  <c r="AD210" i="6"/>
  <c r="AC210" i="6"/>
  <c r="AB210" i="6"/>
  <c r="AA210" i="6"/>
  <c r="Z210" i="6"/>
  <c r="Y210" i="6"/>
  <c r="X210" i="6"/>
  <c r="W210" i="6"/>
  <c r="V210" i="6"/>
  <c r="U210" i="6"/>
  <c r="T210" i="6"/>
  <c r="S210" i="6"/>
  <c r="R210" i="6"/>
  <c r="Q210" i="6"/>
  <c r="P210" i="6"/>
  <c r="O210" i="6"/>
  <c r="N210" i="6"/>
  <c r="M210" i="6"/>
  <c r="L210" i="6"/>
  <c r="K210" i="6"/>
  <c r="J210" i="6"/>
  <c r="I210" i="6"/>
  <c r="H210" i="6"/>
  <c r="G210" i="6"/>
  <c r="E210" i="6" s="1"/>
  <c r="C210" i="6" s="1"/>
  <c r="F210" i="6"/>
  <c r="D210" i="6" s="1"/>
  <c r="BA209" i="6"/>
  <c r="BA208" i="6"/>
  <c r="C205" i="6"/>
  <c r="BI204" i="6"/>
  <c r="C204" i="6"/>
  <c r="BJ204" i="6" s="1"/>
  <c r="BJ203" i="6"/>
  <c r="C203" i="6"/>
  <c r="C202" i="6"/>
  <c r="BB201" i="6"/>
  <c r="BA201" i="6"/>
  <c r="BB199" i="6"/>
  <c r="BJ198" i="6"/>
  <c r="E198" i="6"/>
  <c r="D198" i="6"/>
  <c r="BJ194" i="6"/>
  <c r="E194" i="6"/>
  <c r="D194" i="6"/>
  <c r="BL190" i="6"/>
  <c r="F190" i="6"/>
  <c r="E190" i="6"/>
  <c r="D190" i="6"/>
  <c r="BK189" i="6"/>
  <c r="BJ189" i="6"/>
  <c r="BI189" i="6"/>
  <c r="BD189" i="6"/>
  <c r="BC189" i="6"/>
  <c r="BB189" i="6"/>
  <c r="AV189" i="6"/>
  <c r="F189" i="6"/>
  <c r="E189" i="6"/>
  <c r="D189" i="6" s="1"/>
  <c r="BL189" i="6" s="1"/>
  <c r="BB188" i="6"/>
  <c r="F188" i="6"/>
  <c r="BI187" i="6" s="1"/>
  <c r="E188" i="6"/>
  <c r="D188" i="6" s="1"/>
  <c r="BL188" i="6" s="1"/>
  <c r="BL187" i="6"/>
  <c r="BK187" i="6"/>
  <c r="BJ187" i="6"/>
  <c r="BH187" i="6"/>
  <c r="BD187" i="6"/>
  <c r="BC187" i="6"/>
  <c r="BA187" i="6"/>
  <c r="F187" i="6"/>
  <c r="E187" i="6"/>
  <c r="D187" i="6"/>
  <c r="BK186" i="6"/>
  <c r="BJ186" i="6"/>
  <c r="BI186" i="6"/>
  <c r="BD186" i="6"/>
  <c r="BC186" i="6"/>
  <c r="BB186" i="6"/>
  <c r="F186" i="6"/>
  <c r="E186" i="6"/>
  <c r="D186" i="6" s="1"/>
  <c r="BL186" i="6" s="1"/>
  <c r="BK185" i="6"/>
  <c r="BJ185" i="6"/>
  <c r="BI185" i="6"/>
  <c r="BH185" i="6"/>
  <c r="BD185" i="6"/>
  <c r="BC185" i="6"/>
  <c r="AV186" i="6" s="1"/>
  <c r="BB185" i="6"/>
  <c r="BA185" i="6"/>
  <c r="F185" i="6"/>
  <c r="E185" i="6"/>
  <c r="D185" i="6"/>
  <c r="BL185" i="6" s="1"/>
  <c r="BJ184" i="6"/>
  <c r="BI184" i="6"/>
  <c r="BD184" i="6"/>
  <c r="BC184" i="6"/>
  <c r="F184" i="6"/>
  <c r="BI183" i="6" s="1"/>
  <c r="E184" i="6"/>
  <c r="D184" i="6" s="1"/>
  <c r="BL184" i="6" s="1"/>
  <c r="BK183" i="6"/>
  <c r="BJ183" i="6"/>
  <c r="BH183" i="6"/>
  <c r="BD183" i="6"/>
  <c r="BC183" i="6"/>
  <c r="BA183" i="6"/>
  <c r="F183" i="6"/>
  <c r="E183" i="6"/>
  <c r="D183" i="6"/>
  <c r="BL183" i="6" s="1"/>
  <c r="BK182" i="6"/>
  <c r="BJ182" i="6"/>
  <c r="BI182" i="6"/>
  <c r="BD182" i="6"/>
  <c r="BC182" i="6"/>
  <c r="BB182" i="6"/>
  <c r="F182" i="6"/>
  <c r="E182" i="6"/>
  <c r="BK181" i="6"/>
  <c r="BI181" i="6"/>
  <c r="BH181" i="6"/>
  <c r="BD181" i="6"/>
  <c r="BB181" i="6"/>
  <c r="BA181" i="6"/>
  <c r="F181" i="6"/>
  <c r="E181" i="6"/>
  <c r="BJ180" i="6"/>
  <c r="BC180" i="6"/>
  <c r="BB180" i="6"/>
  <c r="F180" i="6"/>
  <c r="BI179" i="6" s="1"/>
  <c r="E180" i="6"/>
  <c r="D180" i="6" s="1"/>
  <c r="BL180" i="6" s="1"/>
  <c r="BL179" i="6"/>
  <c r="BK179" i="6"/>
  <c r="BJ179" i="6"/>
  <c r="BH179" i="6"/>
  <c r="BD179" i="6"/>
  <c r="BC179" i="6"/>
  <c r="BA179" i="6"/>
  <c r="F179" i="6"/>
  <c r="E179" i="6"/>
  <c r="D179" i="6"/>
  <c r="BK178" i="6"/>
  <c r="BJ178" i="6"/>
  <c r="BI178" i="6"/>
  <c r="BD178" i="6"/>
  <c r="BC178" i="6"/>
  <c r="BB178" i="6"/>
  <c r="F178" i="6"/>
  <c r="E178" i="6"/>
  <c r="D178" i="6" s="1"/>
  <c r="BL178" i="6" s="1"/>
  <c r="BK177" i="6"/>
  <c r="BJ177" i="6"/>
  <c r="BI177" i="6"/>
  <c r="BH177" i="6"/>
  <c r="BD177" i="6"/>
  <c r="BC177" i="6"/>
  <c r="AV178" i="6" s="1"/>
  <c r="BB177" i="6"/>
  <c r="BA177" i="6"/>
  <c r="F177" i="6"/>
  <c r="E177" i="6"/>
  <c r="D177" i="6"/>
  <c r="BL177" i="6" s="1"/>
  <c r="BJ176" i="6"/>
  <c r="BI176" i="6"/>
  <c r="BD176" i="6"/>
  <c r="BC176" i="6"/>
  <c r="F176" i="6"/>
  <c r="BI175" i="6" s="1"/>
  <c r="E176" i="6"/>
  <c r="D176" i="6" s="1"/>
  <c r="BL176" i="6" s="1"/>
  <c r="BK175" i="6"/>
  <c r="BJ175" i="6"/>
  <c r="BH175" i="6"/>
  <c r="BD175" i="6"/>
  <c r="BC175" i="6"/>
  <c r="BA175" i="6"/>
  <c r="F175" i="6"/>
  <c r="E175" i="6"/>
  <c r="D175" i="6"/>
  <c r="BL175" i="6" s="1"/>
  <c r="BK174" i="6"/>
  <c r="BJ174" i="6"/>
  <c r="BI174" i="6"/>
  <c r="BD174" i="6"/>
  <c r="BC174" i="6"/>
  <c r="BB174" i="6"/>
  <c r="F174" i="6"/>
  <c r="E174" i="6"/>
  <c r="BK173" i="6"/>
  <c r="BI173" i="6"/>
  <c r="BH173" i="6"/>
  <c r="BD173" i="6"/>
  <c r="BB173" i="6"/>
  <c r="BA173" i="6"/>
  <c r="F173" i="6"/>
  <c r="E173" i="6"/>
  <c r="BJ172" i="6"/>
  <c r="BC172" i="6"/>
  <c r="F172" i="6"/>
  <c r="BI171" i="6" s="1"/>
  <c r="E172" i="6"/>
  <c r="D172" i="6" s="1"/>
  <c r="BL172" i="6" s="1"/>
  <c r="BL171" i="6"/>
  <c r="BK171" i="6"/>
  <c r="BJ171" i="6"/>
  <c r="BH171" i="6"/>
  <c r="BD171" i="6"/>
  <c r="BC171" i="6"/>
  <c r="BA171" i="6"/>
  <c r="F171" i="6"/>
  <c r="E171" i="6"/>
  <c r="D171" i="6"/>
  <c r="BK170" i="6"/>
  <c r="BJ170" i="6"/>
  <c r="BI170" i="6"/>
  <c r="BD170" i="6"/>
  <c r="BC170" i="6"/>
  <c r="BB170" i="6"/>
  <c r="AV170" i="6"/>
  <c r="F170" i="6"/>
  <c r="D170" i="6"/>
  <c r="BL170" i="6" s="1"/>
  <c r="BK169" i="6"/>
  <c r="BJ169" i="6"/>
  <c r="BI169" i="6"/>
  <c r="BH169" i="6"/>
  <c r="BD169" i="6"/>
  <c r="BC169" i="6"/>
  <c r="BB169" i="6"/>
  <c r="BA169" i="6"/>
  <c r="F169" i="6"/>
  <c r="E169" i="6"/>
  <c r="BK168" i="6"/>
  <c r="BI168" i="6"/>
  <c r="BH168" i="6"/>
  <c r="BD168" i="6"/>
  <c r="BB168" i="6"/>
  <c r="BA168" i="6"/>
  <c r="F168" i="6"/>
  <c r="E168" i="6"/>
  <c r="D168" i="6"/>
  <c r="BL168" i="6" s="1"/>
  <c r="BK167" i="6"/>
  <c r="BJ167" i="6"/>
  <c r="BI167" i="6"/>
  <c r="BD167" i="6"/>
  <c r="BC167" i="6"/>
  <c r="BB167" i="6"/>
  <c r="F167" i="6"/>
  <c r="BI166" i="6" s="1"/>
  <c r="E167" i="6"/>
  <c r="BK166" i="6"/>
  <c r="BH166" i="6"/>
  <c r="BD166" i="6"/>
  <c r="BA166" i="6"/>
  <c r="F166" i="6"/>
  <c r="E166" i="6"/>
  <c r="BC165" i="6"/>
  <c r="F165" i="6"/>
  <c r="E165" i="6"/>
  <c r="D165" i="6" s="1"/>
  <c r="BL165" i="6" s="1"/>
  <c r="BK164" i="6"/>
  <c r="BJ164" i="6"/>
  <c r="BI164" i="6"/>
  <c r="BH164" i="6"/>
  <c r="BD164" i="6"/>
  <c r="BC164" i="6"/>
  <c r="AV165" i="6" s="1"/>
  <c r="BB164" i="6"/>
  <c r="BA164" i="6"/>
  <c r="F164" i="6"/>
  <c r="E164" i="6"/>
  <c r="DD163" i="6"/>
  <c r="DC163" i="6"/>
  <c r="DB163" i="6"/>
  <c r="DA163" i="6"/>
  <c r="CZ163" i="6"/>
  <c r="CY163" i="6"/>
  <c r="CX163" i="6"/>
  <c r="CW163" i="6"/>
  <c r="CV163" i="6"/>
  <c r="CU163" i="6"/>
  <c r="CT163" i="6"/>
  <c r="CS163" i="6"/>
  <c r="CR163" i="6"/>
  <c r="CQ163" i="6"/>
  <c r="CP163" i="6"/>
  <c r="CO163" i="6"/>
  <c r="CN163" i="6"/>
  <c r="CM163" i="6"/>
  <c r="CL163" i="6"/>
  <c r="CK163" i="6"/>
  <c r="CJ163" i="6"/>
  <c r="CI163" i="6"/>
  <c r="CH163" i="6"/>
  <c r="CG163" i="6"/>
  <c r="CF163" i="6"/>
  <c r="CE163" i="6"/>
  <c r="CD163" i="6"/>
  <c r="CC163" i="6"/>
  <c r="CB163" i="6"/>
  <c r="CA163" i="6"/>
  <c r="BZ163" i="6"/>
  <c r="BY163" i="6"/>
  <c r="BX163" i="6"/>
  <c r="BW163" i="6"/>
  <c r="BV163" i="6"/>
  <c r="BU163" i="6"/>
  <c r="BT163" i="6"/>
  <c r="BS163" i="6"/>
  <c r="BR163" i="6"/>
  <c r="BQ163" i="6"/>
  <c r="BP163" i="6"/>
  <c r="BK163" i="6"/>
  <c r="BA163" i="6"/>
  <c r="F163" i="6"/>
  <c r="E163" i="6"/>
  <c r="D163" i="6"/>
  <c r="BL163" i="6" s="1"/>
  <c r="BK162" i="6"/>
  <c r="BJ162" i="6"/>
  <c r="BI162" i="6"/>
  <c r="BD162" i="6"/>
  <c r="BC162" i="6"/>
  <c r="BB162" i="6"/>
  <c r="BK161" i="6"/>
  <c r="BJ161" i="6"/>
  <c r="BB161" i="6"/>
  <c r="F161" i="6"/>
  <c r="E161" i="6"/>
  <c r="D161" i="6" s="1"/>
  <c r="BL162" i="6" s="1"/>
  <c r="BK157" i="6"/>
  <c r="F157" i="6"/>
  <c r="E157" i="6"/>
  <c r="BB156" i="6"/>
  <c r="F156" i="6"/>
  <c r="E156" i="6"/>
  <c r="BJ155" i="6"/>
  <c r="F155" i="6"/>
  <c r="E155" i="6"/>
  <c r="BJ154" i="6"/>
  <c r="BD154" i="6"/>
  <c r="F154" i="6"/>
  <c r="E154" i="6"/>
  <c r="BK153" i="6"/>
  <c r="BJ153" i="6"/>
  <c r="BI153" i="6"/>
  <c r="BC153" i="6"/>
  <c r="F153" i="6"/>
  <c r="E153" i="6"/>
  <c r="D153" i="6" s="1"/>
  <c r="BK152" i="6"/>
  <c r="BD152" i="6"/>
  <c r="BC152" i="6"/>
  <c r="BB152" i="6"/>
  <c r="F152" i="6"/>
  <c r="E152" i="6"/>
  <c r="BK151" i="6"/>
  <c r="BD151" i="6"/>
  <c r="F151" i="6"/>
  <c r="E151" i="6"/>
  <c r="BJ150" i="6"/>
  <c r="BI150" i="6"/>
  <c r="BD150" i="6"/>
  <c r="BB150" i="6"/>
  <c r="F150" i="6"/>
  <c r="E150" i="6"/>
  <c r="BK149" i="6"/>
  <c r="BI149" i="6"/>
  <c r="BC149" i="6"/>
  <c r="BB149" i="6"/>
  <c r="F149" i="6"/>
  <c r="E149" i="6"/>
  <c r="BK148" i="6"/>
  <c r="BD148" i="6"/>
  <c r="BB148" i="6"/>
  <c r="F148" i="6"/>
  <c r="E148" i="6"/>
  <c r="BD147" i="6"/>
  <c r="BC147" i="6"/>
  <c r="F147" i="6"/>
  <c r="E147" i="6"/>
  <c r="BJ146" i="6"/>
  <c r="BD146" i="6"/>
  <c r="F146" i="6"/>
  <c r="E146" i="6"/>
  <c r="BK145" i="6"/>
  <c r="BI145" i="6"/>
  <c r="BC145" i="6"/>
  <c r="F145" i="6"/>
  <c r="E145" i="6"/>
  <c r="BD144" i="6"/>
  <c r="BB144" i="6"/>
  <c r="F144" i="6"/>
  <c r="E144" i="6"/>
  <c r="D144" i="6" s="1"/>
  <c r="BK143" i="6"/>
  <c r="BD143" i="6"/>
  <c r="F143" i="6"/>
  <c r="E143" i="6"/>
  <c r="BJ142" i="6"/>
  <c r="BD142" i="6"/>
  <c r="BB142" i="6"/>
  <c r="F142" i="6"/>
  <c r="E142" i="6"/>
  <c r="BK141" i="6"/>
  <c r="BI141" i="6"/>
  <c r="BC141" i="6"/>
  <c r="BB141" i="6"/>
  <c r="F141" i="6"/>
  <c r="E141" i="6"/>
  <c r="D141" i="6" s="1"/>
  <c r="BK140" i="6"/>
  <c r="BD140" i="6"/>
  <c r="BB140" i="6"/>
  <c r="F140" i="6"/>
  <c r="E140" i="6"/>
  <c r="D140" i="6" s="1"/>
  <c r="BI139" i="6"/>
  <c r="BD139" i="6"/>
  <c r="BC139" i="6"/>
  <c r="F139" i="6"/>
  <c r="E139" i="6"/>
  <c r="BJ138" i="6"/>
  <c r="BD138" i="6"/>
  <c r="F138" i="6"/>
  <c r="E138" i="6"/>
  <c r="BK137" i="6"/>
  <c r="BJ137" i="6"/>
  <c r="BI137" i="6"/>
  <c r="BC137" i="6"/>
  <c r="F137" i="6"/>
  <c r="D137" i="6"/>
  <c r="BI136" i="6"/>
  <c r="BC136" i="6"/>
  <c r="BB136" i="6"/>
  <c r="BA136" i="6"/>
  <c r="F136" i="6"/>
  <c r="E136" i="6"/>
  <c r="BJ136" i="6" s="1"/>
  <c r="D136" i="6"/>
  <c r="BB135" i="6"/>
  <c r="BA135" i="6"/>
  <c r="F135" i="6"/>
  <c r="E135" i="6"/>
  <c r="BJ135" i="6" s="1"/>
  <c r="D135" i="6"/>
  <c r="BH134" i="6"/>
  <c r="BA134" i="6"/>
  <c r="F134" i="6"/>
  <c r="E134" i="6"/>
  <c r="BJ133" i="6"/>
  <c r="BD133" i="6"/>
  <c r="F133" i="6"/>
  <c r="E133" i="6"/>
  <c r="BJ132" i="6"/>
  <c r="BH132" i="6"/>
  <c r="BC132" i="6"/>
  <c r="F132" i="6"/>
  <c r="E132"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K131" i="6"/>
  <c r="BI131" i="6"/>
  <c r="BH131" i="6"/>
  <c r="BB131" i="6"/>
  <c r="F131" i="6"/>
  <c r="E131" i="6"/>
  <c r="BK130" i="6"/>
  <c r="BI130" i="6"/>
  <c r="BH130" i="6"/>
  <c r="BD130" i="6"/>
  <c r="BB130" i="6"/>
  <c r="BA130" i="6"/>
  <c r="F130" i="6"/>
  <c r="E130" i="6"/>
  <c r="D130" i="6"/>
  <c r="BH129" i="6"/>
  <c r="BD129" i="6"/>
  <c r="BB129" i="6"/>
  <c r="BA129" i="6"/>
  <c r="BD128" i="6"/>
  <c r="BB128" i="6"/>
  <c r="F128" i="6"/>
  <c r="E128" i="6"/>
  <c r="BA124" i="6"/>
  <c r="S124" i="6" s="1"/>
  <c r="E124" i="6"/>
  <c r="D124" i="6"/>
  <c r="C124" i="6"/>
  <c r="BH124" i="6" s="1"/>
  <c r="E123" i="6"/>
  <c r="D123" i="6"/>
  <c r="C123" i="6" s="1"/>
  <c r="BA123" i="6" s="1"/>
  <c r="S123" i="6" s="1"/>
  <c r="BH122" i="6"/>
  <c r="E122" i="6"/>
  <c r="D122" i="6"/>
  <c r="C122" i="6" s="1"/>
  <c r="BA122" i="6" s="1"/>
  <c r="S122" i="6" s="1"/>
  <c r="P118" i="6"/>
  <c r="J118" i="6"/>
  <c r="I118" i="6"/>
  <c r="P117" i="6"/>
  <c r="O117" i="6"/>
  <c r="N117" i="6"/>
  <c r="N118" i="6" s="1"/>
  <c r="M117" i="6"/>
  <c r="L117" i="6"/>
  <c r="K117" i="6"/>
  <c r="J117" i="6"/>
  <c r="I117" i="6"/>
  <c r="H117" i="6"/>
  <c r="G117" i="6"/>
  <c r="F117" i="6"/>
  <c r="F118" i="6" s="1"/>
  <c r="E116" i="6"/>
  <c r="D116" i="6"/>
  <c r="C116" i="6" s="1"/>
  <c r="E115" i="6"/>
  <c r="D115" i="6"/>
  <c r="C115" i="6"/>
  <c r="BH115" i="6" s="1"/>
  <c r="E114" i="6"/>
  <c r="D114" i="6"/>
  <c r="C114" i="6" s="1"/>
  <c r="E113" i="6"/>
  <c r="E117" i="6" s="1"/>
  <c r="D113" i="6"/>
  <c r="P112" i="6"/>
  <c r="O112" i="6"/>
  <c r="O118" i="6" s="1"/>
  <c r="N112" i="6"/>
  <c r="M112" i="6"/>
  <c r="M118" i="6" s="1"/>
  <c r="L112" i="6"/>
  <c r="K112" i="6"/>
  <c r="K118" i="6" s="1"/>
  <c r="J112" i="6"/>
  <c r="I112" i="6"/>
  <c r="H112" i="6"/>
  <c r="G112" i="6"/>
  <c r="G118" i="6" s="1"/>
  <c r="F112" i="6"/>
  <c r="E111" i="6"/>
  <c r="D111" i="6"/>
  <c r="C111" i="6"/>
  <c r="E110" i="6"/>
  <c r="C110" i="6" s="1"/>
  <c r="D110" i="6"/>
  <c r="E109" i="6"/>
  <c r="D109" i="6"/>
  <c r="K105" i="6"/>
  <c r="G105" i="6"/>
  <c r="M104" i="6"/>
  <c r="L104" i="6"/>
  <c r="L105" i="6" s="1"/>
  <c r="K104" i="6"/>
  <c r="J104" i="6"/>
  <c r="I104" i="6"/>
  <c r="H104" i="6"/>
  <c r="H105" i="6" s="1"/>
  <c r="G104" i="6"/>
  <c r="F104" i="6"/>
  <c r="E103" i="6"/>
  <c r="D103" i="6"/>
  <c r="C103" i="6"/>
  <c r="E102" i="6"/>
  <c r="D102" i="6"/>
  <c r="E101" i="6"/>
  <c r="D101" i="6"/>
  <c r="D104" i="6" s="1"/>
  <c r="C101" i="6"/>
  <c r="E100" i="6"/>
  <c r="D100" i="6"/>
  <c r="C100" i="6"/>
  <c r="Y99" i="6"/>
  <c r="X99" i="6"/>
  <c r="W99" i="6"/>
  <c r="V99" i="6"/>
  <c r="U99" i="6"/>
  <c r="T99" i="6"/>
  <c r="S99" i="6"/>
  <c r="R99" i="6"/>
  <c r="N99" i="6" s="1"/>
  <c r="Q99" i="6"/>
  <c r="O99" i="6" s="1"/>
  <c r="P99" i="6"/>
  <c r="M99" i="6"/>
  <c r="M105" i="6" s="1"/>
  <c r="L99" i="6"/>
  <c r="K99" i="6"/>
  <c r="J99" i="6"/>
  <c r="J105" i="6" s="1"/>
  <c r="I99" i="6"/>
  <c r="I105" i="6" s="1"/>
  <c r="H99" i="6"/>
  <c r="G99" i="6"/>
  <c r="F99" i="6"/>
  <c r="F105" i="6" s="1"/>
  <c r="O98" i="6"/>
  <c r="N98" i="6"/>
  <c r="E98" i="6"/>
  <c r="D98" i="6"/>
  <c r="C98" i="6" s="1"/>
  <c r="O97" i="6"/>
  <c r="N97" i="6"/>
  <c r="E97" i="6"/>
  <c r="C97" i="6" s="1"/>
  <c r="D97" i="6"/>
  <c r="O96" i="6"/>
  <c r="N96" i="6"/>
  <c r="E96" i="6"/>
  <c r="D96" i="6"/>
  <c r="E92" i="6"/>
  <c r="D92" i="6"/>
  <c r="C92" i="6"/>
  <c r="E91" i="6"/>
  <c r="D91" i="6"/>
  <c r="C91" i="6"/>
  <c r="E90" i="6"/>
  <c r="D90" i="6"/>
  <c r="E89" i="6"/>
  <c r="D89" i="6"/>
  <c r="C89" i="6"/>
  <c r="E88" i="6"/>
  <c r="D88" i="6"/>
  <c r="C88" i="6"/>
  <c r="AK83" i="6"/>
  <c r="E83" i="6"/>
  <c r="D83" i="6"/>
  <c r="C83" i="6"/>
  <c r="BA82" i="6"/>
  <c r="AK82" i="6" s="1"/>
  <c r="E82" i="6"/>
  <c r="D82" i="6"/>
  <c r="C82" i="6"/>
  <c r="BH81" i="6"/>
  <c r="AK81" i="6"/>
  <c r="E81" i="6"/>
  <c r="C81" i="6" s="1"/>
  <c r="BA81" i="6" s="1"/>
  <c r="D81" i="6"/>
  <c r="BH80" i="6"/>
  <c r="BA80" i="6"/>
  <c r="AK80" i="6" s="1"/>
  <c r="E80" i="6"/>
  <c r="D80" i="6"/>
  <c r="C80" i="6"/>
  <c r="BH79" i="6"/>
  <c r="E79" i="6"/>
  <c r="D79" i="6"/>
  <c r="C79" i="6"/>
  <c r="BA79" i="6" s="1"/>
  <c r="AK79" i="6" s="1"/>
  <c r="BH78" i="6"/>
  <c r="E78" i="6"/>
  <c r="D78" i="6"/>
  <c r="C78" i="6" s="1"/>
  <c r="BA78" i="6" s="1"/>
  <c r="AK78" i="6" s="1"/>
  <c r="BH77" i="6"/>
  <c r="E73" i="6"/>
  <c r="D73" i="6"/>
  <c r="C73" i="6" s="1"/>
  <c r="E72" i="6"/>
  <c r="D72" i="6"/>
  <c r="C72" i="6"/>
  <c r="E71" i="6"/>
  <c r="D71" i="6"/>
  <c r="C71" i="6"/>
  <c r="E70" i="6"/>
  <c r="D70" i="6"/>
  <c r="E69" i="6"/>
  <c r="C69" i="6" s="1"/>
  <c r="D69" i="6"/>
  <c r="E68" i="6"/>
  <c r="D68" i="6"/>
  <c r="C68" i="6" s="1"/>
  <c r="C63" i="6"/>
  <c r="BH62" i="6"/>
  <c r="BA62" i="6"/>
  <c r="I62" i="6" s="1"/>
  <c r="C62" i="6"/>
  <c r="BH61" i="6"/>
  <c r="BA61" i="6"/>
  <c r="I61" i="6" s="1"/>
  <c r="C61" i="6"/>
  <c r="BH60" i="6"/>
  <c r="BA60" i="6"/>
  <c r="I60" i="6" s="1"/>
  <c r="C60" i="6"/>
  <c r="BB56" i="6"/>
  <c r="BA56" i="6"/>
  <c r="L56" i="6" s="1"/>
  <c r="C56" i="6"/>
  <c r="BH55" i="6"/>
  <c r="BA55" i="6"/>
  <c r="L55" i="6"/>
  <c r="C55" i="6"/>
  <c r="BB55" i="6" s="1"/>
  <c r="BH54" i="6"/>
  <c r="BB54" i="6"/>
  <c r="BA54" i="6"/>
  <c r="L54" i="6" s="1"/>
  <c r="C54" i="6"/>
  <c r="BI54" i="6" s="1"/>
  <c r="BI53" i="6"/>
  <c r="BH53" i="6"/>
  <c r="BA53" i="6"/>
  <c r="L53" i="6" s="1"/>
  <c r="C53" i="6"/>
  <c r="BB53" i="6" s="1"/>
  <c r="BH49" i="6"/>
  <c r="BA49" i="6"/>
  <c r="F49" i="6" s="1"/>
  <c r="C49" i="6"/>
  <c r="C43" i="6"/>
  <c r="BH43" i="6" s="1"/>
  <c r="BH42" i="6"/>
  <c r="C42" i="6"/>
  <c r="C41" i="6"/>
  <c r="BH41" i="6" s="1"/>
  <c r="C40" i="6"/>
  <c r="BH40" i="6" s="1"/>
  <c r="C39" i="6"/>
  <c r="BH39" i="6" s="1"/>
  <c r="BH38" i="6"/>
  <c r="C38" i="6"/>
  <c r="C37" i="6"/>
  <c r="BH37" i="6" s="1"/>
  <c r="C36" i="6"/>
  <c r="BH36" i="6" s="1"/>
  <c r="C35" i="6"/>
  <c r="BH35" i="6" s="1"/>
  <c r="BH34" i="6"/>
  <c r="C34" i="6"/>
  <c r="L33" i="6"/>
  <c r="K33" i="6"/>
  <c r="J33" i="6"/>
  <c r="I33" i="6"/>
  <c r="H33" i="6"/>
  <c r="G33" i="6"/>
  <c r="F33" i="6"/>
  <c r="E33" i="6"/>
  <c r="D33" i="6"/>
  <c r="C33" i="6"/>
  <c r="BH33" i="6" s="1"/>
  <c r="BH29" i="6"/>
  <c r="BA29" i="6"/>
  <c r="D29" i="6"/>
  <c r="BH28" i="6"/>
  <c r="BA28" i="6"/>
  <c r="D28" i="6" s="1"/>
  <c r="BH27" i="6"/>
  <c r="BA27" i="6"/>
  <c r="D27" i="6"/>
  <c r="BH26" i="6"/>
  <c r="BA26" i="6"/>
  <c r="D26" i="6"/>
  <c r="BH25" i="6"/>
  <c r="BA25" i="6"/>
  <c r="D25" i="6"/>
  <c r="BH24" i="6"/>
  <c r="BA24" i="6"/>
  <c r="D24" i="6" s="1"/>
  <c r="BH23" i="6"/>
  <c r="BA23" i="6"/>
  <c r="D23" i="6"/>
  <c r="BH22" i="6"/>
  <c r="BA22" i="6"/>
  <c r="D22" i="6" s="1"/>
  <c r="BH21" i="6"/>
  <c r="BA21" i="6"/>
  <c r="D21" i="6"/>
  <c r="BH20" i="6"/>
  <c r="BA20" i="6"/>
  <c r="D20" i="6" s="1"/>
  <c r="BH19" i="6"/>
  <c r="BA19" i="6"/>
  <c r="D19" i="6" s="1"/>
  <c r="C15" i="6"/>
  <c r="C14" i="6"/>
  <c r="C13" i="6"/>
  <c r="BA12" i="6"/>
  <c r="M12" i="6"/>
  <c r="C12" i="6"/>
  <c r="C11" i="6"/>
  <c r="C10" i="6"/>
  <c r="BA11" i="6" s="1"/>
  <c r="M11" i="6" s="1"/>
  <c r="A5" i="6"/>
  <c r="A4" i="6"/>
  <c r="A3" i="6"/>
  <c r="A2" i="6"/>
  <c r="BH243" i="13" l="1"/>
  <c r="AS152" i="7"/>
  <c r="AS143" i="7"/>
  <c r="C118" i="7"/>
  <c r="BA112" i="7"/>
  <c r="Q112" i="7" s="1"/>
  <c r="BH112" i="7"/>
  <c r="A293" i="7"/>
  <c r="AS132" i="7"/>
  <c r="BH238" i="7"/>
  <c r="BA237" i="7"/>
  <c r="AI238" i="7" s="1"/>
  <c r="AV186" i="7"/>
  <c r="AV170" i="7"/>
  <c r="AS154" i="7"/>
  <c r="AS146" i="7"/>
  <c r="BH230" i="7"/>
  <c r="BA229" i="7"/>
  <c r="AR230" i="7" s="1"/>
  <c r="AS150" i="7"/>
  <c r="BA228" i="7"/>
  <c r="AR229" i="7" s="1"/>
  <c r="BH229" i="7"/>
  <c r="BH243" i="7" s="1"/>
  <c r="AS157" i="7"/>
  <c r="AS128" i="7"/>
  <c r="BH236" i="7"/>
  <c r="BA235" i="7"/>
  <c r="AI236" i="7" s="1"/>
  <c r="AV179" i="7"/>
  <c r="AV161" i="7"/>
  <c r="BA236" i="7"/>
  <c r="AI237" i="7" s="1"/>
  <c r="BH237" i="7"/>
  <c r="AV185" i="7"/>
  <c r="AV164" i="7"/>
  <c r="AV173" i="7"/>
  <c r="AS133" i="7"/>
  <c r="AS138" i="7"/>
  <c r="C105" i="7"/>
  <c r="A328" i="7" s="1"/>
  <c r="AS131" i="6"/>
  <c r="AS137" i="6"/>
  <c r="BH146" i="6"/>
  <c r="BA145" i="6"/>
  <c r="BK146" i="6"/>
  <c r="BD145" i="6"/>
  <c r="BB145" i="6"/>
  <c r="BI146" i="6"/>
  <c r="D164" i="6"/>
  <c r="BL164" i="6" s="1"/>
  <c r="BJ163" i="6"/>
  <c r="C109" i="6"/>
  <c r="C112" i="6" s="1"/>
  <c r="D112" i="6"/>
  <c r="BC163" i="6"/>
  <c r="E112" i="6"/>
  <c r="E118" i="6" s="1"/>
  <c r="BA114" i="6"/>
  <c r="Q114" i="6" s="1"/>
  <c r="BH114" i="6"/>
  <c r="BH139" i="6"/>
  <c r="BA138" i="6"/>
  <c r="BB138" i="6"/>
  <c r="BK139" i="6"/>
  <c r="D143" i="6"/>
  <c r="BJ143" i="6"/>
  <c r="BC142" i="6"/>
  <c r="D145" i="6"/>
  <c r="BC144" i="6"/>
  <c r="BJ145" i="6"/>
  <c r="C113" i="6"/>
  <c r="D117" i="6"/>
  <c r="H118" i="6"/>
  <c r="BA115" i="6"/>
  <c r="Q115" i="6" s="1"/>
  <c r="D148" i="6"/>
  <c r="BJ148" i="6"/>
  <c r="D157" i="6"/>
  <c r="BC156" i="6"/>
  <c r="BJ157" i="6"/>
  <c r="D167" i="6"/>
  <c r="BL167" i="6" s="1"/>
  <c r="BC166" i="6"/>
  <c r="BJ166" i="6"/>
  <c r="BH172" i="6"/>
  <c r="BA172" i="6"/>
  <c r="AV173" i="6" s="1"/>
  <c r="BK172" i="6"/>
  <c r="BD172" i="6"/>
  <c r="D173" i="6"/>
  <c r="BL173" i="6" s="1"/>
  <c r="BI172" i="6"/>
  <c r="L118" i="6"/>
  <c r="BK133" i="6"/>
  <c r="BB132" i="6"/>
  <c r="AS133" i="6" s="1"/>
  <c r="D133" i="6"/>
  <c r="BL129" i="6" s="1"/>
  <c r="BD132" i="6"/>
  <c r="BC135" i="6"/>
  <c r="BJ130" i="6"/>
  <c r="BC129" i="6"/>
  <c r="AS130" i="6" s="1"/>
  <c r="BI132" i="6"/>
  <c r="BA131" i="6"/>
  <c r="BJ134" i="6"/>
  <c r="D134" i="6"/>
  <c r="BK135" i="6"/>
  <c r="BD134" i="6"/>
  <c r="BI135" i="6"/>
  <c r="BB134" i="6"/>
  <c r="AS135" i="6" s="1"/>
  <c r="BH135" i="6"/>
  <c r="BH142" i="6"/>
  <c r="BK142" i="6"/>
  <c r="BA141" i="6"/>
  <c r="AS142" i="6" s="1"/>
  <c r="BD141" i="6"/>
  <c r="BI142" i="6"/>
  <c r="BH147" i="6"/>
  <c r="BA146" i="6"/>
  <c r="BB146" i="6"/>
  <c r="BI147" i="6"/>
  <c r="D149" i="6"/>
  <c r="BJ149" i="6"/>
  <c r="D151" i="6"/>
  <c r="BJ151" i="6"/>
  <c r="BC150" i="6"/>
  <c r="BK155" i="6"/>
  <c r="BA154" i="6"/>
  <c r="BH155" i="6"/>
  <c r="BB154" i="6"/>
  <c r="BB155" i="6"/>
  <c r="D156" i="6"/>
  <c r="BH180" i="6"/>
  <c r="BA180" i="6"/>
  <c r="AV181" i="6" s="1"/>
  <c r="BK180" i="6"/>
  <c r="BD180" i="6"/>
  <c r="D181" i="6"/>
  <c r="BL181" i="6" s="1"/>
  <c r="BI180" i="6"/>
  <c r="BB172" i="6"/>
  <c r="E99" i="6"/>
  <c r="BA116" i="6"/>
  <c r="Q116" i="6" s="1"/>
  <c r="BH116" i="6"/>
  <c r="BC134" i="6"/>
  <c r="BH138" i="6"/>
  <c r="BA137" i="6"/>
  <c r="BK138" i="6"/>
  <c r="BD137" i="6"/>
  <c r="BI138" i="6"/>
  <c r="BC140" i="6"/>
  <c r="BH150" i="6"/>
  <c r="BA149" i="6"/>
  <c r="BK150" i="6"/>
  <c r="BD149" i="6"/>
  <c r="BH154" i="6"/>
  <c r="BA153" i="6"/>
  <c r="BK154" i="6"/>
  <c r="BD153" i="6"/>
  <c r="D169" i="6"/>
  <c r="BL169" i="6" s="1"/>
  <c r="BJ168" i="6"/>
  <c r="BC168" i="6"/>
  <c r="D182" i="6"/>
  <c r="BL182" i="6" s="1"/>
  <c r="BJ181" i="6"/>
  <c r="BC181" i="6"/>
  <c r="AV182" i="6" s="1"/>
  <c r="BI225" i="6"/>
  <c r="BB224" i="6"/>
  <c r="C225" i="6"/>
  <c r="BB226" i="6"/>
  <c r="BI227" i="6"/>
  <c r="C227" i="6"/>
  <c r="BA228" i="6"/>
  <c r="AR229" i="6" s="1"/>
  <c r="BH229" i="6"/>
  <c r="BH15" i="6"/>
  <c r="BH14" i="6"/>
  <c r="BA14" i="6"/>
  <c r="M14" i="6" s="1"/>
  <c r="BH12" i="6"/>
  <c r="BH11" i="6"/>
  <c r="BA10" i="6"/>
  <c r="M10" i="6" s="1"/>
  <c r="BA15" i="6"/>
  <c r="M15" i="6" s="1"/>
  <c r="BI56" i="6"/>
  <c r="BH56" i="6"/>
  <c r="D99" i="6"/>
  <c r="D105" i="6" s="1"/>
  <c r="C96" i="6"/>
  <c r="C99" i="6" s="1"/>
  <c r="E104" i="6"/>
  <c r="C102" i="6"/>
  <c r="C104" i="6" s="1"/>
  <c r="BH123" i="6"/>
  <c r="BK129" i="6"/>
  <c r="BA128" i="6"/>
  <c r="AS128" i="6" s="1"/>
  <c r="BI129" i="6"/>
  <c r="BJ131" i="6"/>
  <c r="BC130" i="6"/>
  <c r="D131" i="6"/>
  <c r="BD131" i="6"/>
  <c r="AS129" i="6"/>
  <c r="BK132" i="6"/>
  <c r="BC133" i="6"/>
  <c r="BK134" i="6"/>
  <c r="BB133" i="6"/>
  <c r="BA133" i="6"/>
  <c r="BI134" i="6"/>
  <c r="BB137" i="6"/>
  <c r="D139" i="6"/>
  <c r="BJ139" i="6"/>
  <c r="BC138" i="6"/>
  <c r="BH140" i="6"/>
  <c r="BA139" i="6"/>
  <c r="BI140" i="6"/>
  <c r="BB139" i="6"/>
  <c r="BJ140" i="6"/>
  <c r="BJ141" i="6"/>
  <c r="BC143" i="6"/>
  <c r="BH144" i="6"/>
  <c r="BA143" i="6"/>
  <c r="AS144" i="6" s="1"/>
  <c r="BI144" i="6"/>
  <c r="BB143" i="6"/>
  <c r="BK144" i="6"/>
  <c r="BJ144" i="6"/>
  <c r="BK147" i="6"/>
  <c r="BC148" i="6"/>
  <c r="BH151" i="6"/>
  <c r="BA150" i="6"/>
  <c r="AS151" i="6" s="1"/>
  <c r="BI151" i="6"/>
  <c r="D152" i="6"/>
  <c r="BJ152" i="6"/>
  <c r="BC151" i="6"/>
  <c r="BB153" i="6"/>
  <c r="BI154" i="6"/>
  <c r="BI155" i="6"/>
  <c r="AV164" i="6"/>
  <c r="BA165" i="6"/>
  <c r="BB165" i="6"/>
  <c r="D166" i="6"/>
  <c r="BD165" i="6"/>
  <c r="AV169" i="6"/>
  <c r="D174" i="6"/>
  <c r="BL174" i="6" s="1"/>
  <c r="BJ173" i="6"/>
  <c r="BC173" i="6"/>
  <c r="AV174" i="6" s="1"/>
  <c r="AI237" i="6"/>
  <c r="BH237" i="6"/>
  <c r="BI55" i="6"/>
  <c r="C70" i="6"/>
  <c r="C90" i="6"/>
  <c r="BC91" i="6" s="1"/>
  <c r="AK92" i="6" s="1"/>
  <c r="D128" i="6"/>
  <c r="BC128" i="6"/>
  <c r="BJ129" i="6"/>
  <c r="D132" i="6"/>
  <c r="BC131" i="6"/>
  <c r="BK136" i="6"/>
  <c r="BD135" i="6"/>
  <c r="AS136" i="6" s="1"/>
  <c r="BH136" i="6"/>
  <c r="BH137" i="6"/>
  <c r="BD136" i="6"/>
  <c r="D138" i="6"/>
  <c r="BH141" i="6"/>
  <c r="BA140" i="6"/>
  <c r="BH143" i="6"/>
  <c r="BA142" i="6"/>
  <c r="AS143" i="6" s="1"/>
  <c r="BI143" i="6"/>
  <c r="D147" i="6"/>
  <c r="BJ147" i="6"/>
  <c r="BC146" i="6"/>
  <c r="BH148" i="6"/>
  <c r="BA147" i="6"/>
  <c r="BI148" i="6"/>
  <c r="BB147" i="6"/>
  <c r="D155" i="6"/>
  <c r="BC154" i="6"/>
  <c r="BH157" i="6"/>
  <c r="BA156" i="6"/>
  <c r="AS157" i="6" s="1"/>
  <c r="BI157" i="6"/>
  <c r="BD156" i="6"/>
  <c r="AV162" i="6"/>
  <c r="BI163" i="6"/>
  <c r="BB163" i="6"/>
  <c r="BH163" i="6"/>
  <c r="BD163" i="6"/>
  <c r="AV176" i="6"/>
  <c r="BH202" i="6"/>
  <c r="BC199" i="6"/>
  <c r="BJ202" i="6"/>
  <c r="BA199" i="6"/>
  <c r="BI202" i="6"/>
  <c r="BB225" i="6"/>
  <c r="BI226" i="6"/>
  <c r="C226" i="6"/>
  <c r="BH231" i="6"/>
  <c r="BA230" i="6"/>
  <c r="BI203" i="6"/>
  <c r="BB200" i="6"/>
  <c r="BH203" i="6"/>
  <c r="BC200" i="6"/>
  <c r="BA200" i="6"/>
  <c r="W203" i="6" s="1"/>
  <c r="BI205" i="6"/>
  <c r="BB202" i="6"/>
  <c r="BA202" i="6"/>
  <c r="W205" i="6" s="1"/>
  <c r="BJ205" i="6"/>
  <c r="BH205" i="6"/>
  <c r="BC202" i="6"/>
  <c r="BH152" i="6"/>
  <c r="BA151" i="6"/>
  <c r="BC161" i="6"/>
  <c r="BH176" i="6"/>
  <c r="BA176" i="6"/>
  <c r="BK176" i="6"/>
  <c r="BH184" i="6"/>
  <c r="BA184" i="6"/>
  <c r="BK184" i="6"/>
  <c r="BI198" i="6"/>
  <c r="C198" i="6"/>
  <c r="BH198" i="6" s="1"/>
  <c r="BB228" i="6"/>
  <c r="BI229" i="6"/>
  <c r="BB229" i="6"/>
  <c r="BI230" i="6"/>
  <c r="C230" i="6"/>
  <c r="BI231" i="6"/>
  <c r="BB230" i="6"/>
  <c r="D142" i="6"/>
  <c r="BH145" i="6"/>
  <c r="BA144" i="6"/>
  <c r="D146" i="6"/>
  <c r="BH149" i="6"/>
  <c r="BA148" i="6"/>
  <c r="AS149" i="6" s="1"/>
  <c r="D150" i="6"/>
  <c r="BB151" i="6"/>
  <c r="BI152" i="6"/>
  <c r="BH153" i="6"/>
  <c r="BA152" i="6"/>
  <c r="AS153" i="6" s="1"/>
  <c r="D154" i="6"/>
  <c r="BH161" i="6"/>
  <c r="BI161" i="6"/>
  <c r="BA161" i="6"/>
  <c r="BD161" i="6"/>
  <c r="BH162" i="6"/>
  <c r="BA162" i="6"/>
  <c r="AV163" i="6" s="1"/>
  <c r="BB176" i="6"/>
  <c r="BB184" i="6"/>
  <c r="BI194" i="6"/>
  <c r="C194" i="6"/>
  <c r="BH194" i="6" s="1"/>
  <c r="BH210" i="6"/>
  <c r="BA207" i="6"/>
  <c r="AR210" i="6" s="1"/>
  <c r="BH228" i="6"/>
  <c r="BB236" i="6"/>
  <c r="BI237" i="6"/>
  <c r="BB237" i="6"/>
  <c r="BI238" i="6"/>
  <c r="C238" i="6"/>
  <c r="BI239" i="6"/>
  <c r="BB238" i="6"/>
  <c r="AI239" i="6" s="1"/>
  <c r="BH167" i="6"/>
  <c r="BA167" i="6"/>
  <c r="AV168" i="6" s="1"/>
  <c r="BH170" i="6"/>
  <c r="BA170" i="6"/>
  <c r="AV171" i="6" s="1"/>
  <c r="BH174" i="6"/>
  <c r="BA174" i="6"/>
  <c r="AV175" i="6" s="1"/>
  <c r="BH178" i="6"/>
  <c r="BA178" i="6"/>
  <c r="AV179" i="6" s="1"/>
  <c r="BH182" i="6"/>
  <c r="BA182" i="6"/>
  <c r="AV183" i="6" s="1"/>
  <c r="BH186" i="6"/>
  <c r="BA186" i="6"/>
  <c r="AV187" i="6" s="1"/>
  <c r="BH189" i="6"/>
  <c r="BA189" i="6"/>
  <c r="AV190" i="6" s="1"/>
  <c r="BB227" i="6"/>
  <c r="AR228" i="6" s="1"/>
  <c r="BI228" i="6"/>
  <c r="BI236" i="6"/>
  <c r="BB235" i="6"/>
  <c r="AI236" i="6" s="1"/>
  <c r="BB166" i="6"/>
  <c r="AV167" i="6" s="1"/>
  <c r="BB171" i="6"/>
  <c r="AV172" i="6" s="1"/>
  <c r="BB175" i="6"/>
  <c r="BB179" i="6"/>
  <c r="AV180" i="6" s="1"/>
  <c r="BB183" i="6"/>
  <c r="AV184" i="6" s="1"/>
  <c r="BB187" i="6"/>
  <c r="AV188" i="6" s="1"/>
  <c r="BC201" i="6"/>
  <c r="W204" i="6" s="1"/>
  <c r="BH204" i="6"/>
  <c r="E247" i="5"/>
  <c r="C247" i="5" s="1"/>
  <c r="D247" i="5"/>
  <c r="E246" i="5"/>
  <c r="D246" i="5"/>
  <c r="C246" i="5" s="1"/>
  <c r="E245" i="5"/>
  <c r="D245" i="5"/>
  <c r="C245" i="5" s="1"/>
  <c r="E244" i="5"/>
  <c r="D244" i="5"/>
  <c r="C244" i="5"/>
  <c r="E239" i="5"/>
  <c r="BI239" i="5" s="1"/>
  <c r="D239" i="5"/>
  <c r="C239" i="5"/>
  <c r="BH239" i="5" s="1"/>
  <c r="BI238" i="5"/>
  <c r="BA238" i="5"/>
  <c r="E238" i="5"/>
  <c r="BB237" i="5" s="1"/>
  <c r="D238" i="5"/>
  <c r="C238" i="5"/>
  <c r="BI237" i="5"/>
  <c r="E237" i="5"/>
  <c r="BB236" i="5" s="1"/>
  <c r="D237" i="5"/>
  <c r="C237" i="5"/>
  <c r="BH237" i="5" s="1"/>
  <c r="BI236" i="5"/>
  <c r="BA236" i="5"/>
  <c r="AI237" i="5" s="1"/>
  <c r="E236" i="5"/>
  <c r="D236" i="5"/>
  <c r="C236" i="5"/>
  <c r="BB235" i="5"/>
  <c r="E231" i="5"/>
  <c r="BI231" i="5" s="1"/>
  <c r="D231" i="5"/>
  <c r="C231" i="5"/>
  <c r="BH231" i="5" s="1"/>
  <c r="BI230" i="5"/>
  <c r="BA230" i="5"/>
  <c r="E230" i="5"/>
  <c r="BB229" i="5" s="1"/>
  <c r="D230" i="5"/>
  <c r="C230" i="5"/>
  <c r="BI229" i="5"/>
  <c r="E229" i="5"/>
  <c r="BB228" i="5" s="1"/>
  <c r="D229" i="5"/>
  <c r="C229" i="5"/>
  <c r="BH229" i="5" s="1"/>
  <c r="BI228" i="5"/>
  <c r="BA228" i="5"/>
  <c r="AR229" i="5" s="1"/>
  <c r="E228" i="5"/>
  <c r="BB227" i="5" s="1"/>
  <c r="D228" i="5"/>
  <c r="C228" i="5"/>
  <c r="BI227" i="5"/>
  <c r="E227" i="5"/>
  <c r="BB226" i="5" s="1"/>
  <c r="D227" i="5"/>
  <c r="C227" i="5"/>
  <c r="BH227" i="5" s="1"/>
  <c r="BI226" i="5"/>
  <c r="BA226" i="5"/>
  <c r="AR227" i="5" s="1"/>
  <c r="E226" i="5"/>
  <c r="BB225" i="5" s="1"/>
  <c r="D226" i="5"/>
  <c r="C226" i="5"/>
  <c r="BI225" i="5"/>
  <c r="E225" i="5"/>
  <c r="D225" i="5"/>
  <c r="C225" i="5"/>
  <c r="BB224" i="5"/>
  <c r="BH220" i="5"/>
  <c r="AR220" i="5"/>
  <c r="E220" i="5"/>
  <c r="C220" i="5" s="1"/>
  <c r="D220" i="5"/>
  <c r="BH219" i="5"/>
  <c r="AR219" i="5"/>
  <c r="E219" i="5"/>
  <c r="D219" i="5"/>
  <c r="C219" i="5"/>
  <c r="BH218" i="5"/>
  <c r="E218" i="5"/>
  <c r="D218" i="5"/>
  <c r="C218" i="5"/>
  <c r="BH217" i="5"/>
  <c r="BA217" i="5"/>
  <c r="E217" i="5"/>
  <c r="C217" i="5" s="1"/>
  <c r="D217" i="5"/>
  <c r="BH216" i="5"/>
  <c r="BA216" i="5"/>
  <c r="E216" i="5"/>
  <c r="D216" i="5"/>
  <c r="C216" i="5" s="1"/>
  <c r="BH215" i="5"/>
  <c r="BA215" i="5"/>
  <c r="AR218" i="5" s="1"/>
  <c r="AR215" i="5"/>
  <c r="E215" i="5"/>
  <c r="C215" i="5" s="1"/>
  <c r="D215" i="5"/>
  <c r="BH214" i="5"/>
  <c r="BA214" i="5"/>
  <c r="AR217" i="5" s="1"/>
  <c r="E214" i="5"/>
  <c r="D214" i="5"/>
  <c r="C214" i="5"/>
  <c r="BH213" i="5"/>
  <c r="BA213" i="5"/>
  <c r="AR216" i="5" s="1"/>
  <c r="E213" i="5"/>
  <c r="C213" i="5" s="1"/>
  <c r="D213" i="5"/>
  <c r="BH212" i="5"/>
  <c r="BA212" i="5"/>
  <c r="E212" i="5"/>
  <c r="D212" i="5"/>
  <c r="C212" i="5" s="1"/>
  <c r="BH211" i="5"/>
  <c r="BA211" i="5"/>
  <c r="AR214" i="5" s="1"/>
  <c r="AR211" i="5"/>
  <c r="E211" i="5"/>
  <c r="C211" i="5" s="1"/>
  <c r="BA210" i="5"/>
  <c r="AR213" i="5" s="1"/>
  <c r="AR210" i="5"/>
  <c r="AQ210" i="5"/>
  <c r="AP210" i="5"/>
  <c r="AO210" i="5"/>
  <c r="BH210" i="5" s="1"/>
  <c r="AN210" i="5"/>
  <c r="AM210" i="5"/>
  <c r="AL210" i="5"/>
  <c r="AK210" i="5"/>
  <c r="AJ210" i="5"/>
  <c r="AI210" i="5"/>
  <c r="AH210" i="5"/>
  <c r="AG210" i="5"/>
  <c r="AF210"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D210" i="5"/>
  <c r="C210" i="5" s="1"/>
  <c r="BA209" i="5"/>
  <c r="AR212" i="5" s="1"/>
  <c r="BA208" i="5"/>
  <c r="BA207" i="5"/>
  <c r="BI205" i="5"/>
  <c r="BH205" i="5"/>
  <c r="C205" i="5"/>
  <c r="BJ205" i="5" s="1"/>
  <c r="BI204" i="5"/>
  <c r="BH204" i="5"/>
  <c r="C204" i="5"/>
  <c r="BJ204" i="5" s="1"/>
  <c r="C203" i="5"/>
  <c r="BI203" i="5" s="1"/>
  <c r="BC202" i="5"/>
  <c r="BB202" i="5"/>
  <c r="W205" i="5" s="1"/>
  <c r="BA202" i="5"/>
  <c r="C202" i="5"/>
  <c r="BC201" i="5"/>
  <c r="BB201" i="5"/>
  <c r="BA201" i="5"/>
  <c r="W204" i="5" s="1"/>
  <c r="BB199" i="5"/>
  <c r="BA199" i="5"/>
  <c r="E198" i="5"/>
  <c r="BJ198" i="5" s="1"/>
  <c r="D198" i="5"/>
  <c r="BI198" i="5" s="1"/>
  <c r="BJ194" i="5"/>
  <c r="E194" i="5"/>
  <c r="D194" i="5"/>
  <c r="BI194" i="5" s="1"/>
  <c r="C194" i="5"/>
  <c r="BH194" i="5" s="1"/>
  <c r="F190" i="5"/>
  <c r="E190" i="5"/>
  <c r="D190" i="5" s="1"/>
  <c r="BL190" i="5" s="1"/>
  <c r="BK189" i="5"/>
  <c r="BJ189" i="5"/>
  <c r="BD189" i="5"/>
  <c r="BC189" i="5"/>
  <c r="F189" i="5"/>
  <c r="BB188" i="5" s="1"/>
  <c r="AV189" i="5" s="1"/>
  <c r="E189" i="5"/>
  <c r="F188" i="5"/>
  <c r="E188" i="5"/>
  <c r="D188" i="5"/>
  <c r="BL188" i="5" s="1"/>
  <c r="BK187" i="5"/>
  <c r="BJ187" i="5"/>
  <c r="BI187" i="5"/>
  <c r="BH187" i="5"/>
  <c r="BD187" i="5"/>
  <c r="BC187" i="5"/>
  <c r="BB187" i="5"/>
  <c r="BA187" i="5"/>
  <c r="F187" i="5"/>
  <c r="E187" i="5"/>
  <c r="BD186" i="5"/>
  <c r="BC186" i="5"/>
  <c r="F186" i="5"/>
  <c r="BK185" i="5" s="1"/>
  <c r="E186" i="5"/>
  <c r="D186" i="5" s="1"/>
  <c r="BL186" i="5" s="1"/>
  <c r="BL185" i="5"/>
  <c r="BJ185" i="5"/>
  <c r="BH185" i="5"/>
  <c r="BD185" i="5"/>
  <c r="BC185" i="5"/>
  <c r="BA185" i="5"/>
  <c r="F185" i="5"/>
  <c r="E185" i="5"/>
  <c r="D185" i="5"/>
  <c r="BL184" i="5"/>
  <c r="BK184" i="5"/>
  <c r="BJ184" i="5"/>
  <c r="BI184" i="5"/>
  <c r="BH184" i="5"/>
  <c r="BD184" i="5"/>
  <c r="BC184" i="5"/>
  <c r="BB184" i="5"/>
  <c r="BA184" i="5"/>
  <c r="AV185" i="5" s="1"/>
  <c r="F184" i="5"/>
  <c r="BH183" i="5" s="1"/>
  <c r="E184" i="5"/>
  <c r="D184" i="5"/>
  <c r="BK183" i="5"/>
  <c r="BJ183" i="5"/>
  <c r="BI183" i="5"/>
  <c r="BD183" i="5"/>
  <c r="BC183" i="5"/>
  <c r="BB183" i="5"/>
  <c r="F183" i="5"/>
  <c r="E183" i="5"/>
  <c r="D183" i="5" s="1"/>
  <c r="BL183" i="5" s="1"/>
  <c r="BK182" i="5"/>
  <c r="BJ182" i="5"/>
  <c r="BD182" i="5"/>
  <c r="BC182" i="5"/>
  <c r="F182" i="5"/>
  <c r="E182" i="5"/>
  <c r="BK181" i="5"/>
  <c r="BJ181" i="5"/>
  <c r="BC181" i="5"/>
  <c r="BA181" i="5"/>
  <c r="F181" i="5"/>
  <c r="E181" i="5"/>
  <c r="D181" i="5"/>
  <c r="BL181" i="5" s="1"/>
  <c r="BK180" i="5"/>
  <c r="BJ180" i="5"/>
  <c r="BI180" i="5"/>
  <c r="BH180" i="5"/>
  <c r="BD180" i="5"/>
  <c r="BC180" i="5"/>
  <c r="BB180" i="5"/>
  <c r="BA180" i="5"/>
  <c r="AV181" i="5" s="1"/>
  <c r="F180" i="5"/>
  <c r="BH179" i="5" s="1"/>
  <c r="E180" i="5"/>
  <c r="BK179" i="5"/>
  <c r="BI179" i="5"/>
  <c r="BD179" i="5"/>
  <c r="BB179" i="5"/>
  <c r="F179" i="5"/>
  <c r="E179" i="5"/>
  <c r="BC178" i="5" s="1"/>
  <c r="BD178" i="5"/>
  <c r="F178" i="5"/>
  <c r="BK177" i="5" s="1"/>
  <c r="E178" i="5"/>
  <c r="BL177" i="5"/>
  <c r="BJ177" i="5"/>
  <c r="BH177" i="5"/>
  <c r="BD177" i="5"/>
  <c r="BC177" i="5"/>
  <c r="BA177" i="5"/>
  <c r="F177" i="5"/>
  <c r="E177" i="5"/>
  <c r="D177" i="5"/>
  <c r="BL176" i="5"/>
  <c r="BK176" i="5"/>
  <c r="BJ176" i="5"/>
  <c r="BI176" i="5"/>
  <c r="BH176" i="5"/>
  <c r="BD176" i="5"/>
  <c r="BC176" i="5"/>
  <c r="BB176" i="5"/>
  <c r="BA176" i="5"/>
  <c r="AV177" i="5" s="1"/>
  <c r="F176" i="5"/>
  <c r="BH175" i="5" s="1"/>
  <c r="E176" i="5"/>
  <c r="D176" i="5"/>
  <c r="BK175" i="5"/>
  <c r="BJ175" i="5"/>
  <c r="BI175" i="5"/>
  <c r="BD175" i="5"/>
  <c r="BC175" i="5"/>
  <c r="BB175" i="5"/>
  <c r="F175" i="5"/>
  <c r="E175" i="5"/>
  <c r="D175" i="5" s="1"/>
  <c r="BL175" i="5" s="1"/>
  <c r="BK174" i="5"/>
  <c r="BJ174" i="5"/>
  <c r="BD174" i="5"/>
  <c r="BC174" i="5"/>
  <c r="BB174" i="5"/>
  <c r="F174" i="5"/>
  <c r="E174" i="5"/>
  <c r="D174" i="5" s="1"/>
  <c r="BL174" i="5" s="1"/>
  <c r="BK173" i="5"/>
  <c r="BH173" i="5"/>
  <c r="BD173" i="5"/>
  <c r="BC173" i="5"/>
  <c r="BA173" i="5"/>
  <c r="F173" i="5"/>
  <c r="BD172" i="5" s="1"/>
  <c r="E173" i="5"/>
  <c r="BJ172" i="5"/>
  <c r="BC172" i="5"/>
  <c r="F172" i="5"/>
  <c r="E172" i="5"/>
  <c r="D172" i="5"/>
  <c r="BL172" i="5" s="1"/>
  <c r="BK171" i="5"/>
  <c r="BJ171" i="5"/>
  <c r="BI171" i="5"/>
  <c r="BH171" i="5"/>
  <c r="BD171" i="5"/>
  <c r="BC171" i="5"/>
  <c r="BB171" i="5"/>
  <c r="BA171" i="5"/>
  <c r="AV172" i="5" s="1"/>
  <c r="F171" i="5"/>
  <c r="BK170" i="5" s="1"/>
  <c r="E171" i="5"/>
  <c r="BJ170" i="5"/>
  <c r="BC170" i="5"/>
  <c r="BB170" i="5"/>
  <c r="F170" i="5"/>
  <c r="BB169" i="5" s="1"/>
  <c r="D170" i="5"/>
  <c r="BL170" i="5" s="1"/>
  <c r="BK169" i="5"/>
  <c r="BJ169" i="5"/>
  <c r="BI169" i="5"/>
  <c r="BD169" i="5"/>
  <c r="BC169" i="5"/>
  <c r="F169" i="5"/>
  <c r="E169" i="5"/>
  <c r="BJ168" i="5"/>
  <c r="F168" i="5"/>
  <c r="E168" i="5"/>
  <c r="D168" i="5"/>
  <c r="BL168" i="5" s="1"/>
  <c r="BK167" i="5"/>
  <c r="BJ167" i="5"/>
  <c r="BI167" i="5"/>
  <c r="BH167" i="5"/>
  <c r="BD167" i="5"/>
  <c r="BC167" i="5"/>
  <c r="BB167" i="5"/>
  <c r="BA167" i="5"/>
  <c r="AV168" i="5" s="1"/>
  <c r="F167" i="5"/>
  <c r="E167" i="5"/>
  <c r="BJ166" i="5" s="1"/>
  <c r="D167" i="5"/>
  <c r="BL167" i="5" s="1"/>
  <c r="BK166" i="5"/>
  <c r="BI166" i="5"/>
  <c r="BH166" i="5"/>
  <c r="BD166" i="5"/>
  <c r="BB166" i="5"/>
  <c r="BA166" i="5"/>
  <c r="F166" i="5"/>
  <c r="BA165" i="5" s="1"/>
  <c r="E166" i="5"/>
  <c r="BC165" i="5" s="1"/>
  <c r="D166" i="5"/>
  <c r="BL166" i="5" s="1"/>
  <c r="BB165" i="5"/>
  <c r="F165" i="5"/>
  <c r="E165" i="5"/>
  <c r="D165" i="5" s="1"/>
  <c r="BL165" i="5" s="1"/>
  <c r="BK164" i="5"/>
  <c r="BH164" i="5"/>
  <c r="BD164" i="5"/>
  <c r="BC164" i="5"/>
  <c r="BA164" i="5"/>
  <c r="F164" i="5"/>
  <c r="BB163" i="5" s="1"/>
  <c r="E164" i="5"/>
  <c r="DD163" i="5"/>
  <c r="DC163" i="5"/>
  <c r="DB163" i="5"/>
  <c r="DA163" i="5"/>
  <c r="CZ163" i="5"/>
  <c r="CY163" i="5"/>
  <c r="CX163" i="5"/>
  <c r="CW163" i="5"/>
  <c r="CV163" i="5"/>
  <c r="CU163" i="5"/>
  <c r="CT163" i="5"/>
  <c r="CS163" i="5"/>
  <c r="CR163" i="5"/>
  <c r="CQ163" i="5"/>
  <c r="CP163" i="5"/>
  <c r="CO163" i="5"/>
  <c r="CN163" i="5"/>
  <c r="CM163" i="5"/>
  <c r="CL163" i="5"/>
  <c r="CK163" i="5"/>
  <c r="CJ163" i="5"/>
  <c r="CI163" i="5"/>
  <c r="CH163" i="5"/>
  <c r="CG163" i="5"/>
  <c r="CF163" i="5"/>
  <c r="CE163" i="5"/>
  <c r="CD163" i="5"/>
  <c r="CC163" i="5"/>
  <c r="CB163" i="5"/>
  <c r="CA163" i="5"/>
  <c r="BZ163" i="5"/>
  <c r="BY163" i="5"/>
  <c r="BX163" i="5"/>
  <c r="BW163" i="5"/>
  <c r="BV163" i="5"/>
  <c r="BU163" i="5"/>
  <c r="BT163" i="5"/>
  <c r="BS163" i="5"/>
  <c r="BR163" i="5"/>
  <c r="BQ163" i="5"/>
  <c r="BP163" i="5"/>
  <c r="AV162" i="5" s="1"/>
  <c r="BJ163" i="5"/>
  <c r="BH163" i="5"/>
  <c r="BC163" i="5"/>
  <c r="F163" i="5"/>
  <c r="E163" i="5"/>
  <c r="BC162" i="5" s="1"/>
  <c r="D163" i="5"/>
  <c r="BL163" i="5" s="1"/>
  <c r="BI162" i="5"/>
  <c r="BD162" i="5"/>
  <c r="BB162" i="5"/>
  <c r="BK161" i="5"/>
  <c r="BI161" i="5"/>
  <c r="BH161" i="5"/>
  <c r="BD161" i="5"/>
  <c r="BB161" i="5"/>
  <c r="BA161" i="5"/>
  <c r="F161" i="5"/>
  <c r="E161" i="5"/>
  <c r="D161" i="5"/>
  <c r="BL162" i="5" s="1"/>
  <c r="BK157" i="5"/>
  <c r="BI157" i="5"/>
  <c r="BH157" i="5"/>
  <c r="F157" i="5"/>
  <c r="E157" i="5"/>
  <c r="BD156" i="5"/>
  <c r="BB156" i="5"/>
  <c r="BA156" i="5"/>
  <c r="F156" i="5"/>
  <c r="E156" i="5"/>
  <c r="D156" i="5"/>
  <c r="BK155" i="5"/>
  <c r="BH155" i="5"/>
  <c r="BB155" i="5"/>
  <c r="F155" i="5"/>
  <c r="BI155" i="5" s="1"/>
  <c r="E155" i="5"/>
  <c r="D155" i="5"/>
  <c r="BK154" i="5"/>
  <c r="BI154" i="5"/>
  <c r="BH154" i="5"/>
  <c r="BD154" i="5"/>
  <c r="BB154" i="5"/>
  <c r="BA154" i="5"/>
  <c r="F154" i="5"/>
  <c r="E154" i="5"/>
  <c r="D154" i="5" s="1"/>
  <c r="BK153" i="5"/>
  <c r="BI153" i="5"/>
  <c r="BH153" i="5"/>
  <c r="BD153" i="5"/>
  <c r="BB153" i="5"/>
  <c r="BA153" i="5"/>
  <c r="F153" i="5"/>
  <c r="E153" i="5"/>
  <c r="D153" i="5"/>
  <c r="BK152" i="5"/>
  <c r="BI152" i="5"/>
  <c r="BH152" i="5"/>
  <c r="BD152" i="5"/>
  <c r="BB152" i="5"/>
  <c r="BA152" i="5"/>
  <c r="F152" i="5"/>
  <c r="E152" i="5"/>
  <c r="D152" i="5" s="1"/>
  <c r="BK151" i="5"/>
  <c r="BI151" i="5"/>
  <c r="BH151" i="5"/>
  <c r="BD151" i="5"/>
  <c r="BB151" i="5"/>
  <c r="BA151" i="5"/>
  <c r="F151" i="5"/>
  <c r="E151" i="5"/>
  <c r="D151" i="5"/>
  <c r="BK150" i="5"/>
  <c r="BI150" i="5"/>
  <c r="BH150" i="5"/>
  <c r="BD150" i="5"/>
  <c r="BB150" i="5"/>
  <c r="BA150" i="5"/>
  <c r="F150" i="5"/>
  <c r="E150" i="5"/>
  <c r="D150" i="5" s="1"/>
  <c r="BK149" i="5"/>
  <c r="BI149" i="5"/>
  <c r="BH149" i="5"/>
  <c r="BD149" i="5"/>
  <c r="BB149" i="5"/>
  <c r="BA149" i="5"/>
  <c r="F149" i="5"/>
  <c r="E149" i="5"/>
  <c r="D149" i="5"/>
  <c r="BK148" i="5"/>
  <c r="BI148" i="5"/>
  <c r="BH148" i="5"/>
  <c r="BD148" i="5"/>
  <c r="BB148" i="5"/>
  <c r="BA148" i="5"/>
  <c r="F148" i="5"/>
  <c r="E148" i="5"/>
  <c r="D148" i="5" s="1"/>
  <c r="BK147" i="5"/>
  <c r="BI147" i="5"/>
  <c r="BH147" i="5"/>
  <c r="BD147" i="5"/>
  <c r="BB147" i="5"/>
  <c r="BA147" i="5"/>
  <c r="F147" i="5"/>
  <c r="E147" i="5"/>
  <c r="D147" i="5"/>
  <c r="BK146" i="5"/>
  <c r="BI146" i="5"/>
  <c r="BH146" i="5"/>
  <c r="BD146" i="5"/>
  <c r="BB146" i="5"/>
  <c r="BA146" i="5"/>
  <c r="F146" i="5"/>
  <c r="E146" i="5"/>
  <c r="BK145" i="5"/>
  <c r="BI145" i="5"/>
  <c r="BH145" i="5"/>
  <c r="BD145" i="5"/>
  <c r="BB145" i="5"/>
  <c r="BA145" i="5"/>
  <c r="F145" i="5"/>
  <c r="E145" i="5"/>
  <c r="D145" i="5"/>
  <c r="BK144" i="5"/>
  <c r="BI144" i="5"/>
  <c r="BH144" i="5"/>
  <c r="BD144" i="5"/>
  <c r="BB144" i="5"/>
  <c r="BA144" i="5"/>
  <c r="F144" i="5"/>
  <c r="E144" i="5"/>
  <c r="BK143" i="5"/>
  <c r="BI143" i="5"/>
  <c r="BH143" i="5"/>
  <c r="BD143" i="5"/>
  <c r="BB143" i="5"/>
  <c r="BA143" i="5"/>
  <c r="F143" i="5"/>
  <c r="E143" i="5"/>
  <c r="D143" i="5"/>
  <c r="BK142" i="5"/>
  <c r="BI142" i="5"/>
  <c r="BH142" i="5"/>
  <c r="BD142" i="5"/>
  <c r="BB142" i="5"/>
  <c r="BA142" i="5"/>
  <c r="F142" i="5"/>
  <c r="E142" i="5"/>
  <c r="BK141" i="5"/>
  <c r="BI141" i="5"/>
  <c r="BH141" i="5"/>
  <c r="BD141" i="5"/>
  <c r="BB141" i="5"/>
  <c r="BA141" i="5"/>
  <c r="F141" i="5"/>
  <c r="E141" i="5"/>
  <c r="D141" i="5"/>
  <c r="BK140" i="5"/>
  <c r="BI140" i="5"/>
  <c r="BH140" i="5"/>
  <c r="BD140" i="5"/>
  <c r="BB140" i="5"/>
  <c r="BA140" i="5"/>
  <c r="F140" i="5"/>
  <c r="E140" i="5"/>
  <c r="D140" i="5" s="1"/>
  <c r="BK139" i="5"/>
  <c r="BI139" i="5"/>
  <c r="BH139" i="5"/>
  <c r="BD139" i="5"/>
  <c r="BB139" i="5"/>
  <c r="BA139" i="5"/>
  <c r="F139" i="5"/>
  <c r="E139" i="5"/>
  <c r="D139" i="5"/>
  <c r="BK138" i="5"/>
  <c r="BI138" i="5"/>
  <c r="BH138" i="5"/>
  <c r="BD138" i="5"/>
  <c r="BB138" i="5"/>
  <c r="BA138" i="5"/>
  <c r="F138" i="5"/>
  <c r="E138" i="5"/>
  <c r="D138" i="5" s="1"/>
  <c r="BK137" i="5"/>
  <c r="BJ137" i="5"/>
  <c r="BI137" i="5"/>
  <c r="BH137" i="5"/>
  <c r="BD137" i="5"/>
  <c r="BB137" i="5"/>
  <c r="BA137" i="5"/>
  <c r="F137" i="5"/>
  <c r="D137" i="5"/>
  <c r="BJ136" i="5"/>
  <c r="BD136" i="5"/>
  <c r="BC136" i="5"/>
  <c r="BB136" i="5"/>
  <c r="BA136" i="5"/>
  <c r="AS137" i="5" s="1"/>
  <c r="F136" i="5"/>
  <c r="BI136" i="5" s="1"/>
  <c r="E136" i="5"/>
  <c r="BC135" i="5"/>
  <c r="F135" i="5"/>
  <c r="BI135" i="5" s="1"/>
  <c r="E135" i="5"/>
  <c r="BJ135" i="5" s="1"/>
  <c r="BI134" i="5"/>
  <c r="BB134" i="5"/>
  <c r="F134" i="5"/>
  <c r="BK134" i="5" s="1"/>
  <c r="E134" i="5"/>
  <c r="D134" i="5" s="1"/>
  <c r="BK133" i="5"/>
  <c r="BJ133" i="5"/>
  <c r="BD133" i="5"/>
  <c r="BA133" i="5"/>
  <c r="F133" i="5"/>
  <c r="E133" i="5"/>
  <c r="BC132" i="5" s="1"/>
  <c r="AS133" i="5" s="1"/>
  <c r="D133" i="5"/>
  <c r="BD132" i="5"/>
  <c r="BB132" i="5"/>
  <c r="F132" i="5"/>
  <c r="BI132" i="5" s="1"/>
  <c r="E132" i="5"/>
  <c r="BJ132" i="5" s="1"/>
  <c r="DA131" i="5"/>
  <c r="CZ131" i="5"/>
  <c r="CY131" i="5"/>
  <c r="CX131" i="5"/>
  <c r="CW131" i="5"/>
  <c r="CV131" i="5"/>
  <c r="CU131" i="5"/>
  <c r="CT131" i="5"/>
  <c r="CS131" i="5"/>
  <c r="CR131" i="5"/>
  <c r="CQ131" i="5"/>
  <c r="CP131" i="5"/>
  <c r="CO131" i="5"/>
  <c r="CN131" i="5"/>
  <c r="CM131" i="5"/>
  <c r="CL131" i="5"/>
  <c r="CK131" i="5"/>
  <c r="CJ131" i="5"/>
  <c r="CI131" i="5"/>
  <c r="CH131" i="5"/>
  <c r="CG131" i="5"/>
  <c r="CF131" i="5"/>
  <c r="CE131" i="5"/>
  <c r="CD131" i="5"/>
  <c r="CC131" i="5"/>
  <c r="CB131" i="5"/>
  <c r="CA131" i="5"/>
  <c r="BZ131" i="5"/>
  <c r="BY131" i="5"/>
  <c r="BX131" i="5"/>
  <c r="BW131" i="5"/>
  <c r="BV131" i="5"/>
  <c r="BU131" i="5"/>
  <c r="BT131" i="5"/>
  <c r="BS131" i="5"/>
  <c r="BR131" i="5"/>
  <c r="BQ131" i="5"/>
  <c r="BP131" i="5"/>
  <c r="AS129" i="5" s="1"/>
  <c r="BI131" i="5"/>
  <c r="BH131" i="5"/>
  <c r="BC131" i="5"/>
  <c r="BA131" i="5"/>
  <c r="F131" i="5"/>
  <c r="BK131" i="5" s="1"/>
  <c r="E131" i="5"/>
  <c r="BJ131" i="5" s="1"/>
  <c r="D131" i="5"/>
  <c r="BI130" i="5"/>
  <c r="BH130" i="5"/>
  <c r="BB130" i="5"/>
  <c r="BA130" i="5"/>
  <c r="F130" i="5"/>
  <c r="BK130" i="5" s="1"/>
  <c r="E130" i="5"/>
  <c r="BJ130" i="5" s="1"/>
  <c r="D130" i="5"/>
  <c r="BJ129" i="5"/>
  <c r="BD129" i="5"/>
  <c r="BB129" i="5"/>
  <c r="BC128" i="5"/>
  <c r="F128" i="5"/>
  <c r="BK129" i="5" s="1"/>
  <c r="E128" i="5"/>
  <c r="E124" i="5"/>
  <c r="D124" i="5"/>
  <c r="C124" i="5"/>
  <c r="BH124" i="5" s="1"/>
  <c r="E123" i="5"/>
  <c r="C123" i="5" s="1"/>
  <c r="D123" i="5"/>
  <c r="E122" i="5"/>
  <c r="D122" i="5"/>
  <c r="C122" i="5"/>
  <c r="BA122" i="5" s="1"/>
  <c r="S122" i="5" s="1"/>
  <c r="N118" i="5"/>
  <c r="M118" i="5"/>
  <c r="J118" i="5"/>
  <c r="I118" i="5"/>
  <c r="F118" i="5"/>
  <c r="P117" i="5"/>
  <c r="O117" i="5"/>
  <c r="O118" i="5" s="1"/>
  <c r="N117" i="5"/>
  <c r="M117" i="5"/>
  <c r="L117" i="5"/>
  <c r="K117" i="5"/>
  <c r="K118" i="5" s="1"/>
  <c r="J117" i="5"/>
  <c r="I117" i="5"/>
  <c r="H117" i="5"/>
  <c r="G117" i="5"/>
  <c r="G118" i="5" s="1"/>
  <c r="F117" i="5"/>
  <c r="E116" i="5"/>
  <c r="C116" i="5" s="1"/>
  <c r="D116" i="5"/>
  <c r="E115" i="5"/>
  <c r="D115" i="5"/>
  <c r="C115" i="5"/>
  <c r="BA115" i="5" s="1"/>
  <c r="Q115" i="5" s="1"/>
  <c r="E114" i="5"/>
  <c r="C114" i="5" s="1"/>
  <c r="D114" i="5"/>
  <c r="E113" i="5"/>
  <c r="E117" i="5" s="1"/>
  <c r="D113" i="5"/>
  <c r="D117" i="5" s="1"/>
  <c r="C113" i="5"/>
  <c r="P112" i="5"/>
  <c r="P118" i="5" s="1"/>
  <c r="O112" i="5"/>
  <c r="N112" i="5"/>
  <c r="M112" i="5"/>
  <c r="L112" i="5"/>
  <c r="L118" i="5" s="1"/>
  <c r="K112" i="5"/>
  <c r="J112" i="5"/>
  <c r="I112" i="5"/>
  <c r="H112" i="5"/>
  <c r="H118" i="5" s="1"/>
  <c r="G112" i="5"/>
  <c r="F112" i="5"/>
  <c r="D112" i="5"/>
  <c r="E111" i="5"/>
  <c r="D111" i="5"/>
  <c r="C111" i="5"/>
  <c r="E110" i="5"/>
  <c r="D110" i="5"/>
  <c r="C110" i="5"/>
  <c r="E109" i="5"/>
  <c r="C109" i="5" s="1"/>
  <c r="C112" i="5" s="1"/>
  <c r="D109" i="5"/>
  <c r="M105" i="5"/>
  <c r="L105" i="5"/>
  <c r="I105" i="5"/>
  <c r="H105" i="5"/>
  <c r="M104" i="5"/>
  <c r="L104" i="5"/>
  <c r="K104" i="5"/>
  <c r="J104" i="5"/>
  <c r="I104" i="5"/>
  <c r="H104" i="5"/>
  <c r="G104" i="5"/>
  <c r="F104" i="5"/>
  <c r="E103" i="5"/>
  <c r="D103" i="5"/>
  <c r="C103" i="5"/>
  <c r="E102" i="5"/>
  <c r="C102" i="5" s="1"/>
  <c r="D102" i="5"/>
  <c r="E101" i="5"/>
  <c r="D101" i="5"/>
  <c r="C101" i="5" s="1"/>
  <c r="E100" i="5"/>
  <c r="E104" i="5" s="1"/>
  <c r="D100" i="5"/>
  <c r="D104" i="5" s="1"/>
  <c r="C100" i="5"/>
  <c r="Y99" i="5"/>
  <c r="X99" i="5"/>
  <c r="W99" i="5"/>
  <c r="V99" i="5"/>
  <c r="U99" i="5"/>
  <c r="T99" i="5"/>
  <c r="S99" i="5"/>
  <c r="R99" i="5"/>
  <c r="Q99" i="5"/>
  <c r="P99" i="5"/>
  <c r="O99" i="5"/>
  <c r="N99" i="5"/>
  <c r="M99" i="5"/>
  <c r="L99" i="5"/>
  <c r="K99" i="5"/>
  <c r="K105" i="5" s="1"/>
  <c r="J99" i="5"/>
  <c r="J105" i="5" s="1"/>
  <c r="I99" i="5"/>
  <c r="H99" i="5"/>
  <c r="G99" i="5"/>
  <c r="G105" i="5" s="1"/>
  <c r="F99" i="5"/>
  <c r="F105" i="5" s="1"/>
  <c r="O98" i="5"/>
  <c r="N98" i="5"/>
  <c r="E98" i="5"/>
  <c r="D98" i="5"/>
  <c r="C98" i="5"/>
  <c r="O97" i="5"/>
  <c r="N97" i="5"/>
  <c r="E97" i="5"/>
  <c r="D97" i="5"/>
  <c r="C97" i="5" s="1"/>
  <c r="O96" i="5"/>
  <c r="N96" i="5"/>
  <c r="E96" i="5"/>
  <c r="E99" i="5" s="1"/>
  <c r="E105" i="5" s="1"/>
  <c r="D96" i="5"/>
  <c r="E92" i="5"/>
  <c r="D92" i="5"/>
  <c r="C92" i="5"/>
  <c r="E91" i="5"/>
  <c r="D91" i="5"/>
  <c r="C91" i="5"/>
  <c r="E90" i="5"/>
  <c r="C90" i="5" s="1"/>
  <c r="BC91" i="5" s="1"/>
  <c r="AK92" i="5" s="1"/>
  <c r="D90" i="5"/>
  <c r="E89" i="5"/>
  <c r="D89" i="5"/>
  <c r="C89" i="5" s="1"/>
  <c r="E88" i="5"/>
  <c r="D88" i="5"/>
  <c r="C88" i="5"/>
  <c r="AK83" i="5"/>
  <c r="E83" i="5"/>
  <c r="D83" i="5"/>
  <c r="C83" i="5"/>
  <c r="E82" i="5"/>
  <c r="D82" i="5"/>
  <c r="C82" i="5" s="1"/>
  <c r="BA82" i="5" s="1"/>
  <c r="AK82" i="5" s="1"/>
  <c r="BH81" i="5"/>
  <c r="E81" i="5"/>
  <c r="D81" i="5"/>
  <c r="C81" i="5"/>
  <c r="BA81" i="5" s="1"/>
  <c r="AK81" i="5" s="1"/>
  <c r="BH80" i="5"/>
  <c r="E80" i="5"/>
  <c r="D80" i="5"/>
  <c r="C80" i="5" s="1"/>
  <c r="BA80" i="5" s="1"/>
  <c r="AK80" i="5" s="1"/>
  <c r="BH79" i="5"/>
  <c r="E79" i="5"/>
  <c r="D79" i="5"/>
  <c r="C79" i="5"/>
  <c r="BA79" i="5" s="1"/>
  <c r="AK79" i="5" s="1"/>
  <c r="BH78" i="5"/>
  <c r="E78" i="5"/>
  <c r="D78" i="5"/>
  <c r="C78" i="5" s="1"/>
  <c r="BA78" i="5" s="1"/>
  <c r="AK78" i="5" s="1"/>
  <c r="BH77" i="5"/>
  <c r="E73" i="5"/>
  <c r="D73" i="5"/>
  <c r="C73" i="5" s="1"/>
  <c r="E72" i="5"/>
  <c r="D72" i="5"/>
  <c r="C72" i="5"/>
  <c r="E71" i="5"/>
  <c r="D71" i="5"/>
  <c r="C71" i="5"/>
  <c r="E70" i="5"/>
  <c r="C70" i="5" s="1"/>
  <c r="D70" i="5"/>
  <c r="E69" i="5"/>
  <c r="D69" i="5"/>
  <c r="C69" i="5" s="1"/>
  <c r="E68" i="5"/>
  <c r="D68" i="5"/>
  <c r="C68" i="5"/>
  <c r="C63" i="5"/>
  <c r="BH62" i="5"/>
  <c r="BA62" i="5"/>
  <c r="I62" i="5"/>
  <c r="C62" i="5"/>
  <c r="BH61" i="5"/>
  <c r="BA61" i="5"/>
  <c r="I61" i="5"/>
  <c r="C61" i="5"/>
  <c r="BH60" i="5"/>
  <c r="BA60" i="5"/>
  <c r="I60" i="5"/>
  <c r="C60" i="5"/>
  <c r="BB56" i="5"/>
  <c r="C56" i="5"/>
  <c r="BH56" i="5" s="1"/>
  <c r="BI55" i="5"/>
  <c r="BB55" i="5"/>
  <c r="BA55" i="5"/>
  <c r="L55" i="5"/>
  <c r="C55" i="5"/>
  <c r="BH55" i="5" s="1"/>
  <c r="BB54" i="5"/>
  <c r="C54" i="5"/>
  <c r="BI54" i="5" s="1"/>
  <c r="BI53" i="5"/>
  <c r="BB53" i="5"/>
  <c r="BA53" i="5"/>
  <c r="L53" i="5"/>
  <c r="C53" i="5"/>
  <c r="BH53" i="5" s="1"/>
  <c r="BH49" i="5"/>
  <c r="BA49" i="5"/>
  <c r="F49" i="5" s="1"/>
  <c r="C49" i="5"/>
  <c r="C43" i="5"/>
  <c r="BH43" i="5" s="1"/>
  <c r="BH42" i="5"/>
  <c r="C42" i="5"/>
  <c r="C41" i="5"/>
  <c r="BH41" i="5" s="1"/>
  <c r="BH40" i="5"/>
  <c r="C40" i="5"/>
  <c r="C39" i="5"/>
  <c r="BH39" i="5" s="1"/>
  <c r="BH38" i="5"/>
  <c r="C38" i="5"/>
  <c r="C37" i="5"/>
  <c r="BH37" i="5" s="1"/>
  <c r="BH36" i="5"/>
  <c r="C36" i="5"/>
  <c r="C35" i="5"/>
  <c r="BH35" i="5" s="1"/>
  <c r="BH34" i="5"/>
  <c r="C34" i="5"/>
  <c r="L33" i="5"/>
  <c r="K33" i="5"/>
  <c r="J33" i="5"/>
  <c r="I33" i="5"/>
  <c r="H33" i="5"/>
  <c r="G33" i="5"/>
  <c r="F33" i="5"/>
  <c r="E33" i="5"/>
  <c r="D33" i="5"/>
  <c r="C33" i="5"/>
  <c r="BH33" i="5" s="1"/>
  <c r="BH29" i="5"/>
  <c r="BA29" i="5"/>
  <c r="D29" i="5"/>
  <c r="BH28" i="5"/>
  <c r="BA28" i="5"/>
  <c r="D28" i="5"/>
  <c r="BH27" i="5"/>
  <c r="BA27" i="5"/>
  <c r="D27" i="5" s="1"/>
  <c r="BH26" i="5"/>
  <c r="BA26" i="5"/>
  <c r="D26" i="5"/>
  <c r="BH25" i="5"/>
  <c r="BA25" i="5"/>
  <c r="D25" i="5"/>
  <c r="BH24" i="5"/>
  <c r="BA24" i="5"/>
  <c r="D24" i="5"/>
  <c r="BH23" i="5"/>
  <c r="BA23" i="5"/>
  <c r="D23" i="5" s="1"/>
  <c r="BH22" i="5"/>
  <c r="BA22" i="5"/>
  <c r="D22" i="5"/>
  <c r="BH21" i="5"/>
  <c r="BA21" i="5"/>
  <c r="D21" i="5"/>
  <c r="BH20" i="5"/>
  <c r="BA20" i="5"/>
  <c r="D20" i="5"/>
  <c r="BH19" i="5"/>
  <c r="BA19" i="5"/>
  <c r="D19" i="5" s="1"/>
  <c r="BH15" i="5"/>
  <c r="BA15" i="5"/>
  <c r="M15" i="5"/>
  <c r="C15" i="5"/>
  <c r="BH14" i="5"/>
  <c r="BA14" i="5"/>
  <c r="M14" i="5"/>
  <c r="C14" i="5"/>
  <c r="C13" i="5"/>
  <c r="BH12" i="5"/>
  <c r="BA12" i="5"/>
  <c r="M12" i="5" s="1"/>
  <c r="C12" i="5"/>
  <c r="BH11" i="5"/>
  <c r="BA11" i="5"/>
  <c r="M11" i="5" s="1"/>
  <c r="C11" i="5"/>
  <c r="BA10" i="5"/>
  <c r="M10" i="5" s="1"/>
  <c r="C10" i="5"/>
  <c r="A5" i="5"/>
  <c r="A4" i="5"/>
  <c r="A3" i="5"/>
  <c r="A2" i="5"/>
  <c r="BH244" i="7" l="1"/>
  <c r="BH225" i="6"/>
  <c r="BA224" i="6"/>
  <c r="AR225" i="6" s="1"/>
  <c r="AV161" i="6"/>
  <c r="AS145" i="6"/>
  <c r="AR231" i="6"/>
  <c r="BH227" i="6"/>
  <c r="BA226" i="6"/>
  <c r="AR227" i="6" s="1"/>
  <c r="AS138" i="6"/>
  <c r="D118" i="6"/>
  <c r="BH230" i="6"/>
  <c r="BA229" i="6"/>
  <c r="AR230" i="6" s="1"/>
  <c r="AV185" i="6"/>
  <c r="AS148" i="6"/>
  <c r="AS141" i="6"/>
  <c r="AS134" i="6"/>
  <c r="C105" i="6"/>
  <c r="A328" i="6" s="1"/>
  <c r="E105" i="6"/>
  <c r="AS132" i="6"/>
  <c r="BH113" i="6"/>
  <c r="BA113" i="6"/>
  <c r="Q113" i="6" s="1"/>
  <c r="C117" i="6"/>
  <c r="C118" i="6" s="1"/>
  <c r="BA112" i="6"/>
  <c r="Q112" i="6" s="1"/>
  <c r="BH112" i="6"/>
  <c r="AS146" i="6"/>
  <c r="AS152" i="6"/>
  <c r="AS147" i="6"/>
  <c r="BH238" i="6"/>
  <c r="BA237" i="6"/>
  <c r="AI238" i="6" s="1"/>
  <c r="AV177" i="6"/>
  <c r="BL161" i="6"/>
  <c r="BL166" i="6"/>
  <c r="BH226" i="6"/>
  <c r="BA225" i="6"/>
  <c r="AR226" i="6" s="1"/>
  <c r="W202" i="6"/>
  <c r="AV166" i="6"/>
  <c r="AS140" i="6"/>
  <c r="AS154" i="6"/>
  <c r="AS150" i="6"/>
  <c r="AS155" i="6"/>
  <c r="AS139" i="6"/>
  <c r="BJ92" i="6"/>
  <c r="BH244" i="6" s="1"/>
  <c r="BA116" i="5"/>
  <c r="Q116" i="5" s="1"/>
  <c r="BH116" i="5"/>
  <c r="AS139" i="5"/>
  <c r="AS155" i="5"/>
  <c r="D118" i="5"/>
  <c r="C117" i="5"/>
  <c r="C118" i="5" s="1"/>
  <c r="BA114" i="5"/>
  <c r="Q114" i="5" s="1"/>
  <c r="BH114" i="5"/>
  <c r="AS145" i="5"/>
  <c r="AS157" i="5"/>
  <c r="BA112" i="5"/>
  <c r="Q112" i="5" s="1"/>
  <c r="BH112" i="5"/>
  <c r="BJ92" i="5"/>
  <c r="C104" i="5"/>
  <c r="BA123" i="5"/>
  <c r="S123" i="5" s="1"/>
  <c r="BH123" i="5"/>
  <c r="AS142" i="5"/>
  <c r="AV161" i="5"/>
  <c r="AS143" i="5"/>
  <c r="AS151" i="5"/>
  <c r="BA113" i="5"/>
  <c r="Q113" i="5" s="1"/>
  <c r="BA124" i="5"/>
  <c r="S124" i="5" s="1"/>
  <c r="BI129" i="5"/>
  <c r="BK136" i="5"/>
  <c r="BJ142" i="5"/>
  <c r="BC141" i="5"/>
  <c r="BJ144" i="5"/>
  <c r="BC143" i="5"/>
  <c r="AS144" i="5" s="1"/>
  <c r="BJ146" i="5"/>
  <c r="BC145" i="5"/>
  <c r="AS146" i="5" s="1"/>
  <c r="BI168" i="5"/>
  <c r="BB168" i="5"/>
  <c r="BK168" i="5"/>
  <c r="BD168" i="5"/>
  <c r="BJ179" i="5"/>
  <c r="BC179" i="5"/>
  <c r="BH54" i="5"/>
  <c r="BH113" i="5"/>
  <c r="BH115" i="5"/>
  <c r="BH122" i="5"/>
  <c r="BB131" i="5"/>
  <c r="AS132" i="5" s="1"/>
  <c r="BH132" i="5"/>
  <c r="BC134" i="5"/>
  <c r="BJ134" i="5"/>
  <c r="BH230" i="5"/>
  <c r="BA229" i="5"/>
  <c r="AR230" i="5" s="1"/>
  <c r="BH238" i="5"/>
  <c r="BA237" i="5"/>
  <c r="AI238" i="5" s="1"/>
  <c r="AI239" i="5"/>
  <c r="BI56" i="5"/>
  <c r="C96" i="5"/>
  <c r="C99" i="5" s="1"/>
  <c r="C105" i="5" s="1"/>
  <c r="D99" i="5"/>
  <c r="D105" i="5" s="1"/>
  <c r="BA54" i="5"/>
  <c r="L54" i="5" s="1"/>
  <c r="BA56" i="5"/>
  <c r="L56" i="5" s="1"/>
  <c r="BB128" i="5"/>
  <c r="BA129" i="5"/>
  <c r="BH129" i="5"/>
  <c r="BD130" i="5"/>
  <c r="BD131" i="5"/>
  <c r="BC133" i="5"/>
  <c r="BA134" i="5"/>
  <c r="BH134" i="5"/>
  <c r="D135" i="5"/>
  <c r="BA135" i="5"/>
  <c r="BH135" i="5"/>
  <c r="D142" i="5"/>
  <c r="D144" i="5"/>
  <c r="D146" i="5"/>
  <c r="BJ162" i="5"/>
  <c r="D169" i="5"/>
  <c r="BL169" i="5" s="1"/>
  <c r="BC168" i="5"/>
  <c r="D180" i="5"/>
  <c r="BL180" i="5" s="1"/>
  <c r="BH186" i="5"/>
  <c r="BA186" i="5"/>
  <c r="AV187" i="5" s="1"/>
  <c r="BI186" i="5"/>
  <c r="BB186" i="5"/>
  <c r="BK186" i="5"/>
  <c r="BH228" i="5"/>
  <c r="BA227" i="5"/>
  <c r="AR228" i="5" s="1"/>
  <c r="BH236" i="5"/>
  <c r="BA235" i="5"/>
  <c r="AI236" i="5" s="1"/>
  <c r="BK132" i="5"/>
  <c r="BB135" i="5"/>
  <c r="BJ138" i="5"/>
  <c r="BC137" i="5"/>
  <c r="AS138" i="5" s="1"/>
  <c r="BJ140" i="5"/>
  <c r="BC139" i="5"/>
  <c r="AS140" i="5" s="1"/>
  <c r="BJ148" i="5"/>
  <c r="BC147" i="5"/>
  <c r="AS148" i="5" s="1"/>
  <c r="BJ150" i="5"/>
  <c r="BC149" i="5"/>
  <c r="AS150" i="5" s="1"/>
  <c r="BJ152" i="5"/>
  <c r="BC151" i="5"/>
  <c r="AS152" i="5" s="1"/>
  <c r="BJ154" i="5"/>
  <c r="BC153" i="5"/>
  <c r="AS154" i="5" s="1"/>
  <c r="BA168" i="5"/>
  <c r="BH172" i="5"/>
  <c r="BA172" i="5"/>
  <c r="D173" i="5"/>
  <c r="BL173" i="5" s="1"/>
  <c r="BI172" i="5"/>
  <c r="BB172" i="5"/>
  <c r="BH203" i="5"/>
  <c r="BA200" i="5"/>
  <c r="BJ203" i="5"/>
  <c r="BB200" i="5"/>
  <c r="BC200" i="5"/>
  <c r="E112" i="5"/>
  <c r="E118" i="5" s="1"/>
  <c r="BD128" i="5"/>
  <c r="BC129" i="5"/>
  <c r="BK135" i="5"/>
  <c r="BH168" i="5"/>
  <c r="BH170" i="5"/>
  <c r="BA170" i="5"/>
  <c r="AV171" i="5" s="1"/>
  <c r="D171" i="5"/>
  <c r="BL171" i="5" s="1"/>
  <c r="BD170" i="5"/>
  <c r="BI170" i="5"/>
  <c r="D179" i="5"/>
  <c r="BL179" i="5" s="1"/>
  <c r="BJ178" i="5"/>
  <c r="BH226" i="5"/>
  <c r="BA225" i="5"/>
  <c r="AR226" i="5" s="1"/>
  <c r="AR231" i="5"/>
  <c r="D128" i="5"/>
  <c r="BL129" i="5" s="1"/>
  <c r="BA128" i="5"/>
  <c r="BC130" i="5"/>
  <c r="AS131" i="5" s="1"/>
  <c r="D132" i="5"/>
  <c r="BB133" i="5"/>
  <c r="AS134" i="5" s="1"/>
  <c r="BD134" i="5"/>
  <c r="BD135" i="5"/>
  <c r="D136" i="5"/>
  <c r="BH136" i="5"/>
  <c r="BJ139" i="5"/>
  <c r="BC138" i="5"/>
  <c r="BJ141" i="5"/>
  <c r="BC140" i="5"/>
  <c r="AS141" i="5" s="1"/>
  <c r="BJ143" i="5"/>
  <c r="BC142" i="5"/>
  <c r="BJ145" i="5"/>
  <c r="BC144" i="5"/>
  <c r="BJ147" i="5"/>
  <c r="BC146" i="5"/>
  <c r="AS147" i="5" s="1"/>
  <c r="BJ149" i="5"/>
  <c r="BC148" i="5"/>
  <c r="AS149" i="5" s="1"/>
  <c r="BJ151" i="5"/>
  <c r="BC150" i="5"/>
  <c r="BJ153" i="5"/>
  <c r="BC152" i="5"/>
  <c r="AS153" i="5" s="1"/>
  <c r="BJ155" i="5"/>
  <c r="BC154" i="5"/>
  <c r="BJ157" i="5"/>
  <c r="BC156" i="5"/>
  <c r="D157" i="5"/>
  <c r="BL161" i="5"/>
  <c r="BH162" i="5"/>
  <c r="BA162" i="5"/>
  <c r="AV163" i="5" s="1"/>
  <c r="BK162" i="5"/>
  <c r="BK163" i="5"/>
  <c r="BD163" i="5"/>
  <c r="D164" i="5"/>
  <c r="BL164" i="5" s="1"/>
  <c r="BI163" i="5"/>
  <c r="BA163" i="5"/>
  <c r="BC166" i="5"/>
  <c r="AV167" i="5" s="1"/>
  <c r="BK172" i="5"/>
  <c r="BH178" i="5"/>
  <c r="BA178" i="5"/>
  <c r="BI178" i="5"/>
  <c r="BB178" i="5"/>
  <c r="BK178" i="5"/>
  <c r="D182" i="5"/>
  <c r="BL182" i="5" s="1"/>
  <c r="BI181" i="5"/>
  <c r="BB181" i="5"/>
  <c r="AV182" i="5" s="1"/>
  <c r="BD181" i="5"/>
  <c r="BH181" i="5"/>
  <c r="D187" i="5"/>
  <c r="BL187" i="5" s="1"/>
  <c r="BJ186" i="5"/>
  <c r="BJ161" i="5"/>
  <c r="BC161" i="5"/>
  <c r="BJ164" i="5"/>
  <c r="BI164" i="5"/>
  <c r="BB164" i="5"/>
  <c r="AV165" i="5" s="1"/>
  <c r="BD165" i="5"/>
  <c r="BJ173" i="5"/>
  <c r="BI173" i="5"/>
  <c r="BB173" i="5"/>
  <c r="AV174" i="5" s="1"/>
  <c r="BH174" i="5"/>
  <c r="BA174" i="5"/>
  <c r="AV175" i="5" s="1"/>
  <c r="BI174" i="5"/>
  <c r="BH182" i="5"/>
  <c r="BA182" i="5"/>
  <c r="BI182" i="5"/>
  <c r="BB182" i="5"/>
  <c r="D189" i="5"/>
  <c r="BL189" i="5" s="1"/>
  <c r="BH189" i="5"/>
  <c r="BA189" i="5"/>
  <c r="AV190" i="5" s="1"/>
  <c r="BI189" i="5"/>
  <c r="BB189" i="5"/>
  <c r="BH202" i="5"/>
  <c r="BC199" i="5"/>
  <c r="W202" i="5" s="1"/>
  <c r="BI202" i="5"/>
  <c r="BJ202" i="5"/>
  <c r="BH225" i="5"/>
  <c r="BA224" i="5"/>
  <c r="AR225" i="5" s="1"/>
  <c r="AV166" i="5"/>
  <c r="BH169" i="5"/>
  <c r="BA169" i="5"/>
  <c r="AV170" i="5" s="1"/>
  <c r="D178" i="5"/>
  <c r="BL178" i="5" s="1"/>
  <c r="BI177" i="5"/>
  <c r="BB177" i="5"/>
  <c r="AV178" i="5" s="1"/>
  <c r="BI185" i="5"/>
  <c r="BB185" i="5"/>
  <c r="AV186" i="5" s="1"/>
  <c r="AV188" i="5"/>
  <c r="BA175" i="5"/>
  <c r="AV176" i="5" s="1"/>
  <c r="BA179" i="5"/>
  <c r="BA183" i="5"/>
  <c r="AV184" i="5" s="1"/>
  <c r="C198" i="5"/>
  <c r="BH198" i="5" s="1"/>
  <c r="BB230" i="5"/>
  <c r="BB238" i="5"/>
  <c r="BH243" i="6" l="1"/>
  <c r="A293" i="6"/>
  <c r="A293" i="5"/>
  <c r="BH244" i="5"/>
  <c r="AS128" i="5"/>
  <c r="W203" i="5"/>
  <c r="A328" i="5" s="1"/>
  <c r="AS135" i="5"/>
  <c r="AV173" i="5"/>
  <c r="AS136" i="5"/>
  <c r="AS130" i="5"/>
  <c r="AV180" i="5"/>
  <c r="AV183" i="5"/>
  <c r="AV179" i="5"/>
  <c r="AV164" i="5"/>
  <c r="AV169" i="5"/>
  <c r="BH243" i="5"/>
  <c r="E247" i="10" l="1"/>
  <c r="D247" i="10"/>
  <c r="C247" i="10"/>
  <c r="E246" i="10"/>
  <c r="D246" i="10"/>
  <c r="C246" i="10" s="1"/>
  <c r="E245" i="10"/>
  <c r="D245" i="10"/>
  <c r="C245" i="10" s="1"/>
  <c r="E244" i="10"/>
  <c r="D244" i="10"/>
  <c r="C244" i="10" s="1"/>
  <c r="BI239" i="10"/>
  <c r="E239" i="10"/>
  <c r="D239" i="10"/>
  <c r="C239" i="10"/>
  <c r="BH239" i="10" s="1"/>
  <c r="BI238" i="10"/>
  <c r="BB238" i="10"/>
  <c r="BA238" i="10"/>
  <c r="AI239" i="10" s="1"/>
  <c r="E238" i="10"/>
  <c r="D238" i="10"/>
  <c r="C238" i="10" s="1"/>
  <c r="BI237" i="10"/>
  <c r="BB237" i="10"/>
  <c r="E237" i="10"/>
  <c r="D237" i="10"/>
  <c r="C237" i="10" s="1"/>
  <c r="BI236" i="10"/>
  <c r="BB236" i="10"/>
  <c r="E236" i="10"/>
  <c r="D236" i="10"/>
  <c r="C236" i="10" s="1"/>
  <c r="BB235" i="10"/>
  <c r="BI231" i="10"/>
  <c r="E231" i="10"/>
  <c r="D231" i="10"/>
  <c r="C231" i="10" s="1"/>
  <c r="BI230" i="10"/>
  <c r="BB230" i="10"/>
  <c r="E230" i="10"/>
  <c r="D230" i="10"/>
  <c r="C230" i="10" s="1"/>
  <c r="BI229" i="10"/>
  <c r="BB229" i="10"/>
  <c r="E229" i="10"/>
  <c r="D229" i="10"/>
  <c r="C229" i="10" s="1"/>
  <c r="BI228" i="10"/>
  <c r="BB228" i="10"/>
  <c r="E228" i="10"/>
  <c r="D228" i="10"/>
  <c r="C228" i="10" s="1"/>
  <c r="BI227" i="10"/>
  <c r="BB227" i="10"/>
  <c r="E227" i="10"/>
  <c r="D227" i="10"/>
  <c r="C227" i="10" s="1"/>
  <c r="BI226" i="10"/>
  <c r="BB226" i="10"/>
  <c r="E226" i="10"/>
  <c r="D226" i="10"/>
  <c r="C226" i="10" s="1"/>
  <c r="BI225" i="10"/>
  <c r="BB225" i="10"/>
  <c r="E225" i="10"/>
  <c r="D225" i="10"/>
  <c r="C225" i="10" s="1"/>
  <c r="BB224" i="10"/>
  <c r="BH220" i="10"/>
  <c r="E220" i="10"/>
  <c r="C220" i="10" s="1"/>
  <c r="D220" i="10"/>
  <c r="BH219" i="10"/>
  <c r="E219" i="10"/>
  <c r="D219" i="10"/>
  <c r="C219" i="10" s="1"/>
  <c r="BH218" i="10"/>
  <c r="E218" i="10"/>
  <c r="D218" i="10"/>
  <c r="C218" i="10"/>
  <c r="BH217" i="10"/>
  <c r="BA217" i="10"/>
  <c r="AR220" i="10" s="1"/>
  <c r="E217" i="10"/>
  <c r="C217" i="10" s="1"/>
  <c r="D217" i="10"/>
  <c r="BH216" i="10"/>
  <c r="BA216" i="10"/>
  <c r="AR219" i="10" s="1"/>
  <c r="E216" i="10"/>
  <c r="D216" i="10"/>
  <c r="C216" i="10"/>
  <c r="BH215" i="10"/>
  <c r="BA215" i="10"/>
  <c r="AR218" i="10" s="1"/>
  <c r="E215" i="10"/>
  <c r="C215" i="10" s="1"/>
  <c r="D215" i="10"/>
  <c r="BH214" i="10"/>
  <c r="BA214" i="10"/>
  <c r="AR217" i="10" s="1"/>
  <c r="E214" i="10"/>
  <c r="D214" i="10"/>
  <c r="C214" i="10"/>
  <c r="BH213" i="10"/>
  <c r="BA213" i="10"/>
  <c r="AR216" i="10" s="1"/>
  <c r="E213" i="10"/>
  <c r="C213" i="10" s="1"/>
  <c r="D213" i="10"/>
  <c r="BH212" i="10"/>
  <c r="BA212" i="10"/>
  <c r="AR215" i="10" s="1"/>
  <c r="E212" i="10"/>
  <c r="D212" i="10"/>
  <c r="C212" i="10"/>
  <c r="BH211" i="10"/>
  <c r="BA211" i="10"/>
  <c r="AR214" i="10" s="1"/>
  <c r="E211" i="10"/>
  <c r="C211" i="10" s="1"/>
  <c r="BA210" i="10"/>
  <c r="AR213" i="10" s="1"/>
  <c r="AQ210" i="10"/>
  <c r="AP210" i="10"/>
  <c r="BH210" i="10" s="1"/>
  <c r="AO210" i="10"/>
  <c r="AN210" i="10"/>
  <c r="AM210" i="10"/>
  <c r="AL210" i="10"/>
  <c r="AK210" i="10"/>
  <c r="AJ210" i="10"/>
  <c r="AI210" i="10"/>
  <c r="AH210" i="10"/>
  <c r="AG210" i="10"/>
  <c r="AF210"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D210" i="10"/>
  <c r="C210" i="10" s="1"/>
  <c r="BA209" i="10"/>
  <c r="AR212" i="10" s="1"/>
  <c r="BA208" i="10"/>
  <c r="AR211" i="10" s="1"/>
  <c r="BA207" i="10"/>
  <c r="AR210" i="10" s="1"/>
  <c r="BI205" i="10"/>
  <c r="BH205" i="10"/>
  <c r="C205" i="10"/>
  <c r="BJ205" i="10" s="1"/>
  <c r="BH204" i="10"/>
  <c r="C204" i="10"/>
  <c r="BJ204" i="10" s="1"/>
  <c r="BI203" i="10"/>
  <c r="C203" i="10"/>
  <c r="BJ203" i="10" s="1"/>
  <c r="BJ202" i="10"/>
  <c r="BH202" i="10"/>
  <c r="BC202" i="10"/>
  <c r="BB202" i="10"/>
  <c r="W205" i="10" s="1"/>
  <c r="BA202" i="10"/>
  <c r="C202" i="10"/>
  <c r="BI202" i="10" s="1"/>
  <c r="BC201" i="10"/>
  <c r="BA201" i="10"/>
  <c r="BC200" i="10"/>
  <c r="BB200" i="10"/>
  <c r="BC199" i="10"/>
  <c r="BB199" i="10"/>
  <c r="BA199" i="10"/>
  <c r="W202" i="10" s="1"/>
  <c r="BI198" i="10"/>
  <c r="E198" i="10"/>
  <c r="C198" i="10" s="1"/>
  <c r="BH198" i="10" s="1"/>
  <c r="D198" i="10"/>
  <c r="BI194" i="10"/>
  <c r="E194" i="10"/>
  <c r="BJ194" i="10" s="1"/>
  <c r="D194" i="10"/>
  <c r="C194" i="10"/>
  <c r="BH194" i="10" s="1"/>
  <c r="F190" i="10"/>
  <c r="BI189" i="10" s="1"/>
  <c r="E190" i="10"/>
  <c r="D190" i="10"/>
  <c r="BJ189" i="10"/>
  <c r="BH189" i="10"/>
  <c r="BC189" i="10"/>
  <c r="BA189" i="10"/>
  <c r="F189" i="10"/>
  <c r="BB188" i="10" s="1"/>
  <c r="AV189" i="10" s="1"/>
  <c r="E189" i="10"/>
  <c r="D189" i="10"/>
  <c r="F188" i="10"/>
  <c r="BH187" i="10" s="1"/>
  <c r="E188" i="10"/>
  <c r="BJ187" i="10" s="1"/>
  <c r="BK187" i="10"/>
  <c r="BI187" i="10"/>
  <c r="BD187" i="10"/>
  <c r="BB187" i="10"/>
  <c r="BA187" i="10"/>
  <c r="F187" i="10"/>
  <c r="E187" i="10"/>
  <c r="BJ186" i="10" s="1"/>
  <c r="D187" i="10"/>
  <c r="BK186" i="10"/>
  <c r="BI186" i="10"/>
  <c r="BH186" i="10"/>
  <c r="BD186" i="10"/>
  <c r="BB186" i="10"/>
  <c r="BA186" i="10"/>
  <c r="F186" i="10"/>
  <c r="E186" i="10"/>
  <c r="BJ185" i="10" s="1"/>
  <c r="D186" i="10"/>
  <c r="BK185" i="10"/>
  <c r="BI185" i="10"/>
  <c r="BH185" i="10"/>
  <c r="BD185" i="10"/>
  <c r="BB185" i="10"/>
  <c r="BA185" i="10"/>
  <c r="F185" i="10"/>
  <c r="E185" i="10"/>
  <c r="BJ184" i="10" s="1"/>
  <c r="D185" i="10"/>
  <c r="BK184" i="10"/>
  <c r="BI184" i="10"/>
  <c r="BH184" i="10"/>
  <c r="BD184" i="10"/>
  <c r="BB184" i="10"/>
  <c r="BA184" i="10"/>
  <c r="F184" i="10"/>
  <c r="E184" i="10"/>
  <c r="BJ183" i="10" s="1"/>
  <c r="D184" i="10"/>
  <c r="BK183" i="10"/>
  <c r="BI183" i="10"/>
  <c r="BH183" i="10"/>
  <c r="BD183" i="10"/>
  <c r="BB183" i="10"/>
  <c r="BA183" i="10"/>
  <c r="F183" i="10"/>
  <c r="E183" i="10"/>
  <c r="BJ182" i="10" s="1"/>
  <c r="D183" i="10"/>
  <c r="BK182" i="10"/>
  <c r="BI182" i="10"/>
  <c r="BH182" i="10"/>
  <c r="BD182" i="10"/>
  <c r="BB182" i="10"/>
  <c r="BA182" i="10"/>
  <c r="F182" i="10"/>
  <c r="E182" i="10"/>
  <c r="BJ181" i="10" s="1"/>
  <c r="D182" i="10"/>
  <c r="BK181" i="10"/>
  <c r="BI181" i="10"/>
  <c r="BH181" i="10"/>
  <c r="BD181" i="10"/>
  <c r="BB181" i="10"/>
  <c r="BA181" i="10"/>
  <c r="F181" i="10"/>
  <c r="E181" i="10"/>
  <c r="BJ180" i="10" s="1"/>
  <c r="D181" i="10"/>
  <c r="BK180" i="10"/>
  <c r="BI180" i="10"/>
  <c r="BH180" i="10"/>
  <c r="BD180" i="10"/>
  <c r="BB180" i="10"/>
  <c r="BA180" i="10"/>
  <c r="F180" i="10"/>
  <c r="E180" i="10"/>
  <c r="BJ179" i="10" s="1"/>
  <c r="D180" i="10"/>
  <c r="BK179" i="10"/>
  <c r="BI179" i="10"/>
  <c r="BH179" i="10"/>
  <c r="BD179" i="10"/>
  <c r="BB179" i="10"/>
  <c r="BA179" i="10"/>
  <c r="F179" i="10"/>
  <c r="E179" i="10"/>
  <c r="BJ178" i="10" s="1"/>
  <c r="D179" i="10"/>
  <c r="BK178" i="10"/>
  <c r="BI178" i="10"/>
  <c r="BH178" i="10"/>
  <c r="BD178" i="10"/>
  <c r="BB178" i="10"/>
  <c r="BA178" i="10"/>
  <c r="F178" i="10"/>
  <c r="E178" i="10"/>
  <c r="BJ177" i="10" s="1"/>
  <c r="D178" i="10"/>
  <c r="BK177" i="10"/>
  <c r="BI177" i="10"/>
  <c r="BH177" i="10"/>
  <c r="BD177" i="10"/>
  <c r="BB177" i="10"/>
  <c r="BA177" i="10"/>
  <c r="F177" i="10"/>
  <c r="E177" i="10"/>
  <c r="BJ176" i="10" s="1"/>
  <c r="D177" i="10"/>
  <c r="BK176" i="10"/>
  <c r="BI176" i="10"/>
  <c r="BH176" i="10"/>
  <c r="BD176" i="10"/>
  <c r="BB176" i="10"/>
  <c r="BA176" i="10"/>
  <c r="F176" i="10"/>
  <c r="E176" i="10"/>
  <c r="BJ175" i="10" s="1"/>
  <c r="D176" i="10"/>
  <c r="BK175" i="10"/>
  <c r="BI175" i="10"/>
  <c r="BH175" i="10"/>
  <c r="BD175" i="10"/>
  <c r="BB175" i="10"/>
  <c r="BA175" i="10"/>
  <c r="F175" i="10"/>
  <c r="BI174" i="10" s="1"/>
  <c r="E175" i="10"/>
  <c r="D175" i="10" s="1"/>
  <c r="BK174" i="10"/>
  <c r="BJ174" i="10"/>
  <c r="BD174" i="10"/>
  <c r="BC174" i="10"/>
  <c r="BA174" i="10"/>
  <c r="F174" i="10"/>
  <c r="BK173" i="10" s="1"/>
  <c r="E174" i="10"/>
  <c r="D174" i="10" s="1"/>
  <c r="BJ173" i="10"/>
  <c r="BC173" i="10"/>
  <c r="F173" i="10"/>
  <c r="BK172" i="10" s="1"/>
  <c r="E173" i="10"/>
  <c r="D173" i="10" s="1"/>
  <c r="BJ172" i="10"/>
  <c r="BC172" i="10"/>
  <c r="F172" i="10"/>
  <c r="BK171" i="10" s="1"/>
  <c r="E172" i="10"/>
  <c r="D172" i="10" s="1"/>
  <c r="BJ171" i="10"/>
  <c r="BC171" i="10"/>
  <c r="F171" i="10"/>
  <c r="BK170" i="10" s="1"/>
  <c r="E171" i="10"/>
  <c r="D171" i="10" s="1"/>
  <c r="BJ170" i="10"/>
  <c r="BC170" i="10"/>
  <c r="F170" i="10"/>
  <c r="D170" i="10" s="1"/>
  <c r="BJ169" i="10"/>
  <c r="BI169" i="10"/>
  <c r="BC169" i="10"/>
  <c r="BB169" i="10"/>
  <c r="F169" i="10"/>
  <c r="E169" i="10"/>
  <c r="BJ168" i="10" s="1"/>
  <c r="BK168" i="10"/>
  <c r="BI168" i="10"/>
  <c r="BH168" i="10"/>
  <c r="BD168" i="10"/>
  <c r="BB168" i="10"/>
  <c r="BA168" i="10"/>
  <c r="F168" i="10"/>
  <c r="E168" i="10"/>
  <c r="BJ167" i="10" s="1"/>
  <c r="BK167" i="10"/>
  <c r="BI167" i="10"/>
  <c r="BH167" i="10"/>
  <c r="BD167" i="10"/>
  <c r="BB167" i="10"/>
  <c r="BA167" i="10"/>
  <c r="F167" i="10"/>
  <c r="E167" i="10"/>
  <c r="BJ166" i="10" s="1"/>
  <c r="BK166" i="10"/>
  <c r="BI166" i="10"/>
  <c r="BH166" i="10"/>
  <c r="BD166" i="10"/>
  <c r="BB166" i="10"/>
  <c r="BA166" i="10"/>
  <c r="F166" i="10"/>
  <c r="E166" i="10"/>
  <c r="BC165" i="10" s="1"/>
  <c r="AV166" i="10" s="1"/>
  <c r="BD165" i="10"/>
  <c r="BB165" i="10"/>
  <c r="BA165" i="10"/>
  <c r="F165" i="10"/>
  <c r="E165" i="10"/>
  <c r="BJ164" i="10" s="1"/>
  <c r="BK164" i="10"/>
  <c r="BI164" i="10"/>
  <c r="BH164" i="10"/>
  <c r="BD164" i="10"/>
  <c r="BB164" i="10"/>
  <c r="BA164" i="10"/>
  <c r="F164" i="10"/>
  <c r="E164" i="10"/>
  <c r="D164" i="10" s="1"/>
  <c r="DD163" i="10"/>
  <c r="DC163" i="10"/>
  <c r="DB163" i="10"/>
  <c r="DA163" i="10"/>
  <c r="CZ163" i="10"/>
  <c r="CY163" i="10"/>
  <c r="CX163" i="10"/>
  <c r="CW163" i="10"/>
  <c r="CV163" i="10"/>
  <c r="CU163" i="10"/>
  <c r="CT163" i="10"/>
  <c r="CS163" i="10"/>
  <c r="CR163" i="10"/>
  <c r="CQ163" i="10"/>
  <c r="CP163" i="10"/>
  <c r="CO163" i="10"/>
  <c r="CN163" i="10"/>
  <c r="CM163" i="10"/>
  <c r="CL163" i="10"/>
  <c r="CK163" i="10"/>
  <c r="CJ163" i="10"/>
  <c r="CI163" i="10"/>
  <c r="CH163" i="10"/>
  <c r="CG163" i="10"/>
  <c r="CF163" i="10"/>
  <c r="CE163" i="10"/>
  <c r="CD163" i="10"/>
  <c r="CC163" i="10"/>
  <c r="CB163" i="10"/>
  <c r="CA163" i="10"/>
  <c r="BZ163" i="10"/>
  <c r="BY163" i="10"/>
  <c r="BX163" i="10"/>
  <c r="BW163" i="10"/>
  <c r="BV163" i="10"/>
  <c r="BU163" i="10"/>
  <c r="BT163" i="10"/>
  <c r="BS163" i="10"/>
  <c r="BR163" i="10"/>
  <c r="BQ163" i="10"/>
  <c r="BP163" i="10"/>
  <c r="AV162" i="10" s="1"/>
  <c r="BK163" i="10"/>
  <c r="BJ163" i="10"/>
  <c r="BI163" i="10"/>
  <c r="BH163" i="10"/>
  <c r="BD163" i="10"/>
  <c r="BC163" i="10"/>
  <c r="BB163" i="10"/>
  <c r="BA163" i="10"/>
  <c r="AV164" i="10" s="1"/>
  <c r="F163" i="10"/>
  <c r="BK162" i="10" s="1"/>
  <c r="E163" i="10"/>
  <c r="BJ162" i="10"/>
  <c r="BC162" i="10"/>
  <c r="BJ161" i="10"/>
  <c r="BH161" i="10"/>
  <c r="BC161" i="10"/>
  <c r="BA161" i="10"/>
  <c r="F161" i="10"/>
  <c r="BI161" i="10" s="1"/>
  <c r="E161" i="10"/>
  <c r="D161" i="10"/>
  <c r="BJ157" i="10"/>
  <c r="BH157" i="10"/>
  <c r="F157" i="10"/>
  <c r="BI157" i="10" s="1"/>
  <c r="E157" i="10"/>
  <c r="D157" i="10"/>
  <c r="BC156" i="10"/>
  <c r="BA156" i="10"/>
  <c r="F156" i="10"/>
  <c r="E156" i="10"/>
  <c r="D156" i="10" s="1"/>
  <c r="BK155" i="10"/>
  <c r="BB155" i="10"/>
  <c r="F155" i="10"/>
  <c r="BH155" i="10" s="1"/>
  <c r="E155" i="10"/>
  <c r="BJ155" i="10" s="1"/>
  <c r="D155" i="10"/>
  <c r="BJ154" i="10"/>
  <c r="BH154" i="10"/>
  <c r="BC154" i="10"/>
  <c r="BA154" i="10"/>
  <c r="F154" i="10"/>
  <c r="BI154" i="10" s="1"/>
  <c r="E154" i="10"/>
  <c r="D154" i="10"/>
  <c r="BJ153" i="10"/>
  <c r="BH153" i="10"/>
  <c r="BC153" i="10"/>
  <c r="BA153" i="10"/>
  <c r="F153" i="10"/>
  <c r="BI153" i="10" s="1"/>
  <c r="E153" i="10"/>
  <c r="D153" i="10"/>
  <c r="BJ152" i="10"/>
  <c r="BH152" i="10"/>
  <c r="BC152" i="10"/>
  <c r="BA152" i="10"/>
  <c r="F152" i="10"/>
  <c r="BI152" i="10" s="1"/>
  <c r="E152" i="10"/>
  <c r="D152" i="10"/>
  <c r="BJ151" i="10"/>
  <c r="BH151" i="10"/>
  <c r="BC151" i="10"/>
  <c r="BA151" i="10"/>
  <c r="F151" i="10"/>
  <c r="BI151" i="10" s="1"/>
  <c r="E151" i="10"/>
  <c r="D151" i="10"/>
  <c r="BJ150" i="10"/>
  <c r="BH150" i="10"/>
  <c r="BC150" i="10"/>
  <c r="BA150" i="10"/>
  <c r="F150" i="10"/>
  <c r="BI150" i="10" s="1"/>
  <c r="E150" i="10"/>
  <c r="D150" i="10"/>
  <c r="BJ149" i="10"/>
  <c r="BH149" i="10"/>
  <c r="BC149" i="10"/>
  <c r="BA149" i="10"/>
  <c r="F149" i="10"/>
  <c r="BI149" i="10" s="1"/>
  <c r="E149" i="10"/>
  <c r="D149" i="10"/>
  <c r="BJ148" i="10"/>
  <c r="BH148" i="10"/>
  <c r="BC148" i="10"/>
  <c r="BA148" i="10"/>
  <c r="F148" i="10"/>
  <c r="BI148" i="10" s="1"/>
  <c r="E148" i="10"/>
  <c r="D148" i="10"/>
  <c r="BJ147" i="10"/>
  <c r="BH147" i="10"/>
  <c r="BC147" i="10"/>
  <c r="BA147" i="10"/>
  <c r="F147" i="10"/>
  <c r="BI147" i="10" s="1"/>
  <c r="E147" i="10"/>
  <c r="D147" i="10"/>
  <c r="BJ146" i="10"/>
  <c r="BH146" i="10"/>
  <c r="BC146" i="10"/>
  <c r="BA146" i="10"/>
  <c r="F146" i="10"/>
  <c r="BI146" i="10" s="1"/>
  <c r="E146" i="10"/>
  <c r="D146" i="10"/>
  <c r="BJ145" i="10"/>
  <c r="BH145" i="10"/>
  <c r="BC145" i="10"/>
  <c r="BA145" i="10"/>
  <c r="F145" i="10"/>
  <c r="BI145" i="10" s="1"/>
  <c r="E145" i="10"/>
  <c r="D145" i="10"/>
  <c r="BJ144" i="10"/>
  <c r="BH144" i="10"/>
  <c r="BC144" i="10"/>
  <c r="BA144" i="10"/>
  <c r="F144" i="10"/>
  <c r="BI144" i="10" s="1"/>
  <c r="E144" i="10"/>
  <c r="D144" i="10"/>
  <c r="BD143" i="10"/>
  <c r="BC143" i="10"/>
  <c r="BB143" i="10"/>
  <c r="BA143" i="10"/>
  <c r="AS144" i="10" s="1"/>
  <c r="F143" i="10"/>
  <c r="E143" i="10"/>
  <c r="BJ143" i="10" s="1"/>
  <c r="BJ142" i="10"/>
  <c r="BB142" i="10"/>
  <c r="BA142" i="10"/>
  <c r="F142" i="10"/>
  <c r="E142" i="10"/>
  <c r="D142" i="10"/>
  <c r="BC141" i="10"/>
  <c r="BA141" i="10"/>
  <c r="F141" i="10"/>
  <c r="BK141" i="10" s="1"/>
  <c r="E141" i="10"/>
  <c r="BJ141" i="10" s="1"/>
  <c r="BJ140" i="10"/>
  <c r="BC140" i="10"/>
  <c r="F140" i="10"/>
  <c r="BI140" i="10" s="1"/>
  <c r="E140" i="10"/>
  <c r="BJ139" i="10"/>
  <c r="BC139" i="10"/>
  <c r="F139" i="10"/>
  <c r="BI139" i="10" s="1"/>
  <c r="E139" i="10"/>
  <c r="BJ138" i="10"/>
  <c r="BC138" i="10"/>
  <c r="F138" i="10"/>
  <c r="BI138" i="10" s="1"/>
  <c r="E138" i="10"/>
  <c r="BJ137" i="10"/>
  <c r="BC137" i="10"/>
  <c r="F137" i="10"/>
  <c r="BI137" i="10" s="1"/>
  <c r="BK136" i="10"/>
  <c r="BI136" i="10"/>
  <c r="BC136" i="10"/>
  <c r="BB136" i="10"/>
  <c r="F136" i="10"/>
  <c r="BH136" i="10" s="1"/>
  <c r="E136" i="10"/>
  <c r="D136" i="10" s="1"/>
  <c r="BK135" i="10"/>
  <c r="BI135" i="10"/>
  <c r="BD135" i="10"/>
  <c r="BB135" i="10"/>
  <c r="F135" i="10"/>
  <c r="BH135" i="10" s="1"/>
  <c r="E135" i="10"/>
  <c r="D135" i="10" s="1"/>
  <c r="BK134" i="10"/>
  <c r="BI134" i="10"/>
  <c r="BD134" i="10"/>
  <c r="BB134" i="10"/>
  <c r="F134" i="10"/>
  <c r="BH134" i="10" s="1"/>
  <c r="E134" i="10"/>
  <c r="D134" i="10" s="1"/>
  <c r="BK133" i="10"/>
  <c r="BD133" i="10"/>
  <c r="BB133" i="10"/>
  <c r="BA133" i="10"/>
  <c r="F133" i="10"/>
  <c r="E133" i="10"/>
  <c r="BC132" i="10" s="1"/>
  <c r="AS133" i="10" s="1"/>
  <c r="BD132" i="10"/>
  <c r="BB132" i="10"/>
  <c r="F132" i="10"/>
  <c r="BK132" i="10" s="1"/>
  <c r="E132" i="10"/>
  <c r="BJ132" i="10" s="1"/>
  <c r="DA131" i="10"/>
  <c r="CZ131" i="10"/>
  <c r="CY131"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K131" i="10"/>
  <c r="BJ131" i="10"/>
  <c r="BH131" i="10"/>
  <c r="BC131" i="10"/>
  <c r="BA131" i="10"/>
  <c r="F131" i="10"/>
  <c r="BI131" i="10" s="1"/>
  <c r="E131" i="10"/>
  <c r="D131" i="10"/>
  <c r="BK130" i="10"/>
  <c r="BJ130" i="10"/>
  <c r="BH130" i="10"/>
  <c r="BD130" i="10"/>
  <c r="BC130" i="10"/>
  <c r="BA130" i="10"/>
  <c r="F130" i="10"/>
  <c r="BI130" i="10" s="1"/>
  <c r="E130" i="10"/>
  <c r="D130" i="10"/>
  <c r="BD129" i="10"/>
  <c r="BC129" i="10"/>
  <c r="BB129" i="10"/>
  <c r="BA129" i="10"/>
  <c r="AS130" i="10" s="1"/>
  <c r="BC128" i="10"/>
  <c r="F128" i="10"/>
  <c r="BI129" i="10" s="1"/>
  <c r="E128" i="10"/>
  <c r="D128" i="10" s="1"/>
  <c r="E124" i="10"/>
  <c r="D124" i="10"/>
  <c r="C124" i="10"/>
  <c r="BA124" i="10" s="1"/>
  <c r="S124" i="10" s="1"/>
  <c r="E123" i="10"/>
  <c r="D123" i="10"/>
  <c r="C123" i="10" s="1"/>
  <c r="E122" i="10"/>
  <c r="D122" i="10"/>
  <c r="C122" i="10"/>
  <c r="BA122" i="10" s="1"/>
  <c r="S122" i="10" s="1"/>
  <c r="M118" i="10"/>
  <c r="I118" i="10"/>
  <c r="P117" i="10"/>
  <c r="O117" i="10"/>
  <c r="N117" i="10"/>
  <c r="M117" i="10"/>
  <c r="L117" i="10"/>
  <c r="K117" i="10"/>
  <c r="J117" i="10"/>
  <c r="I117" i="10"/>
  <c r="H117" i="10"/>
  <c r="G117" i="10"/>
  <c r="F117" i="10"/>
  <c r="E116" i="10"/>
  <c r="D116" i="10"/>
  <c r="C116" i="10" s="1"/>
  <c r="E115" i="10"/>
  <c r="D115" i="10"/>
  <c r="C115" i="10"/>
  <c r="BA115" i="10" s="1"/>
  <c r="Q115" i="10" s="1"/>
  <c r="E114" i="10"/>
  <c r="D114" i="10"/>
  <c r="C114" i="10" s="1"/>
  <c r="E113" i="10"/>
  <c r="E117" i="10" s="1"/>
  <c r="D113" i="10"/>
  <c r="D117" i="10" s="1"/>
  <c r="C113" i="10"/>
  <c r="C117" i="10" s="1"/>
  <c r="P112" i="10"/>
  <c r="P118" i="10" s="1"/>
  <c r="O112" i="10"/>
  <c r="O118" i="10" s="1"/>
  <c r="N112" i="10"/>
  <c r="N118" i="10" s="1"/>
  <c r="M112" i="10"/>
  <c r="L112" i="10"/>
  <c r="L118" i="10" s="1"/>
  <c r="K112" i="10"/>
  <c r="K118" i="10" s="1"/>
  <c r="J112" i="10"/>
  <c r="J118" i="10" s="1"/>
  <c r="I112" i="10"/>
  <c r="H112" i="10"/>
  <c r="H118" i="10" s="1"/>
  <c r="G112" i="10"/>
  <c r="G118" i="10" s="1"/>
  <c r="F112" i="10"/>
  <c r="F118" i="10" s="1"/>
  <c r="D112" i="10"/>
  <c r="D118" i="10" s="1"/>
  <c r="E111" i="10"/>
  <c r="D111" i="10"/>
  <c r="C111" i="10"/>
  <c r="E110" i="10"/>
  <c r="D110" i="10"/>
  <c r="C110" i="10" s="1"/>
  <c r="E109" i="10"/>
  <c r="E112" i="10" s="1"/>
  <c r="E118" i="10" s="1"/>
  <c r="D109" i="10"/>
  <c r="C109" i="10" s="1"/>
  <c r="C112" i="10" s="1"/>
  <c r="L105" i="10"/>
  <c r="H105" i="10"/>
  <c r="M104" i="10"/>
  <c r="L104" i="10"/>
  <c r="K104" i="10"/>
  <c r="K105" i="10" s="1"/>
  <c r="J104" i="10"/>
  <c r="I104" i="10"/>
  <c r="H104" i="10"/>
  <c r="G104" i="10"/>
  <c r="G105" i="10" s="1"/>
  <c r="F104" i="10"/>
  <c r="E103" i="10"/>
  <c r="D103" i="10"/>
  <c r="C103" i="10" s="1"/>
  <c r="E102" i="10"/>
  <c r="D102" i="10"/>
  <c r="C102" i="10" s="1"/>
  <c r="E101" i="10"/>
  <c r="D101" i="10"/>
  <c r="C101" i="10" s="1"/>
  <c r="E100" i="10"/>
  <c r="E104" i="10" s="1"/>
  <c r="D100" i="10"/>
  <c r="D104" i="10" s="1"/>
  <c r="C100" i="10"/>
  <c r="Y99" i="10"/>
  <c r="X99" i="10"/>
  <c r="W99" i="10"/>
  <c r="V99" i="10"/>
  <c r="U99" i="10"/>
  <c r="T99" i="10"/>
  <c r="S99" i="10"/>
  <c r="R99" i="10"/>
  <c r="Q99" i="10"/>
  <c r="O99" i="10" s="1"/>
  <c r="P99" i="10"/>
  <c r="N99" i="10"/>
  <c r="M99" i="10"/>
  <c r="M105" i="10" s="1"/>
  <c r="L99" i="10"/>
  <c r="K99" i="10"/>
  <c r="J99" i="10"/>
  <c r="J105" i="10" s="1"/>
  <c r="I99" i="10"/>
  <c r="I105" i="10" s="1"/>
  <c r="H99" i="10"/>
  <c r="G99" i="10"/>
  <c r="F99" i="10"/>
  <c r="F105" i="10" s="1"/>
  <c r="O98" i="10"/>
  <c r="N98" i="10"/>
  <c r="E98" i="10"/>
  <c r="D98" i="10"/>
  <c r="C98" i="10"/>
  <c r="O97" i="10"/>
  <c r="N97" i="10"/>
  <c r="E97" i="10"/>
  <c r="D97" i="10"/>
  <c r="C97" i="10" s="1"/>
  <c r="O96" i="10"/>
  <c r="N96" i="10"/>
  <c r="E96" i="10"/>
  <c r="E99" i="10" s="1"/>
  <c r="D96" i="10"/>
  <c r="D99" i="10" s="1"/>
  <c r="D105" i="10" s="1"/>
  <c r="E92" i="10"/>
  <c r="D92" i="10"/>
  <c r="C92" i="10" s="1"/>
  <c r="E91" i="10"/>
  <c r="D91" i="10"/>
  <c r="C91" i="10" s="1"/>
  <c r="E90" i="10"/>
  <c r="D90" i="10"/>
  <c r="C90" i="10" s="1"/>
  <c r="E89" i="10"/>
  <c r="D89" i="10"/>
  <c r="C89" i="10" s="1"/>
  <c r="E88" i="10"/>
  <c r="D88" i="10"/>
  <c r="C88" i="10"/>
  <c r="AK83" i="10"/>
  <c r="E83" i="10"/>
  <c r="D83" i="10"/>
  <c r="C83" i="10"/>
  <c r="E82" i="10"/>
  <c r="D82" i="10"/>
  <c r="C82" i="10" s="1"/>
  <c r="BA82" i="10" s="1"/>
  <c r="AK82" i="10" s="1"/>
  <c r="BH81" i="10"/>
  <c r="E81" i="10"/>
  <c r="D81" i="10"/>
  <c r="C81" i="10" s="1"/>
  <c r="BA81" i="10" s="1"/>
  <c r="AK81" i="10" s="1"/>
  <c r="BH80" i="10"/>
  <c r="E80" i="10"/>
  <c r="D80" i="10"/>
  <c r="C80" i="10" s="1"/>
  <c r="BA80" i="10" s="1"/>
  <c r="AK80" i="10" s="1"/>
  <c r="BH79" i="10"/>
  <c r="E79" i="10"/>
  <c r="D79" i="10"/>
  <c r="C79" i="10" s="1"/>
  <c r="BA79" i="10" s="1"/>
  <c r="AK79" i="10" s="1"/>
  <c r="BH78" i="10"/>
  <c r="E78" i="10"/>
  <c r="D78" i="10"/>
  <c r="C78" i="10" s="1"/>
  <c r="BA78" i="10" s="1"/>
  <c r="AK78" i="10" s="1"/>
  <c r="BH77" i="10"/>
  <c r="E73" i="10"/>
  <c r="D73" i="10"/>
  <c r="C73" i="10" s="1"/>
  <c r="E72" i="10"/>
  <c r="D72" i="10"/>
  <c r="C72" i="10"/>
  <c r="E71" i="10"/>
  <c r="D71" i="10"/>
  <c r="C71" i="10" s="1"/>
  <c r="E70" i="10"/>
  <c r="C70" i="10" s="1"/>
  <c r="D70" i="10"/>
  <c r="E69" i="10"/>
  <c r="D69" i="10"/>
  <c r="C69" i="10" s="1"/>
  <c r="E68" i="10"/>
  <c r="D68" i="10"/>
  <c r="C68" i="10"/>
  <c r="C63" i="10"/>
  <c r="BH62" i="10"/>
  <c r="BA62" i="10"/>
  <c r="I62" i="10"/>
  <c r="C62" i="10"/>
  <c r="BH61" i="10"/>
  <c r="BA61" i="10"/>
  <c r="I61" i="10"/>
  <c r="C61" i="10"/>
  <c r="BH60" i="10"/>
  <c r="BA60" i="10"/>
  <c r="I60" i="10"/>
  <c r="C60" i="10"/>
  <c r="BI56" i="10"/>
  <c r="BB56" i="10"/>
  <c r="L56" i="10" s="1"/>
  <c r="BA56" i="10"/>
  <c r="C56" i="10"/>
  <c r="BH56" i="10" s="1"/>
  <c r="BI55" i="10"/>
  <c r="BB55" i="10"/>
  <c r="C55" i="10"/>
  <c r="BH55" i="10" s="1"/>
  <c r="BI54" i="10"/>
  <c r="BA54" i="10"/>
  <c r="L54" i="10" s="1"/>
  <c r="C54" i="10"/>
  <c r="BB54" i="10" s="1"/>
  <c r="C53" i="10"/>
  <c r="BI53" i="10" s="1"/>
  <c r="BH49" i="10"/>
  <c r="BA49" i="10"/>
  <c r="F49" i="10" s="1"/>
  <c r="C49" i="10"/>
  <c r="C43" i="10"/>
  <c r="BH43" i="10" s="1"/>
  <c r="C42" i="10"/>
  <c r="BH42" i="10" s="1"/>
  <c r="C41" i="10"/>
  <c r="BH41" i="10" s="1"/>
  <c r="C40" i="10"/>
  <c r="BH40" i="10" s="1"/>
  <c r="C39" i="10"/>
  <c r="BH39" i="10" s="1"/>
  <c r="C38" i="10"/>
  <c r="BH38" i="10" s="1"/>
  <c r="C37" i="10"/>
  <c r="BH37" i="10" s="1"/>
  <c r="C36" i="10"/>
  <c r="BH36" i="10" s="1"/>
  <c r="C35" i="10"/>
  <c r="BH35" i="10" s="1"/>
  <c r="C34" i="10"/>
  <c r="BH34" i="10" s="1"/>
  <c r="L33" i="10"/>
  <c r="K33" i="10"/>
  <c r="J33" i="10"/>
  <c r="I33" i="10"/>
  <c r="H33" i="10"/>
  <c r="G33" i="10"/>
  <c r="F33" i="10"/>
  <c r="E33" i="10"/>
  <c r="D33" i="10"/>
  <c r="C33" i="10" s="1"/>
  <c r="BH33" i="10" s="1"/>
  <c r="BH29" i="10"/>
  <c r="BA29" i="10"/>
  <c r="D29" i="10"/>
  <c r="BH28" i="10"/>
  <c r="BA28" i="10"/>
  <c r="D28" i="10"/>
  <c r="BH27" i="10"/>
  <c r="BA27" i="10"/>
  <c r="D27" i="10"/>
  <c r="BH26" i="10"/>
  <c r="BA26" i="10"/>
  <c r="D26" i="10" s="1"/>
  <c r="BH25" i="10"/>
  <c r="BA25" i="10"/>
  <c r="D25" i="10"/>
  <c r="BH24" i="10"/>
  <c r="BA24" i="10"/>
  <c r="D24" i="10"/>
  <c r="BH23" i="10"/>
  <c r="BA23" i="10"/>
  <c r="D23" i="10"/>
  <c r="BH22" i="10"/>
  <c r="BA22" i="10"/>
  <c r="D22" i="10" s="1"/>
  <c r="BH21" i="10"/>
  <c r="BA21" i="10"/>
  <c r="D21" i="10"/>
  <c r="BH20" i="10"/>
  <c r="BA20" i="10"/>
  <c r="D20" i="10"/>
  <c r="BH19" i="10"/>
  <c r="BA19" i="10"/>
  <c r="D19" i="10" s="1"/>
  <c r="BH15" i="10"/>
  <c r="BA15" i="10"/>
  <c r="M15" i="10" s="1"/>
  <c r="C15" i="10"/>
  <c r="BH14" i="10"/>
  <c r="BA14" i="10"/>
  <c r="M14" i="10" s="1"/>
  <c r="C14" i="10"/>
  <c r="C13" i="10"/>
  <c r="BH12" i="10"/>
  <c r="C12" i="10"/>
  <c r="BA12" i="10" s="1"/>
  <c r="M12" i="10" s="1"/>
  <c r="BH11" i="10"/>
  <c r="C11" i="10"/>
  <c r="BA11" i="10" s="1"/>
  <c r="M11" i="10" s="1"/>
  <c r="BA10" i="10"/>
  <c r="M10" i="10" s="1"/>
  <c r="C10" i="10"/>
  <c r="A5" i="10"/>
  <c r="A4" i="10"/>
  <c r="A3" i="10"/>
  <c r="A2" i="10"/>
  <c r="AS129" i="10" l="1"/>
  <c r="BC91" i="10"/>
  <c r="AK92" i="10" s="1"/>
  <c r="BJ92" i="10"/>
  <c r="BH116" i="10"/>
  <c r="BA116" i="10"/>
  <c r="Q116" i="10" s="1"/>
  <c r="AS134" i="10"/>
  <c r="BH112" i="10"/>
  <c r="C118" i="10"/>
  <c r="BA112" i="10"/>
  <c r="Q112" i="10" s="1"/>
  <c r="AS131" i="10"/>
  <c r="C104" i="10"/>
  <c r="BH123" i="10"/>
  <c r="BA123" i="10"/>
  <c r="S123" i="10" s="1"/>
  <c r="E105" i="10"/>
  <c r="BH114" i="10"/>
  <c r="BA114" i="10"/>
  <c r="Q114" i="10" s="1"/>
  <c r="BA53" i="10"/>
  <c r="BH54" i="10"/>
  <c r="BA55" i="10"/>
  <c r="L55" i="10" s="1"/>
  <c r="BH113" i="10"/>
  <c r="BH243" i="10" s="1"/>
  <c r="BH115" i="10"/>
  <c r="BH122" i="10"/>
  <c r="BH124" i="10"/>
  <c r="BH244" i="10" s="1"/>
  <c r="BD128" i="10"/>
  <c r="BJ129" i="10"/>
  <c r="BB130" i="10"/>
  <c r="BB131" i="10"/>
  <c r="AS132" i="10" s="1"/>
  <c r="BH132" i="10"/>
  <c r="D133" i="10"/>
  <c r="BL129" i="10" s="1"/>
  <c r="BJ133" i="10"/>
  <c r="BC134" i="10"/>
  <c r="BJ134" i="10"/>
  <c r="BC135" i="10"/>
  <c r="BJ135" i="10"/>
  <c r="BJ136" i="10"/>
  <c r="BD137" i="10"/>
  <c r="BK137" i="10"/>
  <c r="BD138" i="10"/>
  <c r="BK138" i="10"/>
  <c r="BD139" i="10"/>
  <c r="BK139" i="10"/>
  <c r="BD140" i="10"/>
  <c r="BK140" i="10"/>
  <c r="BH141" i="10"/>
  <c r="BC142" i="10"/>
  <c r="D143" i="10"/>
  <c r="AV183" i="10"/>
  <c r="AV187" i="10"/>
  <c r="BB53" i="10"/>
  <c r="C96" i="10"/>
  <c r="C99" i="10" s="1"/>
  <c r="C105" i="10" s="1"/>
  <c r="BA128" i="10"/>
  <c r="AS128" i="10" s="1"/>
  <c r="BK129" i="10"/>
  <c r="D132" i="10"/>
  <c r="BI132" i="10"/>
  <c r="BD136" i="10"/>
  <c r="BA137" i="10"/>
  <c r="AS138" i="10" s="1"/>
  <c r="BH137" i="10"/>
  <c r="D138" i="10"/>
  <c r="BA138" i="10"/>
  <c r="BH138" i="10"/>
  <c r="D139" i="10"/>
  <c r="BA139" i="10"/>
  <c r="BH139" i="10"/>
  <c r="D140" i="10"/>
  <c r="BA140" i="10"/>
  <c r="BH140" i="10"/>
  <c r="D141" i="10"/>
  <c r="BI141" i="10"/>
  <c r="BK142" i="10"/>
  <c r="BD141" i="10"/>
  <c r="AS142" i="10" s="1"/>
  <c r="BH142" i="10"/>
  <c r="BH53" i="10"/>
  <c r="BB128" i="10"/>
  <c r="BH129" i="10"/>
  <c r="BD131" i="10"/>
  <c r="BC133" i="10"/>
  <c r="BA134" i="10"/>
  <c r="BA135" i="10"/>
  <c r="AS136" i="10" s="1"/>
  <c r="BA136" i="10"/>
  <c r="D137" i="10"/>
  <c r="BB137" i="10"/>
  <c r="BB138" i="10"/>
  <c r="BB139" i="10"/>
  <c r="BB140" i="10"/>
  <c r="BB141" i="10"/>
  <c r="AS143" i="10"/>
  <c r="BI142" i="10"/>
  <c r="BI143" i="10"/>
  <c r="BH143" i="10"/>
  <c r="BK143" i="10"/>
  <c r="BD142" i="10"/>
  <c r="AV175" i="10"/>
  <c r="AV185" i="10"/>
  <c r="W204" i="10"/>
  <c r="BH225" i="10"/>
  <c r="BA224" i="10"/>
  <c r="AR225" i="10" s="1"/>
  <c r="BA225" i="10"/>
  <c r="AR226" i="10" s="1"/>
  <c r="BH226" i="10"/>
  <c r="BA226" i="10"/>
  <c r="AR227" i="10" s="1"/>
  <c r="BH227" i="10"/>
  <c r="BA227" i="10"/>
  <c r="AR228" i="10" s="1"/>
  <c r="BH228" i="10"/>
  <c r="BA228" i="10"/>
  <c r="AR229" i="10" s="1"/>
  <c r="BH229" i="10"/>
  <c r="BA229" i="10"/>
  <c r="AR230" i="10" s="1"/>
  <c r="BH230" i="10"/>
  <c r="BH231" i="10"/>
  <c r="BA230" i="10"/>
  <c r="AR231" i="10" s="1"/>
  <c r="BH236" i="10"/>
  <c r="BA235" i="10"/>
  <c r="AI236" i="10" s="1"/>
  <c r="BA236" i="10"/>
  <c r="AI237" i="10" s="1"/>
  <c r="BH237" i="10"/>
  <c r="BA237" i="10"/>
  <c r="AI238" i="10" s="1"/>
  <c r="BH238" i="10"/>
  <c r="BA113" i="10"/>
  <c r="Q113" i="10" s="1"/>
  <c r="AS148" i="10"/>
  <c r="AS152" i="10"/>
  <c r="AS157" i="10"/>
  <c r="AV182" i="10"/>
  <c r="AV186" i="10"/>
  <c r="BI155" i="10"/>
  <c r="BA162" i="10"/>
  <c r="BH162" i="10"/>
  <c r="D163" i="10"/>
  <c r="BD169" i="10"/>
  <c r="BK169" i="10"/>
  <c r="BA170" i="10"/>
  <c r="AV171" i="10" s="1"/>
  <c r="BH170" i="10"/>
  <c r="BA171" i="10"/>
  <c r="BH171" i="10"/>
  <c r="BA172" i="10"/>
  <c r="AV173" i="10" s="1"/>
  <c r="BH172" i="10"/>
  <c r="BA173" i="10"/>
  <c r="BH173" i="10"/>
  <c r="BH174" i="10"/>
  <c r="D188" i="10"/>
  <c r="BD189" i="10"/>
  <c r="BK189" i="10"/>
  <c r="BJ198" i="10"/>
  <c r="BA200" i="10"/>
  <c r="W203" i="10" s="1"/>
  <c r="BB201" i="10"/>
  <c r="BH203" i="10"/>
  <c r="BD144" i="10"/>
  <c r="BK144" i="10"/>
  <c r="BD145" i="10"/>
  <c r="BK145" i="10"/>
  <c r="BD146" i="10"/>
  <c r="BK146" i="10"/>
  <c r="BD147" i="10"/>
  <c r="BK147" i="10"/>
  <c r="BD148" i="10"/>
  <c r="BK148" i="10"/>
  <c r="BD149" i="10"/>
  <c r="BK149" i="10"/>
  <c r="BD150" i="10"/>
  <c r="BK150" i="10"/>
  <c r="BD151" i="10"/>
  <c r="BK151" i="10"/>
  <c r="BD152" i="10"/>
  <c r="AS153" i="10" s="1"/>
  <c r="BK152" i="10"/>
  <c r="BD153" i="10"/>
  <c r="BK153" i="10"/>
  <c r="BD154" i="10"/>
  <c r="BK154" i="10"/>
  <c r="BD156" i="10"/>
  <c r="BK157" i="10"/>
  <c r="BD161" i="10"/>
  <c r="AV161" i="10" s="1"/>
  <c r="BK161" i="10"/>
  <c r="BB162" i="10"/>
  <c r="BI162" i="10"/>
  <c r="D165" i="10"/>
  <c r="D166" i="10"/>
  <c r="BL161" i="10" s="1"/>
  <c r="D167" i="10"/>
  <c r="D168" i="10"/>
  <c r="D169" i="10"/>
  <c r="BA169" i="10"/>
  <c r="AV170" i="10" s="1"/>
  <c r="BH169" i="10"/>
  <c r="BB170" i="10"/>
  <c r="BI170" i="10"/>
  <c r="BB171" i="10"/>
  <c r="BI171" i="10"/>
  <c r="BB172" i="10"/>
  <c r="BI172" i="10"/>
  <c r="BB173" i="10"/>
  <c r="BI173" i="10"/>
  <c r="BB174" i="10"/>
  <c r="BC175" i="10"/>
  <c r="AV176" i="10" s="1"/>
  <c r="BC176" i="10"/>
  <c r="AV177" i="10" s="1"/>
  <c r="BC177" i="10"/>
  <c r="AV178" i="10" s="1"/>
  <c r="BC178" i="10"/>
  <c r="AV179" i="10" s="1"/>
  <c r="BC179" i="10"/>
  <c r="AV180" i="10" s="1"/>
  <c r="BC180" i="10"/>
  <c r="AV181" i="10" s="1"/>
  <c r="BC181" i="10"/>
  <c r="BC182" i="10"/>
  <c r="BC183" i="10"/>
  <c r="AV184" i="10" s="1"/>
  <c r="BC184" i="10"/>
  <c r="BC185" i="10"/>
  <c r="BC186" i="10"/>
  <c r="BC187" i="10"/>
  <c r="AV188" i="10" s="1"/>
  <c r="BB189" i="10"/>
  <c r="AV190" i="10" s="1"/>
  <c r="BI204" i="10"/>
  <c r="BB144" i="10"/>
  <c r="AS145" i="10" s="1"/>
  <c r="BB145" i="10"/>
  <c r="AS146" i="10" s="1"/>
  <c r="BB146" i="10"/>
  <c r="AS147" i="10" s="1"/>
  <c r="BB147" i="10"/>
  <c r="BB148" i="10"/>
  <c r="AS149" i="10" s="1"/>
  <c r="BB149" i="10"/>
  <c r="AS150" i="10" s="1"/>
  <c r="BB150" i="10"/>
  <c r="AS151" i="10" s="1"/>
  <c r="BB151" i="10"/>
  <c r="BB152" i="10"/>
  <c r="BB153" i="10"/>
  <c r="AS154" i="10" s="1"/>
  <c r="BB154" i="10"/>
  <c r="AS155" i="10" s="1"/>
  <c r="BB156" i="10"/>
  <c r="BB161" i="10"/>
  <c r="BD162" i="10"/>
  <c r="BC164" i="10"/>
  <c r="AV165" i="10" s="1"/>
  <c r="BC166" i="10"/>
  <c r="AV167" i="10" s="1"/>
  <c r="BC167" i="10"/>
  <c r="AV168" i="10" s="1"/>
  <c r="BC168" i="10"/>
  <c r="AV169" i="10" s="1"/>
  <c r="BD170" i="10"/>
  <c r="BD171" i="10"/>
  <c r="BD172" i="10"/>
  <c r="BD173" i="10"/>
  <c r="AV163" i="10" l="1"/>
  <c r="AS135" i="10"/>
  <c r="AS140" i="10"/>
  <c r="AV174" i="10"/>
  <c r="AV172" i="10"/>
  <c r="AS141" i="10"/>
  <c r="L53" i="10"/>
  <c r="AS137" i="10"/>
  <c r="AS139" i="10"/>
  <c r="A328" i="10" l="1"/>
  <c r="A293" i="10"/>
  <c r="W247" i="1" l="1"/>
  <c r="V247" i="1"/>
  <c r="U247" i="1"/>
  <c r="T247" i="1"/>
  <c r="S247" i="1"/>
  <c r="R247" i="1"/>
  <c r="Q247" i="1"/>
  <c r="P247" i="1"/>
  <c r="O247" i="1"/>
  <c r="N247" i="1"/>
  <c r="M247" i="1"/>
  <c r="L247" i="1"/>
  <c r="K247" i="1"/>
  <c r="J247" i="1"/>
  <c r="I247" i="1"/>
  <c r="H247" i="1"/>
  <c r="G247" i="1"/>
  <c r="F247" i="1"/>
  <c r="W246" i="1"/>
  <c r="V246" i="1"/>
  <c r="U246" i="1"/>
  <c r="T246" i="1"/>
  <c r="S246" i="1"/>
  <c r="R246" i="1"/>
  <c r="Q246" i="1"/>
  <c r="P246" i="1"/>
  <c r="O246" i="1"/>
  <c r="N246" i="1"/>
  <c r="M246" i="1"/>
  <c r="L246" i="1"/>
  <c r="K246" i="1"/>
  <c r="J246" i="1"/>
  <c r="I246" i="1"/>
  <c r="H246" i="1"/>
  <c r="G246" i="1"/>
  <c r="F246" i="1"/>
  <c r="W245" i="1"/>
  <c r="V245" i="1"/>
  <c r="U245" i="1"/>
  <c r="T245" i="1"/>
  <c r="S245" i="1"/>
  <c r="R245" i="1"/>
  <c r="Q245" i="1"/>
  <c r="P245" i="1"/>
  <c r="O245" i="1"/>
  <c r="N245" i="1"/>
  <c r="M245" i="1"/>
  <c r="L245" i="1"/>
  <c r="K245" i="1"/>
  <c r="J245" i="1"/>
  <c r="I245" i="1"/>
  <c r="H245" i="1"/>
  <c r="G245" i="1"/>
  <c r="F245" i="1"/>
  <c r="W244" i="1"/>
  <c r="V244" i="1"/>
  <c r="U244" i="1"/>
  <c r="T244" i="1"/>
  <c r="S244" i="1"/>
  <c r="R244" i="1"/>
  <c r="Q244" i="1"/>
  <c r="P244" i="1"/>
  <c r="O244" i="1"/>
  <c r="N244" i="1"/>
  <c r="M244" i="1"/>
  <c r="L244" i="1"/>
  <c r="K244" i="1"/>
  <c r="J244" i="1"/>
  <c r="I244" i="1"/>
  <c r="H244" i="1"/>
  <c r="G244" i="1"/>
  <c r="F244"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AQ231" i="1"/>
  <c r="AP231" i="1"/>
  <c r="AO231" i="1"/>
  <c r="AN231" i="1"/>
  <c r="AM231" i="1"/>
  <c r="AL231" i="1"/>
  <c r="AK231" i="1"/>
  <c r="AJ231" i="1"/>
  <c r="AI231" i="1"/>
  <c r="AH231" i="1"/>
  <c r="AG231" i="1"/>
  <c r="AF231" i="1"/>
  <c r="AE231" i="1"/>
  <c r="AD231" i="1"/>
  <c r="AC231" i="1"/>
  <c r="AB231" i="1"/>
  <c r="AA231" i="1"/>
  <c r="Z231" i="1"/>
  <c r="Y231" i="1"/>
  <c r="X231" i="1"/>
  <c r="W231" i="1"/>
  <c r="V231" i="1"/>
  <c r="U231" i="1"/>
  <c r="T231" i="1"/>
  <c r="S231" i="1"/>
  <c r="R231" i="1"/>
  <c r="Q231" i="1"/>
  <c r="P231" i="1"/>
  <c r="O231" i="1"/>
  <c r="N231" i="1"/>
  <c r="M231" i="1"/>
  <c r="L231" i="1"/>
  <c r="K231" i="1"/>
  <c r="J231" i="1"/>
  <c r="I231" i="1"/>
  <c r="H231" i="1"/>
  <c r="G231" i="1"/>
  <c r="F231"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H230" i="1"/>
  <c r="G230" i="1"/>
  <c r="F230" i="1"/>
  <c r="AQ229" i="1"/>
  <c r="AP229" i="1"/>
  <c r="AO229" i="1"/>
  <c r="AN229" i="1"/>
  <c r="AM229" i="1"/>
  <c r="AL229" i="1"/>
  <c r="AK229" i="1"/>
  <c r="AJ229" i="1"/>
  <c r="AI229" i="1"/>
  <c r="AH229" i="1"/>
  <c r="AG229" i="1"/>
  <c r="AF229" i="1"/>
  <c r="AE229" i="1"/>
  <c r="AD229" i="1"/>
  <c r="AC229" i="1"/>
  <c r="AB229" i="1"/>
  <c r="AA229" i="1"/>
  <c r="Z229" i="1"/>
  <c r="Y229" i="1"/>
  <c r="X229" i="1"/>
  <c r="W229" i="1"/>
  <c r="V229" i="1"/>
  <c r="U229" i="1"/>
  <c r="T229" i="1"/>
  <c r="S229" i="1"/>
  <c r="R229" i="1"/>
  <c r="Q229" i="1"/>
  <c r="P229" i="1"/>
  <c r="O229" i="1"/>
  <c r="N229" i="1"/>
  <c r="M229" i="1"/>
  <c r="L229" i="1"/>
  <c r="K229" i="1"/>
  <c r="J229" i="1"/>
  <c r="I229" i="1"/>
  <c r="H229" i="1"/>
  <c r="G229" i="1"/>
  <c r="F229"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H218" i="1"/>
  <c r="G218" i="1"/>
  <c r="F218"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I217" i="1"/>
  <c r="H217" i="1"/>
  <c r="G217" i="1"/>
  <c r="F217"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I216" i="1"/>
  <c r="H216" i="1"/>
  <c r="G216" i="1"/>
  <c r="F216" i="1"/>
  <c r="AQ215" i="1"/>
  <c r="AP215" i="1"/>
  <c r="AO215" i="1"/>
  <c r="AN215" i="1"/>
  <c r="AM215" i="1"/>
  <c r="AL215" i="1"/>
  <c r="AK215" i="1"/>
  <c r="AJ215" i="1"/>
  <c r="AI215" i="1"/>
  <c r="AH215" i="1"/>
  <c r="AG215" i="1"/>
  <c r="AF215" i="1"/>
  <c r="AE215" i="1"/>
  <c r="AD215" i="1"/>
  <c r="AC215" i="1"/>
  <c r="AB215" i="1"/>
  <c r="AA215" i="1"/>
  <c r="Z215" i="1"/>
  <c r="Y215" i="1"/>
  <c r="X215" i="1"/>
  <c r="W215" i="1"/>
  <c r="V215" i="1"/>
  <c r="U215" i="1"/>
  <c r="T215" i="1"/>
  <c r="S215" i="1"/>
  <c r="R215" i="1"/>
  <c r="Q215" i="1"/>
  <c r="P215" i="1"/>
  <c r="O215" i="1"/>
  <c r="N215" i="1"/>
  <c r="M215" i="1"/>
  <c r="L215" i="1"/>
  <c r="K215" i="1"/>
  <c r="J215" i="1"/>
  <c r="I215" i="1"/>
  <c r="H215" i="1"/>
  <c r="G215" i="1"/>
  <c r="F215" i="1"/>
  <c r="AQ214" i="1"/>
  <c r="AP214" i="1"/>
  <c r="AO214" i="1"/>
  <c r="AN214" i="1"/>
  <c r="AM214" i="1"/>
  <c r="AL214" i="1"/>
  <c r="AK214" i="1"/>
  <c r="AJ214" i="1"/>
  <c r="AI214" i="1"/>
  <c r="AH214" i="1"/>
  <c r="AG214" i="1"/>
  <c r="AF214" i="1"/>
  <c r="AE214" i="1"/>
  <c r="AD214" i="1"/>
  <c r="AC214" i="1"/>
  <c r="AB214" i="1"/>
  <c r="AA214" i="1"/>
  <c r="Z214" i="1"/>
  <c r="Y214" i="1"/>
  <c r="X214" i="1"/>
  <c r="W214" i="1"/>
  <c r="V214" i="1"/>
  <c r="U214" i="1"/>
  <c r="T214" i="1"/>
  <c r="S214" i="1"/>
  <c r="R214" i="1"/>
  <c r="Q214" i="1"/>
  <c r="P214" i="1"/>
  <c r="O214" i="1"/>
  <c r="N214" i="1"/>
  <c r="M214" i="1"/>
  <c r="L214" i="1"/>
  <c r="K214" i="1"/>
  <c r="J214" i="1"/>
  <c r="I214" i="1"/>
  <c r="H214" i="1"/>
  <c r="G214" i="1"/>
  <c r="F214" i="1"/>
  <c r="AQ213" i="1"/>
  <c r="AP213" i="1"/>
  <c r="AO213" i="1"/>
  <c r="AN213" i="1"/>
  <c r="AM213" i="1"/>
  <c r="AL213" i="1"/>
  <c r="AK213" i="1"/>
  <c r="AJ213" i="1"/>
  <c r="AI213" i="1"/>
  <c r="AH213" i="1"/>
  <c r="AG213" i="1"/>
  <c r="AF213" i="1"/>
  <c r="AE213" i="1"/>
  <c r="AD213" i="1"/>
  <c r="AC213" i="1"/>
  <c r="AB213" i="1"/>
  <c r="AA213" i="1"/>
  <c r="Z213" i="1"/>
  <c r="Y213" i="1"/>
  <c r="X213" i="1"/>
  <c r="W213" i="1"/>
  <c r="V213" i="1"/>
  <c r="U213" i="1"/>
  <c r="T213" i="1"/>
  <c r="S213" i="1"/>
  <c r="R213" i="1"/>
  <c r="Q213" i="1"/>
  <c r="P213" i="1"/>
  <c r="O213" i="1"/>
  <c r="N213" i="1"/>
  <c r="M213" i="1"/>
  <c r="L213" i="1"/>
  <c r="K213" i="1"/>
  <c r="J213" i="1"/>
  <c r="I213" i="1"/>
  <c r="H213" i="1"/>
  <c r="G213" i="1"/>
  <c r="F213" i="1"/>
  <c r="AQ212" i="1"/>
  <c r="AP212" i="1"/>
  <c r="AO212" i="1"/>
  <c r="AN212" i="1"/>
  <c r="AM212" i="1"/>
  <c r="AL212" i="1"/>
  <c r="AK212" i="1"/>
  <c r="AJ212" i="1"/>
  <c r="AI212" i="1"/>
  <c r="AH212" i="1"/>
  <c r="AG212" i="1"/>
  <c r="AF212" i="1"/>
  <c r="AE212" i="1"/>
  <c r="AD212" i="1"/>
  <c r="AC212" i="1"/>
  <c r="AB212" i="1"/>
  <c r="AA212" i="1"/>
  <c r="Z212" i="1"/>
  <c r="Y212" i="1"/>
  <c r="X212" i="1"/>
  <c r="W212" i="1"/>
  <c r="V212" i="1"/>
  <c r="U212" i="1"/>
  <c r="T212" i="1"/>
  <c r="S212" i="1"/>
  <c r="R212" i="1"/>
  <c r="Q212" i="1"/>
  <c r="P212" i="1"/>
  <c r="O212" i="1"/>
  <c r="N212" i="1"/>
  <c r="M212" i="1"/>
  <c r="L212" i="1"/>
  <c r="K212" i="1"/>
  <c r="J212" i="1"/>
  <c r="I212" i="1"/>
  <c r="H212" i="1"/>
  <c r="G212" i="1"/>
  <c r="F212" i="1"/>
  <c r="AQ211" i="1"/>
  <c r="AP211" i="1"/>
  <c r="AO211" i="1"/>
  <c r="AN211" i="1"/>
  <c r="AM211" i="1"/>
  <c r="AL211" i="1"/>
  <c r="AK211" i="1"/>
  <c r="AJ211" i="1"/>
  <c r="AI211" i="1"/>
  <c r="AH211" i="1"/>
  <c r="AG211" i="1"/>
  <c r="AF211" i="1"/>
  <c r="AE211" i="1"/>
  <c r="AD211" i="1"/>
  <c r="AC211" i="1"/>
  <c r="AB211" i="1"/>
  <c r="AA211" i="1"/>
  <c r="Z211" i="1"/>
  <c r="Y211" i="1"/>
  <c r="X211" i="1"/>
  <c r="W211" i="1"/>
  <c r="V211" i="1"/>
  <c r="U211" i="1"/>
  <c r="T211" i="1"/>
  <c r="S211" i="1"/>
  <c r="R211" i="1"/>
  <c r="Q211" i="1"/>
  <c r="P211" i="1"/>
  <c r="O211" i="1"/>
  <c r="N211" i="1"/>
  <c r="M211" i="1"/>
  <c r="L211" i="1"/>
  <c r="K211" i="1"/>
  <c r="J211" i="1"/>
  <c r="I211" i="1"/>
  <c r="H211" i="1"/>
  <c r="G211" i="1"/>
  <c r="F211" i="1"/>
  <c r="V205" i="1"/>
  <c r="U205" i="1"/>
  <c r="T205" i="1"/>
  <c r="S205" i="1"/>
  <c r="R205" i="1"/>
  <c r="Q205" i="1"/>
  <c r="P205" i="1"/>
  <c r="O205" i="1"/>
  <c r="N205" i="1"/>
  <c r="M205" i="1"/>
  <c r="L205" i="1"/>
  <c r="K205" i="1"/>
  <c r="J205" i="1"/>
  <c r="I205" i="1"/>
  <c r="H205" i="1"/>
  <c r="G205" i="1"/>
  <c r="F205" i="1"/>
  <c r="E205" i="1"/>
  <c r="D205" i="1"/>
  <c r="V204" i="1"/>
  <c r="U204" i="1"/>
  <c r="T204" i="1"/>
  <c r="S204" i="1"/>
  <c r="R204" i="1"/>
  <c r="Q204" i="1"/>
  <c r="P204" i="1"/>
  <c r="O204" i="1"/>
  <c r="N204" i="1"/>
  <c r="M204" i="1"/>
  <c r="L204" i="1"/>
  <c r="K204" i="1"/>
  <c r="J204" i="1"/>
  <c r="I204" i="1"/>
  <c r="H204" i="1"/>
  <c r="G204" i="1"/>
  <c r="F204" i="1"/>
  <c r="E204" i="1"/>
  <c r="D204" i="1"/>
  <c r="V203" i="1"/>
  <c r="U203" i="1"/>
  <c r="T203" i="1"/>
  <c r="S203" i="1"/>
  <c r="R203" i="1"/>
  <c r="Q203" i="1"/>
  <c r="P203" i="1"/>
  <c r="O203" i="1"/>
  <c r="N203" i="1"/>
  <c r="M203" i="1"/>
  <c r="L203" i="1"/>
  <c r="K203" i="1"/>
  <c r="J203" i="1"/>
  <c r="I203" i="1"/>
  <c r="H203" i="1"/>
  <c r="G203" i="1"/>
  <c r="F203" i="1"/>
  <c r="E203" i="1"/>
  <c r="D203" i="1"/>
  <c r="V202" i="1"/>
  <c r="U202" i="1"/>
  <c r="T202" i="1"/>
  <c r="S202" i="1"/>
  <c r="R202" i="1"/>
  <c r="Q202" i="1"/>
  <c r="P202" i="1"/>
  <c r="O202" i="1"/>
  <c r="N202" i="1"/>
  <c r="M202" i="1"/>
  <c r="L202" i="1"/>
  <c r="K202" i="1"/>
  <c r="J202" i="1"/>
  <c r="I202" i="1"/>
  <c r="H202" i="1"/>
  <c r="G202" i="1"/>
  <c r="F202" i="1"/>
  <c r="E202" i="1"/>
  <c r="D202" i="1"/>
  <c r="AK198" i="1"/>
  <c r="AJ198" i="1"/>
  <c r="AI198" i="1"/>
  <c r="AH198" i="1"/>
  <c r="AG198" i="1"/>
  <c r="AF198" i="1"/>
  <c r="AE198" i="1"/>
  <c r="AD198" i="1"/>
  <c r="AC198" i="1"/>
  <c r="AB198" i="1"/>
  <c r="AA198" i="1"/>
  <c r="Z198" i="1"/>
  <c r="Y198" i="1"/>
  <c r="X198" i="1"/>
  <c r="W198" i="1"/>
  <c r="V198" i="1"/>
  <c r="U198" i="1"/>
  <c r="T198" i="1"/>
  <c r="S198" i="1"/>
  <c r="R198" i="1"/>
  <c r="Q198" i="1"/>
  <c r="P198" i="1"/>
  <c r="O198" i="1"/>
  <c r="N198" i="1"/>
  <c r="M198" i="1"/>
  <c r="L198" i="1"/>
  <c r="K198" i="1"/>
  <c r="J198" i="1"/>
  <c r="I198" i="1"/>
  <c r="H198" i="1"/>
  <c r="G198" i="1"/>
  <c r="F198"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F194" i="1"/>
  <c r="AU190" i="1"/>
  <c r="AT190"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AU189" i="1"/>
  <c r="AT189"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AU188" i="1"/>
  <c r="AT188"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AU187" i="1"/>
  <c r="AT187"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AU186" i="1"/>
  <c r="AT186"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AU185" i="1"/>
  <c r="AT185"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AU184" i="1"/>
  <c r="AT184"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AU183" i="1"/>
  <c r="AT183"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AU182" i="1"/>
  <c r="AT182"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AU181" i="1"/>
  <c r="AT181"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AU179" i="1"/>
  <c r="AT179"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AU170" i="1"/>
  <c r="AT170" i="1"/>
  <c r="BJ169" i="1" s="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AR137" i="1"/>
  <c r="AQ137" i="1"/>
  <c r="BJ137" i="1" s="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R124" i="1"/>
  <c r="Q124" i="1"/>
  <c r="P124" i="1"/>
  <c r="O124" i="1"/>
  <c r="N124" i="1"/>
  <c r="M124" i="1"/>
  <c r="L124" i="1"/>
  <c r="K124" i="1"/>
  <c r="J124" i="1"/>
  <c r="I124" i="1"/>
  <c r="H124" i="1"/>
  <c r="G124" i="1"/>
  <c r="F124" i="1"/>
  <c r="R123" i="1"/>
  <c r="Q123" i="1"/>
  <c r="P123" i="1"/>
  <c r="O123" i="1"/>
  <c r="N123" i="1"/>
  <c r="M123" i="1"/>
  <c r="L123" i="1"/>
  <c r="K123" i="1"/>
  <c r="J123" i="1"/>
  <c r="I123" i="1"/>
  <c r="H123" i="1"/>
  <c r="G123" i="1"/>
  <c r="F123" i="1"/>
  <c r="R122" i="1"/>
  <c r="Q122" i="1"/>
  <c r="P122" i="1"/>
  <c r="O122" i="1"/>
  <c r="N122" i="1"/>
  <c r="M122" i="1"/>
  <c r="L122" i="1"/>
  <c r="K122" i="1"/>
  <c r="J122" i="1"/>
  <c r="I122" i="1"/>
  <c r="H122" i="1"/>
  <c r="G122" i="1"/>
  <c r="F122" i="1"/>
  <c r="P116" i="1"/>
  <c r="O116" i="1"/>
  <c r="N116" i="1"/>
  <c r="M116" i="1"/>
  <c r="L116" i="1"/>
  <c r="K116" i="1"/>
  <c r="J116" i="1"/>
  <c r="I116" i="1"/>
  <c r="H116" i="1"/>
  <c r="G116" i="1"/>
  <c r="F116" i="1"/>
  <c r="P115" i="1"/>
  <c r="O115" i="1"/>
  <c r="N115" i="1"/>
  <c r="M115" i="1"/>
  <c r="L115" i="1"/>
  <c r="K115" i="1"/>
  <c r="J115" i="1"/>
  <c r="I115" i="1"/>
  <c r="H115" i="1"/>
  <c r="G115" i="1"/>
  <c r="F115" i="1"/>
  <c r="P114" i="1"/>
  <c r="O114" i="1"/>
  <c r="N114" i="1"/>
  <c r="M114" i="1"/>
  <c r="L114" i="1"/>
  <c r="K114" i="1"/>
  <c r="J114" i="1"/>
  <c r="I114" i="1"/>
  <c r="H114" i="1"/>
  <c r="G114" i="1"/>
  <c r="F114" i="1"/>
  <c r="P113" i="1"/>
  <c r="O113" i="1"/>
  <c r="N113" i="1"/>
  <c r="M113" i="1"/>
  <c r="L113" i="1"/>
  <c r="K113" i="1"/>
  <c r="J113" i="1"/>
  <c r="I113" i="1"/>
  <c r="H113" i="1"/>
  <c r="G113" i="1"/>
  <c r="F113" i="1"/>
  <c r="P111" i="1"/>
  <c r="O111" i="1"/>
  <c r="N111" i="1"/>
  <c r="M111" i="1"/>
  <c r="L111" i="1"/>
  <c r="K111" i="1"/>
  <c r="J111" i="1"/>
  <c r="I111" i="1"/>
  <c r="H111" i="1"/>
  <c r="G111" i="1"/>
  <c r="F111" i="1"/>
  <c r="P110" i="1"/>
  <c r="O110" i="1"/>
  <c r="N110" i="1"/>
  <c r="M110" i="1"/>
  <c r="L110" i="1"/>
  <c r="K110" i="1"/>
  <c r="J110" i="1"/>
  <c r="I110" i="1"/>
  <c r="H110" i="1"/>
  <c r="G110" i="1"/>
  <c r="F110" i="1"/>
  <c r="P109" i="1"/>
  <c r="O109" i="1"/>
  <c r="N109" i="1"/>
  <c r="M109" i="1"/>
  <c r="L109" i="1"/>
  <c r="K109" i="1"/>
  <c r="J109" i="1"/>
  <c r="I109" i="1"/>
  <c r="H109" i="1"/>
  <c r="G109" i="1"/>
  <c r="F109" i="1"/>
  <c r="M103" i="1"/>
  <c r="L103" i="1"/>
  <c r="K103" i="1"/>
  <c r="J103" i="1"/>
  <c r="I103" i="1"/>
  <c r="H103" i="1"/>
  <c r="G103" i="1"/>
  <c r="F103" i="1"/>
  <c r="M102" i="1"/>
  <c r="L102" i="1"/>
  <c r="K102" i="1"/>
  <c r="J102" i="1"/>
  <c r="I102" i="1"/>
  <c r="H102" i="1"/>
  <c r="G102" i="1"/>
  <c r="F102" i="1"/>
  <c r="M101" i="1"/>
  <c r="L101" i="1"/>
  <c r="K101" i="1"/>
  <c r="J101" i="1"/>
  <c r="I101" i="1"/>
  <c r="H101" i="1"/>
  <c r="G101" i="1"/>
  <c r="F101" i="1"/>
  <c r="M100" i="1"/>
  <c r="M104" i="1" s="1"/>
  <c r="L100" i="1"/>
  <c r="L104" i="1" s="1"/>
  <c r="K100" i="1"/>
  <c r="K104" i="1" s="1"/>
  <c r="J100" i="1"/>
  <c r="J104" i="1" s="1"/>
  <c r="I100" i="1"/>
  <c r="I104" i="1" s="1"/>
  <c r="H100" i="1"/>
  <c r="H104" i="1" s="1"/>
  <c r="G100" i="1"/>
  <c r="G104" i="1" s="1"/>
  <c r="F100" i="1"/>
  <c r="Y98" i="1"/>
  <c r="X98" i="1"/>
  <c r="W98" i="1"/>
  <c r="V98" i="1"/>
  <c r="U98" i="1"/>
  <c r="T98" i="1"/>
  <c r="S98" i="1"/>
  <c r="R98" i="1"/>
  <c r="Q98" i="1"/>
  <c r="P98" i="1"/>
  <c r="Y97" i="1"/>
  <c r="X97" i="1"/>
  <c r="W97" i="1"/>
  <c r="V97" i="1"/>
  <c r="U97" i="1"/>
  <c r="T97" i="1"/>
  <c r="S97" i="1"/>
  <c r="R97" i="1"/>
  <c r="Q97" i="1"/>
  <c r="P97" i="1"/>
  <c r="Y96" i="1"/>
  <c r="X96" i="1"/>
  <c r="W96" i="1"/>
  <c r="V96" i="1"/>
  <c r="U96" i="1"/>
  <c r="T96" i="1"/>
  <c r="S96" i="1"/>
  <c r="R96" i="1"/>
  <c r="Q96" i="1"/>
  <c r="P96" i="1"/>
  <c r="M98" i="1"/>
  <c r="L98" i="1"/>
  <c r="K98" i="1"/>
  <c r="J98" i="1"/>
  <c r="I98" i="1"/>
  <c r="H98" i="1"/>
  <c r="G98" i="1"/>
  <c r="F98" i="1"/>
  <c r="M97" i="1"/>
  <c r="L97" i="1"/>
  <c r="K97" i="1"/>
  <c r="J97" i="1"/>
  <c r="I97" i="1"/>
  <c r="H97" i="1"/>
  <c r="G97" i="1"/>
  <c r="F97" i="1"/>
  <c r="M96" i="1"/>
  <c r="M99" i="1" s="1"/>
  <c r="L96" i="1"/>
  <c r="L99" i="1" s="1"/>
  <c r="K96" i="1"/>
  <c r="K99" i="1" s="1"/>
  <c r="J96" i="1"/>
  <c r="J99" i="1" s="1"/>
  <c r="I96" i="1"/>
  <c r="I99" i="1" s="1"/>
  <c r="H96" i="1"/>
  <c r="H99" i="1" s="1"/>
  <c r="G96" i="1"/>
  <c r="F96" i="1"/>
  <c r="F99" i="1" s="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BH81" i="1" s="1"/>
  <c r="I81" i="1"/>
  <c r="H81" i="1"/>
  <c r="G81" i="1"/>
  <c r="F81"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BH80" i="1" s="1"/>
  <c r="I80" i="1"/>
  <c r="H80" i="1"/>
  <c r="G80" i="1"/>
  <c r="F80"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BH79" i="1" s="1"/>
  <c r="I79" i="1"/>
  <c r="H79" i="1"/>
  <c r="G79" i="1"/>
  <c r="F79"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BH78" i="1" s="1"/>
  <c r="I78" i="1"/>
  <c r="H78" i="1"/>
  <c r="G78" i="1"/>
  <c r="F78"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H63" i="1"/>
  <c r="G63" i="1"/>
  <c r="F63" i="1"/>
  <c r="E63" i="1"/>
  <c r="D63" i="1"/>
  <c r="H62" i="1"/>
  <c r="G62" i="1"/>
  <c r="F62" i="1"/>
  <c r="E62" i="1"/>
  <c r="D62" i="1"/>
  <c r="H61" i="1"/>
  <c r="G61" i="1"/>
  <c r="F61" i="1"/>
  <c r="E61" i="1"/>
  <c r="D61" i="1"/>
  <c r="H60" i="1"/>
  <c r="G60" i="1"/>
  <c r="F60" i="1"/>
  <c r="E60" i="1"/>
  <c r="D60" i="1"/>
  <c r="K56" i="1"/>
  <c r="J56" i="1"/>
  <c r="I56" i="1"/>
  <c r="H56" i="1"/>
  <c r="G56" i="1"/>
  <c r="F56" i="1"/>
  <c r="E56" i="1"/>
  <c r="D56" i="1"/>
  <c r="K55" i="1"/>
  <c r="J55" i="1"/>
  <c r="I55" i="1"/>
  <c r="H55" i="1"/>
  <c r="G55" i="1"/>
  <c r="F55" i="1"/>
  <c r="E55" i="1"/>
  <c r="D55" i="1"/>
  <c r="K54" i="1"/>
  <c r="J54" i="1"/>
  <c r="I54" i="1"/>
  <c r="H54" i="1"/>
  <c r="G54" i="1"/>
  <c r="F54" i="1"/>
  <c r="E54" i="1"/>
  <c r="D54" i="1"/>
  <c r="K53" i="1"/>
  <c r="J53" i="1"/>
  <c r="I53" i="1"/>
  <c r="H53" i="1"/>
  <c r="G53" i="1"/>
  <c r="F53" i="1"/>
  <c r="E53" i="1"/>
  <c r="D53" i="1"/>
  <c r="E49" i="1"/>
  <c r="D49" i="1"/>
  <c r="B46" i="1"/>
  <c r="L43" i="1"/>
  <c r="K43" i="1"/>
  <c r="J43" i="1"/>
  <c r="I43" i="1"/>
  <c r="H43" i="1"/>
  <c r="G43" i="1"/>
  <c r="F43" i="1"/>
  <c r="E43" i="1"/>
  <c r="D43" i="1"/>
  <c r="L42" i="1"/>
  <c r="K42" i="1"/>
  <c r="J42" i="1"/>
  <c r="I42" i="1"/>
  <c r="H42" i="1"/>
  <c r="G42" i="1"/>
  <c r="F42" i="1"/>
  <c r="E42" i="1"/>
  <c r="D42" i="1"/>
  <c r="L41" i="1"/>
  <c r="K41" i="1"/>
  <c r="J41" i="1"/>
  <c r="I41" i="1"/>
  <c r="H41" i="1"/>
  <c r="G41" i="1"/>
  <c r="F41" i="1"/>
  <c r="E41" i="1"/>
  <c r="D41" i="1"/>
  <c r="L40" i="1"/>
  <c r="K40" i="1"/>
  <c r="J40" i="1"/>
  <c r="I40" i="1"/>
  <c r="H40" i="1"/>
  <c r="G40" i="1"/>
  <c r="F40" i="1"/>
  <c r="E40" i="1"/>
  <c r="D40" i="1"/>
  <c r="L39" i="1"/>
  <c r="K39" i="1"/>
  <c r="J39" i="1"/>
  <c r="I39" i="1"/>
  <c r="H39" i="1"/>
  <c r="G39" i="1"/>
  <c r="F39" i="1"/>
  <c r="E39" i="1"/>
  <c r="D39" i="1"/>
  <c r="L38" i="1"/>
  <c r="K38" i="1"/>
  <c r="J38" i="1"/>
  <c r="I38" i="1"/>
  <c r="H38" i="1"/>
  <c r="G38" i="1"/>
  <c r="F38" i="1"/>
  <c r="E38" i="1"/>
  <c r="D38" i="1"/>
  <c r="L37" i="1"/>
  <c r="K37" i="1"/>
  <c r="J37" i="1"/>
  <c r="I37" i="1"/>
  <c r="H37" i="1"/>
  <c r="G37" i="1"/>
  <c r="F37" i="1"/>
  <c r="E37" i="1"/>
  <c r="D37" i="1"/>
  <c r="L36" i="1"/>
  <c r="K36" i="1"/>
  <c r="J36" i="1"/>
  <c r="I36" i="1"/>
  <c r="H36" i="1"/>
  <c r="G36" i="1"/>
  <c r="F36" i="1"/>
  <c r="E36" i="1"/>
  <c r="D36" i="1"/>
  <c r="L35" i="1"/>
  <c r="K35" i="1"/>
  <c r="J35" i="1"/>
  <c r="I35" i="1"/>
  <c r="H35" i="1"/>
  <c r="G35" i="1"/>
  <c r="F35" i="1"/>
  <c r="E35" i="1"/>
  <c r="D35" i="1"/>
  <c r="L34" i="1"/>
  <c r="K34" i="1"/>
  <c r="J34" i="1"/>
  <c r="I34" i="1"/>
  <c r="H34" i="1"/>
  <c r="G34" i="1"/>
  <c r="F34" i="1"/>
  <c r="E34" i="1"/>
  <c r="D34" i="1"/>
  <c r="C29" i="1"/>
  <c r="C28" i="1"/>
  <c r="C27" i="1"/>
  <c r="C26" i="1"/>
  <c r="C25" i="1"/>
  <c r="C24" i="1"/>
  <c r="C23" i="1"/>
  <c r="C22" i="1"/>
  <c r="C21" i="1"/>
  <c r="C20" i="1"/>
  <c r="C19" i="1"/>
  <c r="BA23" i="1" s="1"/>
  <c r="D23" i="1" s="1"/>
  <c r="L15" i="1"/>
  <c r="K15" i="1"/>
  <c r="J15" i="1"/>
  <c r="I15" i="1"/>
  <c r="H15" i="1"/>
  <c r="G15" i="1"/>
  <c r="F15" i="1"/>
  <c r="E15" i="1"/>
  <c r="D15" i="1"/>
  <c r="L14" i="1"/>
  <c r="K14" i="1"/>
  <c r="J14" i="1"/>
  <c r="I14" i="1"/>
  <c r="H14" i="1"/>
  <c r="G14" i="1"/>
  <c r="F14" i="1"/>
  <c r="E14" i="1"/>
  <c r="D14" i="1"/>
  <c r="L13" i="1"/>
  <c r="K13" i="1"/>
  <c r="J13" i="1"/>
  <c r="I13" i="1"/>
  <c r="H13" i="1"/>
  <c r="G13" i="1"/>
  <c r="F13" i="1"/>
  <c r="E13" i="1"/>
  <c r="D13" i="1"/>
  <c r="L12" i="1"/>
  <c r="K12" i="1"/>
  <c r="J12" i="1"/>
  <c r="I12" i="1"/>
  <c r="H12" i="1"/>
  <c r="G12" i="1"/>
  <c r="F12" i="1"/>
  <c r="E12" i="1"/>
  <c r="D12" i="1"/>
  <c r="L11" i="1"/>
  <c r="K11" i="1"/>
  <c r="J11" i="1"/>
  <c r="I11" i="1"/>
  <c r="H11" i="1"/>
  <c r="G11" i="1"/>
  <c r="F11" i="1"/>
  <c r="E11" i="1"/>
  <c r="D11" i="1"/>
  <c r="E10" i="1"/>
  <c r="F10" i="1"/>
  <c r="G10" i="1"/>
  <c r="H10" i="1"/>
  <c r="I10" i="1"/>
  <c r="J10" i="1"/>
  <c r="K10" i="1"/>
  <c r="L10" i="1"/>
  <c r="D10" i="1"/>
  <c r="AG210" i="1"/>
  <c r="BC169" i="1"/>
  <c r="AK83" i="1"/>
  <c r="BH77" i="1"/>
  <c r="A5" i="1"/>
  <c r="A3" i="1"/>
  <c r="A2" i="1"/>
  <c r="CM131" i="1" l="1"/>
  <c r="E239" i="1"/>
  <c r="BI239" i="1" s="1"/>
  <c r="CS131" i="1"/>
  <c r="BU131" i="1"/>
  <c r="BY131" i="1"/>
  <c r="DA131" i="1"/>
  <c r="CE163" i="1"/>
  <c r="CU163" i="1"/>
  <c r="BA20" i="1"/>
  <c r="D20" i="1" s="1"/>
  <c r="O96" i="1"/>
  <c r="BQ131" i="1"/>
  <c r="CW131" i="1"/>
  <c r="BW163" i="1"/>
  <c r="CM163" i="1"/>
  <c r="DC163" i="1"/>
  <c r="CG131" i="1"/>
  <c r="BW131" i="1"/>
  <c r="CO131" i="1"/>
  <c r="BA214" i="1"/>
  <c r="AR217" i="1" s="1"/>
  <c r="CL131" i="1"/>
  <c r="CT131" i="1"/>
  <c r="CR163" i="1"/>
  <c r="E180" i="1"/>
  <c r="BJ179" i="1" s="1"/>
  <c r="Y210" i="1"/>
  <c r="AO210" i="1"/>
  <c r="BA209" i="1"/>
  <c r="AR212" i="1" s="1"/>
  <c r="BA211" i="1"/>
  <c r="AR214" i="1" s="1"/>
  <c r="E231" i="1"/>
  <c r="BI231" i="1" s="1"/>
  <c r="E134" i="1"/>
  <c r="BC133" i="1" s="1"/>
  <c r="D218" i="1"/>
  <c r="AK210" i="1"/>
  <c r="BH216" i="1"/>
  <c r="BR131" i="1"/>
  <c r="BZ131" i="1"/>
  <c r="CF163" i="1"/>
  <c r="BA49" i="1"/>
  <c r="F49" i="1" s="1"/>
  <c r="E69" i="1"/>
  <c r="E174" i="1"/>
  <c r="BC173" i="1" s="1"/>
  <c r="E182" i="1"/>
  <c r="BC181" i="1" s="1"/>
  <c r="E184" i="1"/>
  <c r="BJ183" i="1" s="1"/>
  <c r="F185" i="1"/>
  <c r="BD184" i="1" s="1"/>
  <c r="F187" i="1"/>
  <c r="BK186" i="1" s="1"/>
  <c r="E188" i="1"/>
  <c r="BC187" i="1" s="1"/>
  <c r="O210" i="1"/>
  <c r="S210" i="1"/>
  <c r="W210" i="1"/>
  <c r="AA210" i="1"/>
  <c r="AQ210" i="1"/>
  <c r="I210" i="1"/>
  <c r="E213" i="1"/>
  <c r="E215" i="1"/>
  <c r="E217" i="1"/>
  <c r="E218" i="1"/>
  <c r="BH218" i="1"/>
  <c r="E219" i="1"/>
  <c r="E220" i="1"/>
  <c r="BA217" i="1"/>
  <c r="AR220" i="1" s="1"/>
  <c r="E227" i="1"/>
  <c r="BI227" i="1" s="1"/>
  <c r="E229" i="1"/>
  <c r="BB228" i="1" s="1"/>
  <c r="E236" i="1"/>
  <c r="BI236" i="1" s="1"/>
  <c r="E245" i="1"/>
  <c r="E247" i="1"/>
  <c r="E100" i="1"/>
  <c r="K33" i="1"/>
  <c r="D81" i="1"/>
  <c r="D89" i="1"/>
  <c r="E113" i="1"/>
  <c r="E154" i="1"/>
  <c r="BC153" i="1" s="1"/>
  <c r="E176" i="1"/>
  <c r="BJ175" i="1" s="1"/>
  <c r="F177" i="1"/>
  <c r="BI176" i="1" s="1"/>
  <c r="F179" i="1"/>
  <c r="BK178" i="1" s="1"/>
  <c r="E190" i="1"/>
  <c r="BC189" i="1" s="1"/>
  <c r="E198" i="1"/>
  <c r="BJ198" i="1" s="1"/>
  <c r="Q210" i="1"/>
  <c r="U210" i="1"/>
  <c r="T99" i="1"/>
  <c r="P112" i="1"/>
  <c r="D111" i="1"/>
  <c r="O117" i="1"/>
  <c r="D116" i="1"/>
  <c r="F183" i="1"/>
  <c r="BI182" i="1" s="1"/>
  <c r="D109" i="1"/>
  <c r="BH60" i="1"/>
  <c r="E186" i="1"/>
  <c r="BC185" i="1" s="1"/>
  <c r="E212" i="1"/>
  <c r="G210" i="1"/>
  <c r="AE210" i="1"/>
  <c r="AI210" i="1"/>
  <c r="AM210" i="1"/>
  <c r="E216" i="1"/>
  <c r="D237" i="1"/>
  <c r="D231" i="1"/>
  <c r="F181" i="1"/>
  <c r="BK180" i="1" s="1"/>
  <c r="M210" i="1"/>
  <c r="AC210" i="1"/>
  <c r="E214" i="1"/>
  <c r="BH24" i="1"/>
  <c r="BA28" i="1"/>
  <c r="D28" i="1" s="1"/>
  <c r="E68" i="1"/>
  <c r="D102" i="1"/>
  <c r="F189" i="1"/>
  <c r="BB188" i="1" s="1"/>
  <c r="AV189" i="1" s="1"/>
  <c r="E228" i="1"/>
  <c r="BB227" i="1" s="1"/>
  <c r="E230" i="1"/>
  <c r="BI230" i="1" s="1"/>
  <c r="BH26" i="1"/>
  <c r="E194" i="1"/>
  <c r="BJ194" i="1" s="1"/>
  <c r="E225" i="1"/>
  <c r="BB224" i="1" s="1"/>
  <c r="E226" i="1"/>
  <c r="BB225" i="1" s="1"/>
  <c r="BA25" i="1"/>
  <c r="D25" i="1" s="1"/>
  <c r="BH61" i="1"/>
  <c r="E73" i="1"/>
  <c r="E78" i="1"/>
  <c r="E82" i="1"/>
  <c r="CD131" i="1"/>
  <c r="CH131" i="1"/>
  <c r="E136" i="1"/>
  <c r="BC135" i="1" s="1"/>
  <c r="BP163" i="1"/>
  <c r="BT163" i="1"/>
  <c r="BX163" i="1"/>
  <c r="CB163" i="1"/>
  <c r="CJ163" i="1"/>
  <c r="CN163" i="1"/>
  <c r="CV163" i="1"/>
  <c r="CZ163" i="1"/>
  <c r="DD163" i="1"/>
  <c r="E178" i="1"/>
  <c r="BJ177" i="1" s="1"/>
  <c r="BV131" i="1"/>
  <c r="E80" i="1"/>
  <c r="D83" i="1"/>
  <c r="E88" i="1"/>
  <c r="D91" i="1"/>
  <c r="R99" i="1"/>
  <c r="D100" i="1"/>
  <c r="F104" i="1"/>
  <c r="F105" i="1" s="1"/>
  <c r="L112" i="1"/>
  <c r="E130" i="1"/>
  <c r="BJ130" i="1" s="1"/>
  <c r="BT131" i="1"/>
  <c r="CJ131" i="1"/>
  <c r="CZ131" i="1"/>
  <c r="E155" i="1"/>
  <c r="BC154" i="1" s="1"/>
  <c r="E156" i="1"/>
  <c r="E157" i="1"/>
  <c r="BC156" i="1" s="1"/>
  <c r="E161" i="1"/>
  <c r="BC161" i="1" s="1"/>
  <c r="F163" i="1"/>
  <c r="BA162" i="1" s="1"/>
  <c r="E164" i="1"/>
  <c r="BJ163" i="1" s="1"/>
  <c r="F165" i="1"/>
  <c r="BH164" i="1" s="1"/>
  <c r="F167" i="1"/>
  <c r="BD166" i="1" s="1"/>
  <c r="E168" i="1"/>
  <c r="BC167" i="1" s="1"/>
  <c r="F169" i="1"/>
  <c r="BA168" i="1" s="1"/>
  <c r="F171" i="1"/>
  <c r="BH170" i="1" s="1"/>
  <c r="E172" i="1"/>
  <c r="BC171" i="1" s="1"/>
  <c r="F173" i="1"/>
  <c r="BK172" i="1" s="1"/>
  <c r="F175" i="1"/>
  <c r="BD174" i="1" s="1"/>
  <c r="K210" i="1"/>
  <c r="E211" i="1"/>
  <c r="C211" i="1" s="1"/>
  <c r="E72" i="1"/>
  <c r="CP131" i="1"/>
  <c r="CX131" i="1"/>
  <c r="E70" i="1"/>
  <c r="E71" i="1"/>
  <c r="D79" i="1"/>
  <c r="E92" i="1"/>
  <c r="V99" i="1"/>
  <c r="N97" i="1"/>
  <c r="X99" i="1"/>
  <c r="N98" i="1"/>
  <c r="D101" i="1"/>
  <c r="D103" i="1"/>
  <c r="H112" i="1"/>
  <c r="D114" i="1"/>
  <c r="E115" i="1"/>
  <c r="E122" i="1"/>
  <c r="D123" i="1"/>
  <c r="E128" i="1"/>
  <c r="BJ129" i="1" s="1"/>
  <c r="E131" i="1"/>
  <c r="BC130" i="1" s="1"/>
  <c r="E133" i="1"/>
  <c r="BJ133" i="1" s="1"/>
  <c r="BX131" i="1"/>
  <c r="CB131" i="1"/>
  <c r="CF131" i="1"/>
  <c r="CN131" i="1"/>
  <c r="CR131" i="1"/>
  <c r="CV131" i="1"/>
  <c r="E135" i="1"/>
  <c r="BC134" i="1" s="1"/>
  <c r="E138" i="1"/>
  <c r="BJ138" i="1" s="1"/>
  <c r="E139" i="1"/>
  <c r="BJ139" i="1" s="1"/>
  <c r="E140" i="1"/>
  <c r="BC139" i="1" s="1"/>
  <c r="E141" i="1"/>
  <c r="BC140" i="1" s="1"/>
  <c r="E142" i="1"/>
  <c r="BC141" i="1" s="1"/>
  <c r="E143" i="1"/>
  <c r="BJ143" i="1" s="1"/>
  <c r="E144" i="1"/>
  <c r="BJ144" i="1" s="1"/>
  <c r="E145" i="1"/>
  <c r="E146" i="1"/>
  <c r="BJ146" i="1" s="1"/>
  <c r="E147" i="1"/>
  <c r="BC146" i="1" s="1"/>
  <c r="E148" i="1"/>
  <c r="BC147" i="1" s="1"/>
  <c r="E149" i="1"/>
  <c r="BC148" i="1" s="1"/>
  <c r="E150" i="1"/>
  <c r="BJ150" i="1" s="1"/>
  <c r="E151" i="1"/>
  <c r="BJ151" i="1" s="1"/>
  <c r="E152" i="1"/>
  <c r="BJ152" i="1" s="1"/>
  <c r="E153" i="1"/>
  <c r="BJ153" i="1" s="1"/>
  <c r="CC131" i="1"/>
  <c r="CK131" i="1"/>
  <c r="BS163" i="1"/>
  <c r="CA163" i="1"/>
  <c r="CI163" i="1"/>
  <c r="CQ163" i="1"/>
  <c r="CY163" i="1"/>
  <c r="C10" i="1"/>
  <c r="C12" i="1"/>
  <c r="C13" i="1"/>
  <c r="C14" i="1"/>
  <c r="BH21" i="1"/>
  <c r="BH29" i="1"/>
  <c r="G33" i="1"/>
  <c r="E33" i="1"/>
  <c r="I33" i="1"/>
  <c r="C37" i="1"/>
  <c r="BH37" i="1" s="1"/>
  <c r="C38" i="1"/>
  <c r="BH38" i="1" s="1"/>
  <c r="C41" i="1"/>
  <c r="BH41" i="1" s="1"/>
  <c r="C53" i="1"/>
  <c r="BH53" i="1" s="1"/>
  <c r="C54" i="1"/>
  <c r="BI54" i="1" s="1"/>
  <c r="C55" i="1"/>
  <c r="BB55" i="1" s="1"/>
  <c r="C56" i="1"/>
  <c r="BH56" i="1" s="1"/>
  <c r="C61" i="1"/>
  <c r="C62" i="1"/>
  <c r="D68" i="1"/>
  <c r="D78" i="1"/>
  <c r="E79" i="1"/>
  <c r="D80" i="1"/>
  <c r="E81" i="1"/>
  <c r="D82" i="1"/>
  <c r="E83" i="1"/>
  <c r="D88" i="1"/>
  <c r="E89" i="1"/>
  <c r="D90" i="1"/>
  <c r="E91" i="1"/>
  <c r="D92" i="1"/>
  <c r="K105" i="1"/>
  <c r="E97" i="1"/>
  <c r="E98" i="1"/>
  <c r="Q99" i="1"/>
  <c r="U99" i="1"/>
  <c r="Y99" i="1"/>
  <c r="E101" i="1"/>
  <c r="E102" i="1"/>
  <c r="E103" i="1"/>
  <c r="H117" i="1"/>
  <c r="L117" i="1"/>
  <c r="P117" i="1"/>
  <c r="M117" i="1"/>
  <c r="D115" i="1"/>
  <c r="E116" i="1"/>
  <c r="D122" i="1"/>
  <c r="E123" i="1"/>
  <c r="D124" i="1"/>
  <c r="F128" i="1"/>
  <c r="BI129" i="1" s="1"/>
  <c r="F131" i="1"/>
  <c r="BH131" i="1" s="1"/>
  <c r="F132" i="1"/>
  <c r="BK132" i="1" s="1"/>
  <c r="F133" i="1"/>
  <c r="BK133" i="1" s="1"/>
  <c r="CA131" i="1"/>
  <c r="CE131" i="1"/>
  <c r="CI131" i="1"/>
  <c r="CQ131" i="1"/>
  <c r="CU131" i="1"/>
  <c r="CY131" i="1"/>
  <c r="F134" i="1"/>
  <c r="BA133" i="1" s="1"/>
  <c r="F135" i="1"/>
  <c r="BH135" i="1" s="1"/>
  <c r="F136" i="1"/>
  <c r="BK136" i="1" s="1"/>
  <c r="F140" i="1"/>
  <c r="BA139" i="1" s="1"/>
  <c r="F143" i="1"/>
  <c r="F147" i="1"/>
  <c r="BI147" i="1" s="1"/>
  <c r="F149" i="1"/>
  <c r="BI149" i="1" s="1"/>
  <c r="F151" i="1"/>
  <c r="F154" i="1"/>
  <c r="BA153" i="1" s="1"/>
  <c r="F161" i="1"/>
  <c r="BH161" i="1" s="1"/>
  <c r="E163" i="1"/>
  <c r="BJ162" i="1" s="1"/>
  <c r="E165" i="1"/>
  <c r="BC164" i="1" s="1"/>
  <c r="CC163" i="1"/>
  <c r="E167" i="1"/>
  <c r="BC166" i="1" s="1"/>
  <c r="E169" i="1"/>
  <c r="BJ168" i="1" s="1"/>
  <c r="F170" i="1"/>
  <c r="BB169" i="1" s="1"/>
  <c r="E171" i="1"/>
  <c r="E173" i="1"/>
  <c r="BC172" i="1" s="1"/>
  <c r="F174" i="1"/>
  <c r="BD173" i="1" s="1"/>
  <c r="E175" i="1"/>
  <c r="BJ174" i="1" s="1"/>
  <c r="F176" i="1"/>
  <c r="BK175" i="1" s="1"/>
  <c r="F178" i="1"/>
  <c r="BA177" i="1" s="1"/>
  <c r="E179" i="1"/>
  <c r="BC178" i="1" s="1"/>
  <c r="F180" i="1"/>
  <c r="BK179" i="1" s="1"/>
  <c r="E181" i="1"/>
  <c r="BC180" i="1" s="1"/>
  <c r="F182" i="1"/>
  <c r="BK181" i="1" s="1"/>
  <c r="E183" i="1"/>
  <c r="E185" i="1"/>
  <c r="BJ184" i="1" s="1"/>
  <c r="F186" i="1"/>
  <c r="BB185" i="1" s="1"/>
  <c r="E187" i="1"/>
  <c r="BJ186" i="1" s="1"/>
  <c r="F188" i="1"/>
  <c r="BK187" i="1" s="1"/>
  <c r="F190" i="1"/>
  <c r="D194" i="1"/>
  <c r="BI194" i="1" s="1"/>
  <c r="D198" i="1"/>
  <c r="BI198" i="1" s="1"/>
  <c r="C202" i="1"/>
  <c r="BB199" i="1" s="1"/>
  <c r="C203" i="1"/>
  <c r="BA200" i="1" s="1"/>
  <c r="C204" i="1"/>
  <c r="BB201" i="1" s="1"/>
  <c r="L210" i="1"/>
  <c r="P210" i="1"/>
  <c r="T210" i="1"/>
  <c r="X210" i="1"/>
  <c r="AB210" i="1"/>
  <c r="AF210" i="1"/>
  <c r="AJ210" i="1"/>
  <c r="AN210" i="1"/>
  <c r="J210" i="1"/>
  <c r="N210" i="1"/>
  <c r="R210" i="1"/>
  <c r="V210" i="1"/>
  <c r="Z210" i="1"/>
  <c r="AD210" i="1"/>
  <c r="AH210" i="1"/>
  <c r="AL210" i="1"/>
  <c r="D215" i="1"/>
  <c r="BH215" i="1"/>
  <c r="D217" i="1"/>
  <c r="BH217" i="1"/>
  <c r="D219" i="1"/>
  <c r="BH219" i="1"/>
  <c r="D220" i="1"/>
  <c r="D225" i="1"/>
  <c r="D226" i="1"/>
  <c r="D227" i="1"/>
  <c r="D228" i="1"/>
  <c r="D229" i="1"/>
  <c r="C229" i="1" s="1"/>
  <c r="D247" i="1"/>
  <c r="BH49" i="1"/>
  <c r="C49" i="1"/>
  <c r="G99" i="1"/>
  <c r="G105" i="1" s="1"/>
  <c r="E96" i="1"/>
  <c r="BQ163" i="1"/>
  <c r="BY163" i="1"/>
  <c r="CG163" i="1"/>
  <c r="CO163" i="1"/>
  <c r="CW163" i="1"/>
  <c r="BH211" i="1"/>
  <c r="AP210" i="1"/>
  <c r="D213" i="1"/>
  <c r="F210" i="1"/>
  <c r="BS131" i="1"/>
  <c r="C42" i="1"/>
  <c r="BH42" i="1" s="1"/>
  <c r="I117" i="1"/>
  <c r="K117" i="1"/>
  <c r="G117" i="1"/>
  <c r="BA212" i="1"/>
  <c r="AR215" i="1" s="1"/>
  <c r="BA62" i="1"/>
  <c r="I62" i="1" s="1"/>
  <c r="BH62" i="1"/>
  <c r="BU163" i="1"/>
  <c r="CK163" i="1"/>
  <c r="CS163" i="1"/>
  <c r="H210" i="1"/>
  <c r="D212" i="1"/>
  <c r="BA210" i="1"/>
  <c r="AR213" i="1" s="1"/>
  <c r="BH213" i="1"/>
  <c r="BH19" i="1"/>
  <c r="D33" i="1"/>
  <c r="L33" i="1"/>
  <c r="BZ163" i="1"/>
  <c r="CH163" i="1"/>
  <c r="CP163" i="1"/>
  <c r="CX163" i="1"/>
  <c r="DA163" i="1"/>
  <c r="BA26" i="1"/>
  <c r="D26" i="1" s="1"/>
  <c r="C34" i="1"/>
  <c r="BH34" i="1" s="1"/>
  <c r="D96" i="1"/>
  <c r="BP131" i="1"/>
  <c r="BC136" i="1"/>
  <c r="C11" i="1"/>
  <c r="C15" i="1"/>
  <c r="BA29" i="1"/>
  <c r="D29" i="1" s="1"/>
  <c r="C60" i="1"/>
  <c r="BA60" i="1"/>
  <c r="I60" i="1" s="1"/>
  <c r="BA61" i="1"/>
  <c r="I61" i="1" s="1"/>
  <c r="C63" i="1"/>
  <c r="D69" i="1"/>
  <c r="D70" i="1"/>
  <c r="D71" i="1"/>
  <c r="D72" i="1"/>
  <c r="D73" i="1"/>
  <c r="S99" i="1"/>
  <c r="W99" i="1"/>
  <c r="O97" i="1"/>
  <c r="O98" i="1"/>
  <c r="G112" i="1"/>
  <c r="K112" i="1"/>
  <c r="O112" i="1"/>
  <c r="D110" i="1"/>
  <c r="I112" i="1"/>
  <c r="M112" i="1"/>
  <c r="F117" i="1"/>
  <c r="J117" i="1"/>
  <c r="N117" i="1"/>
  <c r="E114" i="1"/>
  <c r="F130" i="1"/>
  <c r="BK130" i="1" s="1"/>
  <c r="F137" i="1"/>
  <c r="BI137" i="1" s="1"/>
  <c r="F138" i="1"/>
  <c r="BI138" i="1" s="1"/>
  <c r="F139" i="1"/>
  <c r="BH139" i="1" s="1"/>
  <c r="F141" i="1"/>
  <c r="BI141" i="1" s="1"/>
  <c r="F142" i="1"/>
  <c r="BK142" i="1" s="1"/>
  <c r="F144" i="1"/>
  <c r="BD143" i="1" s="1"/>
  <c r="F145" i="1"/>
  <c r="BH145" i="1" s="1"/>
  <c r="F146" i="1"/>
  <c r="BH146" i="1" s="1"/>
  <c r="F148" i="1"/>
  <c r="BA147" i="1" s="1"/>
  <c r="F150" i="1"/>
  <c r="BH150" i="1" s="1"/>
  <c r="F152" i="1"/>
  <c r="BB151" i="1" s="1"/>
  <c r="F153" i="1"/>
  <c r="BI153" i="1" s="1"/>
  <c r="F155" i="1"/>
  <c r="BA154" i="1" s="1"/>
  <c r="F156" i="1"/>
  <c r="F157" i="1"/>
  <c r="BI157" i="1" s="1"/>
  <c r="C205" i="1"/>
  <c r="BB202" i="1" s="1"/>
  <c r="BH212" i="1"/>
  <c r="D214" i="1"/>
  <c r="BH214" i="1"/>
  <c r="D216" i="1"/>
  <c r="BA213" i="1"/>
  <c r="AR216" i="1" s="1"/>
  <c r="BA215" i="1"/>
  <c r="AR218" i="1" s="1"/>
  <c r="BH220" i="1"/>
  <c r="D230" i="1"/>
  <c r="D236" i="1"/>
  <c r="E237" i="1"/>
  <c r="BB236" i="1" s="1"/>
  <c r="D238" i="1"/>
  <c r="D244" i="1"/>
  <c r="D245" i="1"/>
  <c r="D246" i="1"/>
  <c r="H33" i="1"/>
  <c r="BV163" i="1"/>
  <c r="CD163" i="1"/>
  <c r="CL163" i="1"/>
  <c r="CT163" i="1"/>
  <c r="P99" i="1"/>
  <c r="F33" i="1"/>
  <c r="J33" i="1"/>
  <c r="C35" i="1"/>
  <c r="BH35" i="1" s="1"/>
  <c r="C36" i="1"/>
  <c r="BH36" i="1" s="1"/>
  <c r="C39" i="1"/>
  <c r="BH39" i="1" s="1"/>
  <c r="C40" i="1"/>
  <c r="BH40" i="1" s="1"/>
  <c r="C43" i="1"/>
  <c r="BH43" i="1" s="1"/>
  <c r="E90" i="1"/>
  <c r="D97" i="1"/>
  <c r="D98" i="1"/>
  <c r="N96" i="1"/>
  <c r="E110" i="1"/>
  <c r="F112" i="1"/>
  <c r="J112" i="1"/>
  <c r="N112" i="1"/>
  <c r="E124" i="1"/>
  <c r="E238" i="1"/>
  <c r="BB237" i="1" s="1"/>
  <c r="D239" i="1"/>
  <c r="E244" i="1"/>
  <c r="E246" i="1"/>
  <c r="BI228" i="1"/>
  <c r="BA208" i="1"/>
  <c r="AR211" i="1" s="1"/>
  <c r="BA216" i="1"/>
  <c r="AR219" i="1" s="1"/>
  <c r="E166" i="1"/>
  <c r="BR163" i="1"/>
  <c r="F166" i="1"/>
  <c r="F164" i="1"/>
  <c r="F168" i="1"/>
  <c r="BK167" i="1" s="1"/>
  <c r="F172" i="1"/>
  <c r="E177" i="1"/>
  <c r="F184" i="1"/>
  <c r="BK183" i="1" s="1"/>
  <c r="E189" i="1"/>
  <c r="DB163" i="1"/>
  <c r="E132" i="1"/>
  <c r="BC131" i="1" s="1"/>
  <c r="D113" i="1"/>
  <c r="E109" i="1"/>
  <c r="E111" i="1"/>
  <c r="H105" i="1"/>
  <c r="L105" i="1"/>
  <c r="J105" i="1"/>
  <c r="BA19" i="1"/>
  <c r="D19" i="1" s="1"/>
  <c r="BH20" i="1"/>
  <c r="BA22" i="1"/>
  <c r="D22" i="1" s="1"/>
  <c r="BH23" i="1"/>
  <c r="BH25" i="1"/>
  <c r="BA27" i="1"/>
  <c r="D27" i="1" s="1"/>
  <c r="BH28" i="1"/>
  <c r="BA21" i="1"/>
  <c r="D21" i="1" s="1"/>
  <c r="BH22" i="1"/>
  <c r="BA24" i="1"/>
  <c r="D24" i="1" s="1"/>
  <c r="BH27" i="1"/>
  <c r="I105" i="1"/>
  <c r="M105" i="1"/>
  <c r="BB186" i="1" l="1"/>
  <c r="C239" i="1"/>
  <c r="BH239" i="1" s="1"/>
  <c r="BB238" i="1"/>
  <c r="BJ187" i="1"/>
  <c r="BJ185" i="1"/>
  <c r="BA184" i="1"/>
  <c r="BJ134" i="1"/>
  <c r="BH186" i="1"/>
  <c r="BJ173" i="1"/>
  <c r="BH187" i="1"/>
  <c r="C214" i="1"/>
  <c r="BI202" i="1"/>
  <c r="BH202" i="1"/>
  <c r="BJ202" i="1"/>
  <c r="C225" i="1"/>
  <c r="BH225" i="1" s="1"/>
  <c r="BK182" i="1"/>
  <c r="BH182" i="1"/>
  <c r="BC184" i="1"/>
  <c r="BB230" i="1"/>
  <c r="BB187" i="1"/>
  <c r="BD172" i="1"/>
  <c r="BJ142" i="1"/>
  <c r="C226" i="1"/>
  <c r="BA225" i="1" s="1"/>
  <c r="AR226" i="1" s="1"/>
  <c r="BI172" i="1"/>
  <c r="D156" i="1"/>
  <c r="BD176" i="1"/>
  <c r="P118" i="1"/>
  <c r="BC179" i="1"/>
  <c r="BI229" i="1"/>
  <c r="D112" i="1"/>
  <c r="BA180" i="1"/>
  <c r="C216" i="1"/>
  <c r="D189" i="1"/>
  <c r="BL189" i="1" s="1"/>
  <c r="C100" i="1"/>
  <c r="BH176" i="1"/>
  <c r="BC177" i="1"/>
  <c r="D177" i="1"/>
  <c r="BL177" i="1" s="1"/>
  <c r="BD180" i="1"/>
  <c r="BB178" i="1"/>
  <c r="C213" i="1"/>
  <c r="BJ181" i="1"/>
  <c r="BI187" i="1"/>
  <c r="BI237" i="1"/>
  <c r="BJ171" i="1"/>
  <c r="BI53" i="1"/>
  <c r="D179" i="1"/>
  <c r="BL179" i="1" s="1"/>
  <c r="BC163" i="1"/>
  <c r="D151" i="1"/>
  <c r="C102" i="1"/>
  <c r="C231" i="1"/>
  <c r="BA230" i="1" s="1"/>
  <c r="BA199" i="1"/>
  <c r="BB226" i="1"/>
  <c r="BB176" i="1"/>
  <c r="BB174" i="1"/>
  <c r="C218" i="1"/>
  <c r="BK176" i="1"/>
  <c r="BD148" i="1"/>
  <c r="BH129" i="1"/>
  <c r="BJ136" i="1"/>
  <c r="BA186" i="1"/>
  <c r="BB182" i="1"/>
  <c r="BK174" i="1"/>
  <c r="C78" i="1"/>
  <c r="BA78" i="1" s="1"/>
  <c r="AK78" i="1" s="1"/>
  <c r="BI238" i="1"/>
  <c r="BI186" i="1"/>
  <c r="C212" i="1"/>
  <c r="BD186" i="1"/>
  <c r="BB54" i="1"/>
  <c r="BA135" i="1"/>
  <c r="BD168" i="1"/>
  <c r="BA176" i="1"/>
  <c r="BK149" i="1"/>
  <c r="BA143" i="1"/>
  <c r="BK155" i="1"/>
  <c r="BH54" i="1"/>
  <c r="BD182" i="1"/>
  <c r="BA182" i="1"/>
  <c r="BH168" i="1"/>
  <c r="BB168" i="1"/>
  <c r="C227" i="1"/>
  <c r="BH227" i="1" s="1"/>
  <c r="D183" i="1"/>
  <c r="BL183" i="1" s="1"/>
  <c r="D143" i="1"/>
  <c r="C89" i="1"/>
  <c r="BH184" i="1"/>
  <c r="BB229" i="1"/>
  <c r="BA207" i="1"/>
  <c r="AR210" i="1" s="1"/>
  <c r="C68" i="1"/>
  <c r="BI184" i="1"/>
  <c r="BD170" i="1"/>
  <c r="BJ131" i="1"/>
  <c r="BJ189" i="1"/>
  <c r="D172" i="1"/>
  <c r="BL172" i="1" s="1"/>
  <c r="BI226" i="1"/>
  <c r="C230" i="1"/>
  <c r="BA229" i="1" s="1"/>
  <c r="D185" i="1"/>
  <c r="BL185" i="1" s="1"/>
  <c r="C116" i="1"/>
  <c r="BA116" i="1" s="1"/>
  <c r="Q116" i="1" s="1"/>
  <c r="BI161" i="1"/>
  <c r="BJ135" i="1"/>
  <c r="BA166" i="1"/>
  <c r="C81" i="1"/>
  <c r="BA81" i="1" s="1"/>
  <c r="AK81" i="1" s="1"/>
  <c r="BK166" i="1"/>
  <c r="BC143" i="1"/>
  <c r="BD146" i="1"/>
  <c r="BC152" i="1"/>
  <c r="BC175" i="1"/>
  <c r="C245" i="1"/>
  <c r="C236" i="1"/>
  <c r="BH236" i="1" s="1"/>
  <c r="C69" i="1"/>
  <c r="BK184" i="1"/>
  <c r="D190" i="1"/>
  <c r="BL190" i="1" s="1"/>
  <c r="BB184" i="1"/>
  <c r="BB181" i="1"/>
  <c r="C73" i="1"/>
  <c r="BD162" i="1"/>
  <c r="BI154" i="1"/>
  <c r="C103" i="1"/>
  <c r="C237" i="1"/>
  <c r="BH237" i="1" s="1"/>
  <c r="BJ155" i="1"/>
  <c r="BI177" i="1"/>
  <c r="BI225" i="1"/>
  <c r="BB153" i="1"/>
  <c r="BA149" i="1"/>
  <c r="BC129" i="1"/>
  <c r="BJ167" i="1"/>
  <c r="BI169" i="1"/>
  <c r="BK169" i="1"/>
  <c r="BD139" i="1"/>
  <c r="D138" i="1"/>
  <c r="BB166" i="1"/>
  <c r="BB172" i="1"/>
  <c r="BA148" i="1"/>
  <c r="BJ161" i="1"/>
  <c r="BA178" i="1"/>
  <c r="BB180" i="1"/>
  <c r="D161" i="1"/>
  <c r="BL162" i="1" s="1"/>
  <c r="BA12" i="1"/>
  <c r="M12" i="1" s="1"/>
  <c r="BB235" i="1"/>
  <c r="BC183" i="1"/>
  <c r="BA172" i="1"/>
  <c r="BJ154" i="1"/>
  <c r="O118" i="1"/>
  <c r="C228" i="1"/>
  <c r="BA227" i="1" s="1"/>
  <c r="AR228" i="1" s="1"/>
  <c r="C220" i="1"/>
  <c r="C217" i="1"/>
  <c r="C80" i="1"/>
  <c r="BA80" i="1" s="1"/>
  <c r="AK80" i="1" s="1"/>
  <c r="BH180" i="1"/>
  <c r="BH172" i="1"/>
  <c r="BB130" i="1"/>
  <c r="C111" i="1"/>
  <c r="BB148" i="1"/>
  <c r="BD178" i="1"/>
  <c r="BI178" i="1"/>
  <c r="C71" i="1"/>
  <c r="BI166" i="1"/>
  <c r="BH149" i="1"/>
  <c r="BI131" i="1"/>
  <c r="BA54" i="1"/>
  <c r="C109" i="1"/>
  <c r="D149" i="1"/>
  <c r="BB161" i="1"/>
  <c r="BI180" i="1"/>
  <c r="BH166" i="1"/>
  <c r="BH178" i="1"/>
  <c r="BB177" i="1"/>
  <c r="BA187" i="1"/>
  <c r="BC199" i="1"/>
  <c r="C70" i="1"/>
  <c r="BA146" i="1"/>
  <c r="C247" i="1"/>
  <c r="C219" i="1"/>
  <c r="C215" i="1"/>
  <c r="C115" i="1"/>
  <c r="BA115" i="1" s="1"/>
  <c r="Q115" i="1" s="1"/>
  <c r="BA175" i="1"/>
  <c r="BI150" i="1"/>
  <c r="BK154" i="1"/>
  <c r="BB128" i="1"/>
  <c r="BH189" i="1"/>
  <c r="BK173" i="1"/>
  <c r="E210" i="1"/>
  <c r="BK140" i="1"/>
  <c r="BB143" i="1"/>
  <c r="BH147" i="1"/>
  <c r="BB155" i="1"/>
  <c r="BH136" i="1"/>
  <c r="BI173" i="1"/>
  <c r="BH203" i="1"/>
  <c r="E117" i="1"/>
  <c r="M118" i="1"/>
  <c r="BB150" i="1"/>
  <c r="BD177" i="1"/>
  <c r="BH177" i="1"/>
  <c r="C82" i="1"/>
  <c r="BA82" i="1" s="1"/>
  <c r="AK82" i="1" s="1"/>
  <c r="D154" i="1"/>
  <c r="BK147" i="1"/>
  <c r="BI136" i="1"/>
  <c r="BJ164" i="1"/>
  <c r="BD169" i="1"/>
  <c r="D188" i="1"/>
  <c r="BL188" i="1" s="1"/>
  <c r="BD153" i="1"/>
  <c r="BK144" i="1"/>
  <c r="BD137" i="1"/>
  <c r="BK161" i="1"/>
  <c r="D136" i="1"/>
  <c r="BB146" i="1"/>
  <c r="BB135" i="1"/>
  <c r="BA161" i="1"/>
  <c r="BD187" i="1"/>
  <c r="D178" i="1"/>
  <c r="BL178" i="1" s="1"/>
  <c r="D181" i="1"/>
  <c r="BL181" i="1" s="1"/>
  <c r="BA164" i="1"/>
  <c r="BC174" i="1"/>
  <c r="C198" i="1"/>
  <c r="BH198" i="1" s="1"/>
  <c r="BA130" i="1"/>
  <c r="BH154" i="1"/>
  <c r="BD135" i="1"/>
  <c r="BH14" i="1"/>
  <c r="BD142" i="1"/>
  <c r="BB140" i="1"/>
  <c r="BA142" i="1"/>
  <c r="BI175" i="1"/>
  <c r="BD152" i="1"/>
  <c r="BD144" i="1"/>
  <c r="D147" i="1"/>
  <c r="BJ172" i="1"/>
  <c r="BH151" i="1"/>
  <c r="BI55" i="1"/>
  <c r="BI151" i="1"/>
  <c r="BB189" i="1"/>
  <c r="BC142" i="1"/>
  <c r="BD175" i="1"/>
  <c r="D186" i="1"/>
  <c r="BL186" i="1" s="1"/>
  <c r="BH185" i="1"/>
  <c r="BI203" i="1"/>
  <c r="BH141" i="1"/>
  <c r="BJ147" i="1"/>
  <c r="D173" i="1"/>
  <c r="BL173" i="1" s="1"/>
  <c r="BI189" i="1"/>
  <c r="BC150" i="1"/>
  <c r="BD189" i="1"/>
  <c r="BB133" i="1"/>
  <c r="BC200" i="1"/>
  <c r="C97" i="1"/>
  <c r="J118" i="1"/>
  <c r="C110" i="1"/>
  <c r="G118" i="1"/>
  <c r="BD130" i="1"/>
  <c r="D144" i="1"/>
  <c r="C92" i="1"/>
  <c r="BB179" i="1"/>
  <c r="BC128" i="1"/>
  <c r="BD132" i="1"/>
  <c r="BK137" i="1"/>
  <c r="BD183" i="1"/>
  <c r="BK164" i="1"/>
  <c r="BC168" i="1"/>
  <c r="BK177" i="1"/>
  <c r="BI204" i="1"/>
  <c r="D171" i="1"/>
  <c r="BL171" i="1" s="1"/>
  <c r="D104" i="1"/>
  <c r="BH204" i="1"/>
  <c r="BI148" i="1"/>
  <c r="BB142" i="1"/>
  <c r="BJ140" i="1"/>
  <c r="BD185" i="1"/>
  <c r="BH167" i="1"/>
  <c r="BI183" i="1"/>
  <c r="BB145" i="1"/>
  <c r="BC151" i="1"/>
  <c r="BA56" i="1"/>
  <c r="BK135" i="1"/>
  <c r="BB134" i="1"/>
  <c r="BJ182" i="1"/>
  <c r="BA152" i="1"/>
  <c r="D131" i="1"/>
  <c r="E99" i="1"/>
  <c r="BH115" i="1"/>
  <c r="BI146" i="1"/>
  <c r="BH130" i="1"/>
  <c r="D146" i="1"/>
  <c r="BC202" i="1"/>
  <c r="F118" i="1"/>
  <c r="AS129" i="1"/>
  <c r="C33" i="1"/>
  <c r="BH33" i="1" s="1"/>
  <c r="BB132" i="1"/>
  <c r="BB200" i="1"/>
  <c r="BB175" i="1"/>
  <c r="BH153" i="1"/>
  <c r="BH157" i="1"/>
  <c r="BA145" i="1"/>
  <c r="D167" i="1"/>
  <c r="BL167" i="1" s="1"/>
  <c r="BA129" i="1"/>
  <c r="BB129" i="1"/>
  <c r="BK189" i="1"/>
  <c r="BD150" i="1"/>
  <c r="BJ148" i="1"/>
  <c r="BD167" i="1"/>
  <c r="BI185" i="1"/>
  <c r="BK185" i="1"/>
  <c r="BJ178" i="1"/>
  <c r="D169" i="1"/>
  <c r="BL169" i="1" s="1"/>
  <c r="BJ203" i="1"/>
  <c r="BH205" i="1"/>
  <c r="C124" i="1"/>
  <c r="BH124" i="1" s="1"/>
  <c r="C90" i="1"/>
  <c r="C246" i="1"/>
  <c r="I118" i="1"/>
  <c r="O99" i="1"/>
  <c r="D139" i="1"/>
  <c r="C123" i="1"/>
  <c r="BH123" i="1" s="1"/>
  <c r="H118" i="1"/>
  <c r="C79" i="1"/>
  <c r="BA79" i="1" s="1"/>
  <c r="AK79" i="1" s="1"/>
  <c r="C83" i="1"/>
  <c r="BD179" i="1"/>
  <c r="BH140" i="1"/>
  <c r="BI132" i="1"/>
  <c r="D180" i="1"/>
  <c r="BL180" i="1" s="1"/>
  <c r="BD138" i="1"/>
  <c r="BI152" i="1"/>
  <c r="D130" i="1"/>
  <c r="BA150" i="1"/>
  <c r="BD129" i="1"/>
  <c r="BA55" i="1"/>
  <c r="L55" i="1" s="1"/>
  <c r="BA189" i="1"/>
  <c r="BK151" i="1"/>
  <c r="BB56" i="1"/>
  <c r="BH134" i="1"/>
  <c r="BH181" i="1"/>
  <c r="BD181" i="1"/>
  <c r="BI181" i="1"/>
  <c r="BA181" i="1"/>
  <c r="BA156" i="1"/>
  <c r="D210" i="1"/>
  <c r="BD131" i="1"/>
  <c r="E104" i="1"/>
  <c r="C98" i="1"/>
  <c r="BA14" i="1"/>
  <c r="M14" i="1" s="1"/>
  <c r="D145" i="1"/>
  <c r="BJ141" i="1"/>
  <c r="L118" i="1"/>
  <c r="C91" i="1"/>
  <c r="BC91" i="1" s="1"/>
  <c r="AK92" i="1" s="1"/>
  <c r="BK145" i="1"/>
  <c r="BD156" i="1"/>
  <c r="BK139" i="1"/>
  <c r="BH152" i="1"/>
  <c r="BA53" i="1"/>
  <c r="BJ180" i="1"/>
  <c r="BJ170" i="1"/>
  <c r="E112" i="1"/>
  <c r="C101" i="1"/>
  <c r="BB156" i="1"/>
  <c r="BA174" i="1"/>
  <c r="C194" i="1"/>
  <c r="BH194" i="1" s="1"/>
  <c r="BI179" i="1"/>
  <c r="BK157" i="1"/>
  <c r="BB139" i="1"/>
  <c r="BA170" i="1"/>
  <c r="BB138" i="1"/>
  <c r="BJ166" i="1"/>
  <c r="BK129" i="1"/>
  <c r="BJ149" i="1"/>
  <c r="BI170" i="1"/>
  <c r="D133" i="1"/>
  <c r="BA134" i="1"/>
  <c r="BA169" i="1"/>
  <c r="BI164" i="1"/>
  <c r="BH173" i="1"/>
  <c r="BB173" i="1"/>
  <c r="D170" i="1"/>
  <c r="BL170" i="1" s="1"/>
  <c r="N118" i="1"/>
  <c r="N99" i="1"/>
  <c r="BA185" i="1"/>
  <c r="BI168" i="1"/>
  <c r="BD134" i="1"/>
  <c r="D152" i="1"/>
  <c r="C114" i="1"/>
  <c r="BB164" i="1"/>
  <c r="BB162" i="1"/>
  <c r="BH162" i="1"/>
  <c r="D187" i="1"/>
  <c r="BL187" i="1" s="1"/>
  <c r="BD151" i="1"/>
  <c r="BD128" i="1"/>
  <c r="BK170" i="1"/>
  <c r="BK143" i="1"/>
  <c r="BB170" i="1"/>
  <c r="BA11" i="1"/>
  <c r="M11" i="1" s="1"/>
  <c r="BH11" i="1"/>
  <c r="D99" i="1"/>
  <c r="BJ157" i="1"/>
  <c r="BD164" i="1"/>
  <c r="D175" i="1"/>
  <c r="BL175" i="1" s="1"/>
  <c r="D150" i="1"/>
  <c r="BI143" i="1"/>
  <c r="K118" i="1"/>
  <c r="C96" i="1"/>
  <c r="BK134" i="1"/>
  <c r="BD133" i="1"/>
  <c r="BA179" i="1"/>
  <c r="BD149" i="1"/>
  <c r="BC138" i="1"/>
  <c r="BB131" i="1"/>
  <c r="BI144" i="1"/>
  <c r="BH138" i="1"/>
  <c r="BA151" i="1"/>
  <c r="BK152" i="1"/>
  <c r="BK138" i="1"/>
  <c r="BH143" i="1"/>
  <c r="BA10" i="1"/>
  <c r="M10" i="1" s="1"/>
  <c r="BH15" i="1"/>
  <c r="BB53" i="1"/>
  <c r="D157" i="1"/>
  <c r="D174" i="1"/>
  <c r="BL174" i="1" s="1"/>
  <c r="BH179" i="1"/>
  <c r="BK168" i="1"/>
  <c r="D163" i="1"/>
  <c r="BL163" i="1" s="1"/>
  <c r="BC182" i="1"/>
  <c r="BA173" i="1"/>
  <c r="BC170" i="1"/>
  <c r="BC162" i="1"/>
  <c r="BA201" i="1"/>
  <c r="BC149" i="1"/>
  <c r="BC201" i="1"/>
  <c r="D176" i="1"/>
  <c r="BL176" i="1" s="1"/>
  <c r="D184" i="1"/>
  <c r="BL184" i="1" s="1"/>
  <c r="BH175" i="1"/>
  <c r="BH174" i="1"/>
  <c r="BB183" i="1"/>
  <c r="BH137" i="1"/>
  <c r="BK150" i="1"/>
  <c r="BI140" i="1"/>
  <c r="BH132" i="1"/>
  <c r="BH144" i="1"/>
  <c r="D135" i="1"/>
  <c r="BA15" i="1"/>
  <c r="M15" i="1" s="1"/>
  <c r="BJ145" i="1"/>
  <c r="BA128" i="1"/>
  <c r="BB137" i="1"/>
  <c r="BC132" i="1"/>
  <c r="BD161" i="1"/>
  <c r="BA137" i="1"/>
  <c r="D128" i="1"/>
  <c r="BH55" i="1"/>
  <c r="BC144" i="1"/>
  <c r="BH12" i="1"/>
  <c r="BI56" i="1"/>
  <c r="BI134" i="1"/>
  <c r="BB149" i="1"/>
  <c r="BK131" i="1"/>
  <c r="BI135" i="1"/>
  <c r="BA131" i="1"/>
  <c r="D134" i="1"/>
  <c r="BH169" i="1"/>
  <c r="BI162" i="1"/>
  <c r="BI174" i="1"/>
  <c r="BJ204" i="1"/>
  <c r="BC137" i="1"/>
  <c r="C244" i="1"/>
  <c r="D141" i="1"/>
  <c r="C72" i="1"/>
  <c r="BK162" i="1"/>
  <c r="BC186" i="1"/>
  <c r="D140" i="1"/>
  <c r="D182" i="1"/>
  <c r="BL182" i="1" s="1"/>
  <c r="D165" i="1"/>
  <c r="BL165" i="1" s="1"/>
  <c r="C122" i="1"/>
  <c r="C88" i="1"/>
  <c r="BC145" i="1"/>
  <c r="BA141" i="1"/>
  <c r="BB141" i="1"/>
  <c r="D142" i="1"/>
  <c r="BI155" i="1"/>
  <c r="BH210" i="1"/>
  <c r="BK153" i="1"/>
  <c r="BD140" i="1"/>
  <c r="BH148" i="1"/>
  <c r="BK148" i="1"/>
  <c r="BI142" i="1"/>
  <c r="BA226" i="1"/>
  <c r="AR227" i="1" s="1"/>
  <c r="BD154" i="1"/>
  <c r="BI130" i="1"/>
  <c r="BD145" i="1"/>
  <c r="BC176" i="1"/>
  <c r="BA136" i="1"/>
  <c r="BD171" i="1"/>
  <c r="AV162" i="1"/>
  <c r="BA202" i="1"/>
  <c r="W205" i="1" s="1"/>
  <c r="BI205" i="1"/>
  <c r="D153" i="1"/>
  <c r="BH142" i="1"/>
  <c r="C238" i="1"/>
  <c r="BA144" i="1"/>
  <c r="BB144" i="1"/>
  <c r="BI139" i="1"/>
  <c r="BA138" i="1"/>
  <c r="BD136" i="1"/>
  <c r="D137" i="1"/>
  <c r="D155" i="1"/>
  <c r="BD147" i="1"/>
  <c r="BH155" i="1"/>
  <c r="BJ176" i="1"/>
  <c r="BB171" i="1"/>
  <c r="BI171" i="1"/>
  <c r="BK141" i="1"/>
  <c r="BB147" i="1"/>
  <c r="BD141" i="1"/>
  <c r="BB154" i="1"/>
  <c r="BK146" i="1"/>
  <c r="BA140" i="1"/>
  <c r="BB136" i="1"/>
  <c r="D148" i="1"/>
  <c r="BJ205" i="1"/>
  <c r="BB152" i="1"/>
  <c r="BI145" i="1"/>
  <c r="BA163" i="1"/>
  <c r="BK163" i="1"/>
  <c r="BD163" i="1"/>
  <c r="BB163" i="1"/>
  <c r="BI167" i="1"/>
  <c r="BB167" i="1"/>
  <c r="BC165" i="1"/>
  <c r="D166" i="1"/>
  <c r="BL166" i="1" s="1"/>
  <c r="D164" i="1"/>
  <c r="BL164" i="1" s="1"/>
  <c r="BA165" i="1"/>
  <c r="BD165" i="1"/>
  <c r="BI163" i="1"/>
  <c r="BA167" i="1"/>
  <c r="BB165" i="1"/>
  <c r="BA183" i="1"/>
  <c r="BH183" i="1"/>
  <c r="BA171" i="1"/>
  <c r="BK171" i="1"/>
  <c r="BH171" i="1"/>
  <c r="BH163" i="1"/>
  <c r="D168" i="1"/>
  <c r="BL168" i="1" s="1"/>
  <c r="BJ132" i="1"/>
  <c r="D132" i="1"/>
  <c r="D117" i="1"/>
  <c r="C113" i="1"/>
  <c r="BH229" i="1"/>
  <c r="BA228" i="1"/>
  <c r="AR229" i="1" s="1"/>
  <c r="BA238" i="1" l="1"/>
  <c r="AI239" i="1" s="1"/>
  <c r="AV181" i="1"/>
  <c r="D118" i="1"/>
  <c r="AR231" i="1"/>
  <c r="BH231" i="1"/>
  <c r="BA235" i="1"/>
  <c r="AI236" i="1" s="1"/>
  <c r="BA224" i="1"/>
  <c r="AR225" i="1" s="1"/>
  <c r="BH226" i="1"/>
  <c r="AS144" i="1"/>
  <c r="AR230" i="1"/>
  <c r="AV170" i="1"/>
  <c r="BH230" i="1"/>
  <c r="AV169" i="1"/>
  <c r="AV173" i="1"/>
  <c r="AV185" i="1"/>
  <c r="BH116" i="1"/>
  <c r="AV167" i="1"/>
  <c r="AV183" i="1"/>
  <c r="L54" i="1"/>
  <c r="C112" i="1"/>
  <c r="BA112" i="1" s="1"/>
  <c r="Q112" i="1" s="1"/>
  <c r="C104" i="1"/>
  <c r="AV177" i="1"/>
  <c r="W202" i="1"/>
  <c r="AV187" i="1"/>
  <c r="AS157" i="1"/>
  <c r="AS154" i="1"/>
  <c r="D105" i="1"/>
  <c r="AS136" i="1"/>
  <c r="AV188" i="1"/>
  <c r="AV179" i="1"/>
  <c r="BA124" i="1"/>
  <c r="S124" i="1" s="1"/>
  <c r="AV182" i="1"/>
  <c r="AS131" i="1"/>
  <c r="AV178" i="1"/>
  <c r="BA236" i="1"/>
  <c r="AI237" i="1" s="1"/>
  <c r="AS147" i="1"/>
  <c r="AS149" i="1"/>
  <c r="AS140" i="1"/>
  <c r="AV186" i="1"/>
  <c r="AS143" i="1"/>
  <c r="BL129" i="1"/>
  <c r="AS152" i="1"/>
  <c r="W203" i="1"/>
  <c r="C210" i="1"/>
  <c r="AV176" i="1"/>
  <c r="AV184" i="1"/>
  <c r="E105" i="1"/>
  <c r="BH228" i="1"/>
  <c r="BJ92" i="1"/>
  <c r="BA123" i="1"/>
  <c r="S123" i="1" s="1"/>
  <c r="C99" i="1"/>
  <c r="E118" i="1"/>
  <c r="L56" i="1"/>
  <c r="AS151" i="1"/>
  <c r="AV175" i="1"/>
  <c r="AV161" i="1"/>
  <c r="AV190" i="1"/>
  <c r="AS130" i="1"/>
  <c r="AS134" i="1"/>
  <c r="AV180" i="1"/>
  <c r="AS139" i="1"/>
  <c r="AS153" i="1"/>
  <c r="AS155" i="1"/>
  <c r="AS128" i="1"/>
  <c r="AS145" i="1"/>
  <c r="AV174" i="1"/>
  <c r="AS133" i="1"/>
  <c r="W204" i="1"/>
  <c r="AV163" i="1"/>
  <c r="AS146" i="1"/>
  <c r="AS138" i="1"/>
  <c r="AS137" i="1"/>
  <c r="AS132" i="1"/>
  <c r="AS150" i="1"/>
  <c r="AV165" i="1"/>
  <c r="AV171" i="1"/>
  <c r="AV172" i="1"/>
  <c r="BA114" i="1"/>
  <c r="Q114" i="1" s="1"/>
  <c r="BH114" i="1"/>
  <c r="AS135" i="1"/>
  <c r="AS148" i="1"/>
  <c r="BH122" i="1"/>
  <c r="BA122" i="1"/>
  <c r="S122" i="1" s="1"/>
  <c r="L53" i="1"/>
  <c r="AS141" i="1"/>
  <c r="AV168" i="1"/>
  <c r="AS142" i="1"/>
  <c r="BA237" i="1"/>
  <c r="AI238" i="1" s="1"/>
  <c r="BH238" i="1"/>
  <c r="AV166" i="1"/>
  <c r="BL161" i="1"/>
  <c r="AV164" i="1"/>
  <c r="BH113" i="1"/>
  <c r="BA113" i="1"/>
  <c r="Q113" i="1" s="1"/>
  <c r="C117" i="1"/>
  <c r="C105" i="1" l="1"/>
  <c r="C118" i="1"/>
  <c r="A293" i="1" s="1"/>
  <c r="BH112" i="1"/>
  <c r="BH243" i="1" s="1"/>
  <c r="A328" i="1"/>
  <c r="BH244" i="1" l="1"/>
</calcChain>
</file>

<file path=xl/sharedStrings.xml><?xml version="1.0" encoding="utf-8"?>
<sst xmlns="http://schemas.openxmlformats.org/spreadsheetml/2006/main" count="14076" uniqueCount="275">
  <si>
    <t>SERVICIO DE SALUD</t>
  </si>
  <si>
    <t>REM-A05.   INGRESOS Y EGRESOS POR CONDICIÓN Y PROBLEMAS DE SALUD</t>
  </si>
  <si>
    <t>SECCIÓN A: INGRESOS DE GESTANTES A PROGRAMA PRENATAL</t>
  </si>
  <si>
    <t>CONDICIÓN</t>
  </si>
  <si>
    <t xml:space="preserve">TOTAL      </t>
  </si>
  <si>
    <t>POR DE EDAD (en años)</t>
  </si>
  <si>
    <t>Menor 
de 15</t>
  </si>
  <si>
    <t xml:space="preserve">15 - 19 </t>
  </si>
  <si>
    <t>20 - 24</t>
  </si>
  <si>
    <t>25 - 29</t>
  </si>
  <si>
    <t>30 - 34</t>
  </si>
  <si>
    <t>35 - 39</t>
  </si>
  <si>
    <t>40 - 44</t>
  </si>
  <si>
    <t>45 - 49</t>
  </si>
  <si>
    <t>50 - 54</t>
  </si>
  <si>
    <t>TOTAL GESTANTES INGRESADAS</t>
  </si>
  <si>
    <t>PRIMIGESTAS INGRESADAS</t>
  </si>
  <si>
    <t>GESTANTES INGRESADAS ANTES DE LAS 14 SEMANAS</t>
  </si>
  <si>
    <t>GESTANTES CON ECOGRAFÍA ANTES DE LAS 20 SEMANAS</t>
  </si>
  <si>
    <t>GESTANTES CON EMBARAZO NO PLANIFICADO</t>
  </si>
  <si>
    <t>TOTAL  GESTANTES CON EXAMEN DE CHAGAS REALIZADO</t>
  </si>
  <si>
    <t>SECCIÓN B: INGRESO DE GESTANTES CON PATOLOGÍA DE ALTO RIESGO OBSTÉTRICO A LA UNIDAD DE ARO  (Nivel Secundario)</t>
  </si>
  <si>
    <t>PATOLOGÍA</t>
  </si>
  <si>
    <t>Nº DE INGRESOS A ARO</t>
  </si>
  <si>
    <t>Nº DE GESTANTES INGRESADAS</t>
  </si>
  <si>
    <t xml:space="preserve">Preeclampsia (PE) </t>
  </si>
  <si>
    <t xml:space="preserve"> Sindrome Hipertensivo del Embarazo (SHE)</t>
  </si>
  <si>
    <t>Factores de riesgo y condicionantes de Parto Prematuro</t>
  </si>
  <si>
    <t>Retardo Crecimiento Intrauterino (RCIU )</t>
  </si>
  <si>
    <t>SÍFILIS</t>
  </si>
  <si>
    <t>VIH</t>
  </si>
  <si>
    <t>Diabetes</t>
  </si>
  <si>
    <t>Cesárea anterior</t>
  </si>
  <si>
    <t>Malformación Congénita</t>
  </si>
  <si>
    <t>Otras patologías del embarazo</t>
  </si>
  <si>
    <t>SECCIÓN C: INGRESOS A PROGRAMA DE REGULACIÓN DE FERTILIDAD, SEGÚN EDAD</t>
  </si>
  <si>
    <t>MÉTODOS</t>
  </si>
  <si>
    <t>TOTAL REGULACIÓN DE FERTILIDAD</t>
  </si>
  <si>
    <t>DIU T de Cu</t>
  </si>
  <si>
    <t>DIU Medicado</t>
  </si>
  <si>
    <t>HORMONAL</t>
  </si>
  <si>
    <t>Oral Combinado</t>
  </si>
  <si>
    <t>Oral Progestágeno</t>
  </si>
  <si>
    <t>Inyectable Combinado</t>
  </si>
  <si>
    <t>Inyectable Progestágeno</t>
  </si>
  <si>
    <t>Implante</t>
  </si>
  <si>
    <t>SÓLO PRESERVATIVO</t>
  </si>
  <si>
    <t>Mujer</t>
  </si>
  <si>
    <t>Hombres</t>
  </si>
  <si>
    <t>Método de Regulación de Fertilidad  más Preservativo</t>
  </si>
  <si>
    <t xml:space="preserve">SECCION D: INGRESOS A PROGRAMA CONTROL DE CLIMATERIO </t>
  </si>
  <si>
    <t>CONCEPTO</t>
  </si>
  <si>
    <t>TOTAL</t>
  </si>
  <si>
    <t>INGRESOS</t>
  </si>
  <si>
    <t>SECCIÓN E:  INGRESOS  A CONTROL DE SALUD DE RECIÉN NACIDOS</t>
  </si>
  <si>
    <t>EDAD</t>
  </si>
  <si>
    <t>NIÑOS</t>
  </si>
  <si>
    <t>NIÑAS</t>
  </si>
  <si>
    <t>MENORES DE 28 DÍAS</t>
  </si>
  <si>
    <t>SECCIÓN F:  INGRESOS A SALA DE ESTIMULACIÓN EN EL CENTRO DE SALUD</t>
  </si>
  <si>
    <t xml:space="preserve">NIÑO / A (CON) </t>
  </si>
  <si>
    <t xml:space="preserve">TOTAL    </t>
  </si>
  <si>
    <t>POR EDAD</t>
  </si>
  <si>
    <t>POR SEXO</t>
  </si>
  <si>
    <t>Menor 7 meses</t>
  </si>
  <si>
    <t xml:space="preserve"> 7 - 11 meses</t>
  </si>
  <si>
    <t>12 - 17 meses</t>
  </si>
  <si>
    <t>18 - 23 meses</t>
  </si>
  <si>
    <t>24 - 47 meses</t>
  </si>
  <si>
    <t>48 - 59 meses</t>
  </si>
  <si>
    <t>Mujeres</t>
  </si>
  <si>
    <t>NORMAL CON REZAGO</t>
  </si>
  <si>
    <t>RIESGO</t>
  </si>
  <si>
    <t>RETRASO</t>
  </si>
  <si>
    <t>OTRA VULNERABILIDAD</t>
  </si>
  <si>
    <t xml:space="preserve">SECCIÓN G: EGRESOS DE SALA DE ESTIMULACIÓN Y RESULTADOS DE LA REEVALUACIÓN POST EGRESO </t>
  </si>
  <si>
    <t>MOTIVO EGRESO</t>
  </si>
  <si>
    <t>RESULTADO DE REEVALUACIÓN</t>
  </si>
  <si>
    <t>CUMPLI
MIENTO DE TRATA
MIENTO</t>
  </si>
  <si>
    <t>INASISTENTES</t>
  </si>
  <si>
    <t>OTROS</t>
  </si>
  <si>
    <t>RECUPERADO</t>
  </si>
  <si>
    <t>NO RECUPERADO</t>
  </si>
  <si>
    <t>SECCIÓN H: INGRESOS AL PSCV</t>
  </si>
  <si>
    <t>15 - 19</t>
  </si>
  <si>
    <t>20-24</t>
  </si>
  <si>
    <t>25 a 29</t>
  </si>
  <si>
    <t>30 a 34</t>
  </si>
  <si>
    <t>35 a 39</t>
  </si>
  <si>
    <t>40 a 44</t>
  </si>
  <si>
    <t>45 a 49</t>
  </si>
  <si>
    <t>50 a 54</t>
  </si>
  <si>
    <t>55 a 59</t>
  </si>
  <si>
    <t>60 a 64</t>
  </si>
  <si>
    <t>65 a 69</t>
  </si>
  <si>
    <t>70 a 74</t>
  </si>
  <si>
    <t>75 a 79</t>
  </si>
  <si>
    <t>80 y más</t>
  </si>
  <si>
    <t>AMBOS SEXOS</t>
  </si>
  <si>
    <t>INGRESOS AL PSCV</t>
  </si>
  <si>
    <t>PROGRAMA DE SALUD CARDIOVASCULAR</t>
  </si>
  <si>
    <t>HIPERTENSIÓN ARTERIAL</t>
  </si>
  <si>
    <t>DIABETES MELLITUS</t>
  </si>
  <si>
    <t>DISLIPIDEMIAS</t>
  </si>
  <si>
    <t>ANTECEDENTES ENF. CARDIOVASCULAR ATEROSCLEROTICA</t>
  </si>
  <si>
    <t>TABAQUISMO</t>
  </si>
  <si>
    <t>SECCIÓN I: EGRESOS  DEL PSCV</t>
  </si>
  <si>
    <t>EGRESOS</t>
  </si>
  <si>
    <t>CAUSAL</t>
  </si>
  <si>
    <t>ABANDONO</t>
  </si>
  <si>
    <t xml:space="preserve">TRASLADO </t>
  </si>
  <si>
    <t>FALLECI-        MIENTO</t>
  </si>
  <si>
    <t>EGRESOS DEL PSCV</t>
  </si>
  <si>
    <t>SECCIÓN J: INGRESOS Y EGRESOS AL PROGRAMA DE PACIENTES CON DEPENDENCIA LEVE, MODERADA Y SEVERA</t>
  </si>
  <si>
    <t>&lt; 20 años</t>
  </si>
  <si>
    <t>DEPENDENCIA LEVE</t>
  </si>
  <si>
    <t>DEPENDENCIA MODERADA</t>
  </si>
  <si>
    <t xml:space="preserve">DEPENDENCIA SEVERA </t>
  </si>
  <si>
    <t>ONCOLÓGICO</t>
  </si>
  <si>
    <t>NO ONCOLÓGICO</t>
  </si>
  <si>
    <t xml:space="preserve">DEPENDENCIA SEVERA CON  ESCARAS </t>
  </si>
  <si>
    <t>SECCIÓN K: INGRESOS AL PROGRAMA DEL ADULTO MAYOR SEGÚN CONDICIÓN DE FUNCIONALIDAD</t>
  </si>
  <si>
    <t>INGRESO A PROGRAMA "MÁS ADULTOS MAYORES AUTOVALENTES"</t>
  </si>
  <si>
    <t>Total Hombres</t>
  </si>
  <si>
    <t>Total Mujeres</t>
  </si>
  <si>
    <t>AUTOVALENTE SIN RIESGO</t>
  </si>
  <si>
    <t>AUTOVALENTE CON RIESGO</t>
  </si>
  <si>
    <t xml:space="preserve">RIESGO DE DEPENDENCIA </t>
  </si>
  <si>
    <t>SUBTOTAL</t>
  </si>
  <si>
    <t>DEPENDIENTE LEVE</t>
  </si>
  <si>
    <t>DEPENDIENTE MODERADO</t>
  </si>
  <si>
    <t xml:space="preserve">DEPENDIENTE GRAVE </t>
  </si>
  <si>
    <t>DEPENDIENTE TOTAL</t>
  </si>
  <si>
    <t xml:space="preserve">TOTAL  </t>
  </si>
  <si>
    <t>SECCIÓN L: EGRESOS AL PROGRAMA DEL ADULTO MAYOR SEGÚN CONDICIÓN DE FUNCIONALIDAD</t>
  </si>
  <si>
    <t>EGRESOS POR ABANDONO</t>
  </si>
  <si>
    <t>SECCIÓN M: EGRESOS DEL  PROGRAMA MÁS ADULTOS MAYORES AUTOVALENTES SEGÚN VALORACIÓN FUNCIONAL</t>
  </si>
  <si>
    <t>ADULTOS QUE MANTIENEN FUNCIONALIDAD</t>
  </si>
  <si>
    <t>ADULTOS QUE MEJORAN FUNCIONALIDAD</t>
  </si>
  <si>
    <t>SECCIÓN N: INGRESOS AL PROGRAMA DE SALUD  MENTAL EN APS /ESPECIALIDAD</t>
  </si>
  <si>
    <t>MOTIVO DE INGRESO</t>
  </si>
  <si>
    <t>0 - 4</t>
  </si>
  <si>
    <t>5 - 9</t>
  </si>
  <si>
    <t>10 - 14</t>
  </si>
  <si>
    <t>Gestantes</t>
  </si>
  <si>
    <t>Pueblos Originarios</t>
  </si>
  <si>
    <t>Ambos
sexos</t>
  </si>
  <si>
    <t>INGRESOS AL PROGRAMA</t>
  </si>
  <si>
    <t>FACTORES DE RIESGO Y CONDICIONANTES DE LA SALUD MENTAL</t>
  </si>
  <si>
    <t>VICTIMA</t>
  </si>
  <si>
    <t>AGRESOR</t>
  </si>
  <si>
    <t>ABUSO SEXUAL</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</si>
  <si>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</si>
  <si>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</si>
  <si>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</si>
  <si>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</si>
  <si>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</si>
  <si>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</si>
  <si>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</si>
  <si>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</si>
  <si>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</si>
  <si>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</si>
  <si>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CONSUMO PERJUDICIAL O DEPENDENCIA DE ALCOHOL</t>
  </si>
  <si>
    <t>CONSUMO PERJUDICIAL O DEPENDENCIA COMO DROGA PRINCIPAL</t>
  </si>
  <si>
    <t>POLICONSUMO</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</si>
  <si>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</si>
  <si>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</si>
  <si>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</si>
  <si>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</si>
  <si>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</si>
  <si>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TRASTORNOS DE ANSIEDAD</t>
  </si>
  <si>
    <t>ALZHEIMER Y OTRAS DEMENCIAS</t>
  </si>
  <si>
    <t>TRASTORNOS CONDUCTUALES ASOCIADOS A DEMENCIA</t>
  </si>
  <si>
    <t>ESQUIZOFRENIA</t>
  </si>
  <si>
    <t>TRASTORNOS DE LA CONDUCTA ALIMENTARIA</t>
  </si>
  <si>
    <t>RETRASO MENTAL</t>
  </si>
  <si>
    <t>TRASTORNO DE PERSONALIDAD</t>
  </si>
  <si>
    <t>TRASTORNO GENERALIZADOS DEL DESARROLLO</t>
  </si>
  <si>
    <t>SECCIÓN O: EGRESOS DEL PROGRAMA DE SALUD  MENTAL POR ALTAS CLÍNICAS EN APS /ESPECIALIDAD</t>
  </si>
  <si>
    <t>MOTIVO DE EGRESO</t>
  </si>
  <si>
    <t>EGRESOS DEL PROGRAMA</t>
  </si>
  <si>
    <t>SECCIÓN P:  INGRESOS AL COMPONENTE ALCOHOL Y DROGAS EN APS</t>
  </si>
  <si>
    <t>5 - 9 años</t>
  </si>
  <si>
    <t>10 - 14 años</t>
  </si>
  <si>
    <t>15 - 19 años</t>
  </si>
  <si>
    <t>20 - 24 años</t>
  </si>
  <si>
    <t>25 - 29 años</t>
  </si>
  <si>
    <t>30 - 34 años</t>
  </si>
  <si>
    <t>35 -39 años</t>
  </si>
  <si>
    <t>40 -44 años</t>
  </si>
  <si>
    <t>45 -49 años</t>
  </si>
  <si>
    <t>50 -54 años</t>
  </si>
  <si>
    <t>55 -59 años</t>
  </si>
  <si>
    <t>60 -64 años</t>
  </si>
  <si>
    <t>65 -69 años</t>
  </si>
  <si>
    <t>70 -74 años</t>
  </si>
  <si>
    <t>75 -79 años</t>
  </si>
  <si>
    <t>80 años y más</t>
  </si>
  <si>
    <t>Ambos Sexos</t>
  </si>
  <si>
    <t>SECCIÓN R:  PROGRAMA DE REHABILITACIÓN (PERSONAS CON TRASTORNOS PSIQUIÁTRICOS)</t>
  </si>
  <si>
    <t>TIPO DE PROGRAMA</t>
  </si>
  <si>
    <t>RUBRO</t>
  </si>
  <si>
    <t>GRUPOS DE EDAD (en años)</t>
  </si>
  <si>
    <t>A BENEFI
CIARIOS</t>
  </si>
  <si>
    <t>55 - 59</t>
  </si>
  <si>
    <t>60 - 64</t>
  </si>
  <si>
    <t>65 - 69</t>
  </si>
  <si>
    <t>70 - 74</t>
  </si>
  <si>
    <t>75 - 79</t>
  </si>
  <si>
    <t>80 y mas</t>
  </si>
  <si>
    <t xml:space="preserve">Hombres </t>
  </si>
  <si>
    <t>PROGRAMA DE REHABILITACIÓN TIPO I</t>
  </si>
  <si>
    <t>Ingresos</t>
  </si>
  <si>
    <t>Egresos</t>
  </si>
  <si>
    <t>PROGRAMA DE REHABILITACIÓN TIPO II</t>
  </si>
  <si>
    <t>SECCIÓN S: INGRESOS Y EGRESOS A PROGRAMA INFECCIÓN POR TRANSMISIÓN SEXUAL (Uso de establecimientos que realizan atención de ITS)</t>
  </si>
  <si>
    <t>PATOLOGÍAS</t>
  </si>
  <si>
    <t xml:space="preserve">TOTAL </t>
  </si>
  <si>
    <t>INGRESOS POR EDAD</t>
  </si>
  <si>
    <t>TRANS</t>
  </si>
  <si>
    <t>TOTAL EGRESOS</t>
  </si>
  <si>
    <t>EGRESOS POR ALTA</t>
  </si>
  <si>
    <t>0 a 4</t>
  </si>
  <si>
    <t>TOTAL DE INGRESOS</t>
  </si>
  <si>
    <t>SIFILIS</t>
  </si>
  <si>
    <t>No Gestantes</t>
  </si>
  <si>
    <t>GONORREA</t>
  </si>
  <si>
    <t>CONDILOMA</t>
  </si>
  <si>
    <t>HERPES</t>
  </si>
  <si>
    <t>CHLAMYDIAS</t>
  </si>
  <si>
    <t>URETRITIS NO GONOCÓCICA</t>
  </si>
  <si>
    <t>LINFOGRANULOMA</t>
  </si>
  <si>
    <t>CHANCROIDE</t>
  </si>
  <si>
    <t>OTRAS ITS</t>
  </si>
  <si>
    <t>SECCIÓN T: INGRESOS Y EGRESOS A PROGRAMA DE VIH/SIDA (Uso exclusivo Centros de Atención VIH-SIDA)</t>
  </si>
  <si>
    <t>POR EDAD (en meses - años)</t>
  </si>
  <si>
    <t>Menor de 6 meses</t>
  </si>
  <si>
    <t>De 6 meses a 1 año</t>
  </si>
  <si>
    <t>2 - 9</t>
  </si>
  <si>
    <t>Egresos por Fallecimiento (incluido en total egresos)</t>
  </si>
  <si>
    <t>Egresos por Alta (hijos de madre VIH + incluido en total egresos)</t>
  </si>
  <si>
    <t>Evaluacion Movilidad Programa</t>
  </si>
  <si>
    <t>Abandono Controles</t>
  </si>
  <si>
    <t>Abandono tratamiento</t>
  </si>
  <si>
    <t>Abandono del Programa</t>
  </si>
  <si>
    <t>SECCIÓN U: INGRESOS Y EGRESOS POR COMERCIO SEXUAL (Uso exclusivo de Unidades Control Comercio Sexual)</t>
  </si>
  <si>
    <t>PASIVO</t>
  </si>
  <si>
    <t>SECCIÓN V:  PROGRAMA VIDA SANA</t>
  </si>
  <si>
    <t>2 a 3</t>
  </si>
  <si>
    <t>4 a 5</t>
  </si>
  <si>
    <t>6 a 9</t>
  </si>
  <si>
    <t>10 a 14</t>
  </si>
  <si>
    <t>15 a 18</t>
  </si>
  <si>
    <t xml:space="preserve">20 a 24 </t>
  </si>
  <si>
    <t>25 a 45</t>
  </si>
  <si>
    <t xml:space="preserve">46 a 64 </t>
  </si>
  <si>
    <t>Egreso por alta</t>
  </si>
  <si>
    <t>Egresos por abandono</t>
  </si>
  <si>
    <t>Egresos por traslado</t>
  </si>
  <si>
    <t>TRASLADO</t>
  </si>
  <si>
    <t>FALLECI
MIENTO</t>
  </si>
  <si>
    <t>ADULTOS QUE DISMINUYEN FUNCIONALIDAD</t>
  </si>
  <si>
    <t xml:space="preserve">Madre de Hijo menor de 5 años </t>
  </si>
  <si>
    <t>VIOLENCIA</t>
  </si>
  <si>
    <t xml:space="preserve">PERSONAS CON DIAGNÓSTICOS DE TRASTORNOS MENTALES </t>
  </si>
  <si>
    <t>OTRAS</t>
  </si>
  <si>
    <t>FALLECI-
MIENTO</t>
  </si>
  <si>
    <t xml:space="preserve">VIOLENCIA </t>
  </si>
  <si>
    <t>INTERVENCION TERAPEÚTICA</t>
  </si>
  <si>
    <t>SECCIÓN Q:  EGRESOS AL COMPONENTE ALCOHOL Y DROGAS EN APS</t>
  </si>
  <si>
    <t xml:space="preserve"> 19 </t>
  </si>
  <si>
    <t>ALTAS</t>
  </si>
  <si>
    <t xml:space="preserve">ABANDONO/TRASLADO </t>
  </si>
  <si>
    <t>60 a 64*</t>
  </si>
  <si>
    <t>*Los pacientes de 60 a 64 años, no deben desagregarse por condición de funcionalidad, por ello se registran en la primera fila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</si>
</sst>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_-* #,##0_-;\-* #,##0_-;_-* &quot;-&quot;??_-;_-@_-"/>
    <numFmt numFmtId="165" formatCode="#,##0_)"/>
  </numFmts>
  <fonts count="21"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sz val="10"/>
      <name val="Verdana"/>
      <family val="2"/>
    </font>
    <font>
      <b/>
      <sz val="11"/>
      <name val="Verdana"/>
      <family val="2"/>
    </font>
    <font>
      <sz val="11"/>
      <name val="Verdana"/>
      <family val="2"/>
    </font>
    <font>
      <sz val="11"/>
      <name val="Calibri"/>
      <family val="2"/>
    </font>
    <font>
      <sz val="8"/>
      <color indexed="10"/>
      <name val="Verdana"/>
      <family val="2"/>
    </font>
    <font>
      <sz val="11"/>
      <color indexed="10"/>
      <name val="Calibri"/>
      <family val="2"/>
    </font>
    <font>
      <b/>
      <sz val="8"/>
      <color indexed="10"/>
      <name val="Verdana"/>
      <family val="2"/>
    </font>
    <font>
      <sz val="14"/>
      <name val="Verdana"/>
      <family val="2"/>
    </font>
    <font>
      <b/>
      <u/>
      <sz val="11"/>
      <name val="Verdana"/>
      <family val="2"/>
    </font>
    <font>
      <sz val="7"/>
      <name val="Verdana"/>
      <family val="2"/>
    </font>
    <font>
      <sz val="10"/>
      <name val="Arial"/>
      <family val="2"/>
    </font>
    <font>
      <sz val="9"/>
      <name val="Verdana"/>
      <family val="2"/>
    </font>
    <font>
      <sz val="8"/>
      <color indexed="9"/>
      <name val="Verdana"/>
      <family val="2"/>
    </font>
    <font>
      <sz val="28"/>
      <name val="Verdana"/>
      <family val="2"/>
    </font>
    <font>
      <sz val="26"/>
      <name val="Verdana"/>
      <family val="2"/>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theme="0" tint="-0.24994659260841701"/>
        <bgColor indexed="64"/>
      </patternFill>
    </fill>
  </fills>
  <borders count="1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9"/>
      </left>
      <right style="thin">
        <color indexed="9"/>
      </right>
      <top/>
      <bottom/>
      <diagonal/>
    </border>
    <border>
      <left style="hair">
        <color indexed="64"/>
      </left>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hair">
        <color indexed="64"/>
      </bottom>
      <diagonal/>
    </border>
    <border>
      <left style="double">
        <color indexed="64"/>
      </left>
      <right/>
      <top/>
      <bottom/>
      <diagonal/>
    </border>
    <border>
      <left style="double">
        <color indexed="64"/>
      </left>
      <right style="thin">
        <color indexed="64"/>
      </right>
      <top style="thin">
        <color indexed="64"/>
      </top>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style="double">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diagonal/>
    </border>
  </borders>
  <cellStyleXfs count="2">
    <xf numFmtId="0" fontId="0" fillId="0" borderId="0"/>
    <xf numFmtId="0" fontId="16" fillId="0" borderId="0"/>
  </cellStyleXfs>
  <cellXfs count="821">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2" fillId="0" borderId="0" xfId="0" applyFont="1" applyFill="1" applyProtection="1"/>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5" fillId="2" borderId="0" xfId="0" applyNumberFormat="1" applyFont="1" applyFill="1" applyBorder="1" applyAlignment="1" applyProtection="1">
      <alignment vertical="center" wrapText="1"/>
    </xf>
    <xf numFmtId="0" fontId="1" fillId="2" borderId="0" xfId="0" applyNumberFormat="1" applyFont="1" applyFill="1" applyBorder="1" applyAlignment="1" applyProtection="1"/>
    <xf numFmtId="0" fontId="6" fillId="2" borderId="0" xfId="0" applyFont="1" applyFill="1" applyProtection="1"/>
    <xf numFmtId="0" fontId="6" fillId="0" borderId="0" xfId="0" applyFont="1" applyFill="1" applyProtection="1"/>
    <xf numFmtId="0" fontId="7" fillId="2" borderId="0" xfId="0" applyNumberFormat="1" applyFont="1" applyFill="1" applyBorder="1" applyAlignment="1" applyProtection="1">
      <alignment horizontal="left"/>
    </xf>
    <xf numFmtId="0" fontId="2" fillId="2" borderId="0" xfId="0" applyNumberFormat="1" applyFont="1" applyFill="1" applyAlignment="1" applyProtection="1">
      <alignment horizontal="center"/>
    </xf>
    <xf numFmtId="164" fontId="2" fillId="2" borderId="0" xfId="0" applyNumberFormat="1" applyFont="1" applyFill="1" applyAlignment="1" applyProtection="1"/>
    <xf numFmtId="0" fontId="2" fillId="2" borderId="0" xfId="0" applyNumberFormat="1" applyFont="1" applyFill="1" applyAlignment="1" applyProtection="1"/>
    <xf numFmtId="0" fontId="8" fillId="2" borderId="0" xfId="0" applyFont="1" applyFill="1" applyBorder="1" applyProtection="1"/>
    <xf numFmtId="0" fontId="6" fillId="0" borderId="0" xfId="0" applyFont="1" applyProtection="1"/>
    <xf numFmtId="0" fontId="2" fillId="0" borderId="10" xfId="0" applyFont="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9" fillId="0" borderId="0" xfId="0" applyFont="1"/>
    <xf numFmtId="0" fontId="2" fillId="0" borderId="0" xfId="0" applyFont="1" applyProtection="1"/>
    <xf numFmtId="3" fontId="2" fillId="2" borderId="13"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3" xfId="0" applyNumberFormat="1" applyFont="1" applyFill="1" applyBorder="1" applyAlignment="1" applyProtection="1">
      <protection locked="0"/>
    </xf>
    <xf numFmtId="0" fontId="10" fillId="2" borderId="0" xfId="0" applyFont="1" applyFill="1" applyAlignment="1" applyProtection="1">
      <alignment vertical="center"/>
    </xf>
    <xf numFmtId="0" fontId="10" fillId="2" borderId="0" xfId="0" applyFont="1" applyFill="1" applyBorder="1" applyAlignment="1" applyProtection="1">
      <alignment horizontal="left"/>
    </xf>
    <xf numFmtId="0" fontId="2" fillId="4" borderId="0" xfId="0" applyFont="1" applyFill="1" applyProtection="1"/>
    <xf numFmtId="0" fontId="2" fillId="5" borderId="0" xfId="0" applyFont="1" applyFill="1" applyProtection="1"/>
    <xf numFmtId="3" fontId="2" fillId="2" borderId="15" xfId="0" applyNumberFormat="1" applyFont="1" applyFill="1" applyBorder="1" applyAlignment="1" applyProtection="1"/>
    <xf numFmtId="3" fontId="2" fillId="3" borderId="16"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2" borderId="21" xfId="0" applyNumberFormat="1" applyFont="1" applyFill="1" applyBorder="1" applyAlignment="1" applyProtection="1"/>
    <xf numFmtId="3" fontId="2" fillId="3" borderId="22"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2" borderId="23" xfId="0" applyNumberFormat="1" applyFont="1" applyFill="1" applyBorder="1" applyAlignment="1" applyProtection="1"/>
    <xf numFmtId="3" fontId="2" fillId="3" borderId="10" xfId="0" applyNumberFormat="1" applyFont="1" applyFill="1" applyBorder="1" applyAlignment="1" applyProtection="1">
      <protection locked="0"/>
    </xf>
    <xf numFmtId="3" fontId="2" fillId="3" borderId="23" xfId="0" applyNumberFormat="1" applyFont="1" applyFill="1" applyBorder="1" applyAlignment="1" applyProtection="1">
      <protection locked="0"/>
    </xf>
    <xf numFmtId="0" fontId="8" fillId="2" borderId="0" xfId="0" applyFont="1" applyFill="1" applyProtection="1"/>
    <xf numFmtId="0" fontId="8" fillId="0" borderId="0" xfId="0" applyFont="1" applyFill="1" applyProtection="1"/>
    <xf numFmtId="0" fontId="7" fillId="2" borderId="0" xfId="0" applyFont="1" applyFill="1" applyBorder="1" applyProtection="1"/>
    <xf numFmtId="0" fontId="7" fillId="2" borderId="0" xfId="0" applyFont="1" applyFill="1" applyProtection="1"/>
    <xf numFmtId="0" fontId="2" fillId="2" borderId="0" xfId="0" applyFont="1" applyFill="1" applyBorder="1" applyAlignment="1" applyProtection="1">
      <alignment wrapText="1"/>
    </xf>
    <xf numFmtId="3" fontId="2" fillId="3" borderId="28" xfId="0" applyNumberFormat="1" applyFont="1" applyFill="1" applyBorder="1" applyAlignment="1" applyProtection="1">
      <protection locked="0"/>
    </xf>
    <xf numFmtId="0" fontId="2" fillId="2" borderId="29" xfId="0" applyNumberFormat="1" applyFont="1" applyFill="1" applyBorder="1" applyAlignment="1" applyProtection="1">
      <alignment horizontal="left"/>
    </xf>
    <xf numFmtId="0" fontId="2" fillId="2" borderId="30" xfId="0" applyNumberFormat="1" applyFont="1" applyFill="1" applyBorder="1" applyAlignment="1" applyProtection="1">
      <alignment horizontal="right"/>
    </xf>
    <xf numFmtId="0" fontId="2" fillId="2" borderId="0" xfId="0" applyNumberFormat="1" applyFont="1" applyFill="1" applyBorder="1" applyAlignment="1" applyProtection="1">
      <alignment horizontal="left"/>
    </xf>
    <xf numFmtId="164" fontId="2" fillId="2" borderId="0" xfId="0" applyNumberFormat="1" applyFont="1" applyFill="1" applyBorder="1" applyAlignment="1" applyProtection="1"/>
    <xf numFmtId="0" fontId="1" fillId="2" borderId="0" xfId="0" applyFont="1" applyFill="1" applyBorder="1" applyAlignment="1" applyProtection="1">
      <alignment vertical="center"/>
    </xf>
    <xf numFmtId="3" fontId="2" fillId="0" borderId="23" xfId="0" applyNumberFormat="1" applyFont="1" applyFill="1" applyBorder="1" applyAlignment="1" applyProtection="1"/>
    <xf numFmtId="0" fontId="11" fillId="0" borderId="0" xfId="0" applyFont="1"/>
    <xf numFmtId="3" fontId="2" fillId="0" borderId="13" xfId="0" applyNumberFormat="1" applyFont="1" applyFill="1" applyBorder="1" applyAlignment="1" applyProtection="1"/>
    <xf numFmtId="3" fontId="2" fillId="0" borderId="28" xfId="0" applyNumberFormat="1" applyFont="1" applyFill="1" applyBorder="1" applyAlignment="1" applyProtection="1"/>
    <xf numFmtId="0" fontId="2" fillId="0" borderId="31" xfId="0" applyFont="1" applyFill="1" applyBorder="1" applyAlignment="1" applyProtection="1">
      <alignment horizontal="left" wrapText="1"/>
    </xf>
    <xf numFmtId="0" fontId="2" fillId="0" borderId="32" xfId="0" applyFont="1" applyFill="1" applyBorder="1" applyAlignment="1" applyProtection="1">
      <alignment horizontal="left" wrapText="1"/>
    </xf>
    <xf numFmtId="3" fontId="2" fillId="0" borderId="15" xfId="0" applyNumberFormat="1" applyFont="1" applyFill="1" applyBorder="1" applyAlignment="1" applyProtection="1"/>
    <xf numFmtId="0" fontId="2" fillId="0" borderId="33" xfId="0" applyFont="1" applyFill="1" applyBorder="1" applyAlignment="1" applyProtection="1">
      <alignment horizontal="left" wrapText="1"/>
    </xf>
    <xf numFmtId="0" fontId="2" fillId="0" borderId="35" xfId="0" applyFont="1" applyFill="1" applyBorder="1" applyAlignment="1" applyProtection="1">
      <alignment horizontal="left" wrapText="1"/>
    </xf>
    <xf numFmtId="3" fontId="2" fillId="0" borderId="34" xfId="0" applyNumberFormat="1" applyFont="1" applyFill="1" applyBorder="1" applyAlignment="1" applyProtection="1"/>
    <xf numFmtId="3" fontId="2" fillId="3" borderId="34" xfId="0" applyNumberFormat="1" applyFont="1" applyFill="1" applyBorder="1" applyAlignment="1" applyProtection="1">
      <protection locked="0"/>
    </xf>
    <xf numFmtId="0" fontId="2" fillId="0" borderId="36" xfId="0" applyFont="1" applyFill="1" applyBorder="1" applyAlignment="1" applyProtection="1">
      <alignment horizontal="left" wrapText="1"/>
    </xf>
    <xf numFmtId="3" fontId="2" fillId="0" borderId="21" xfId="0" applyNumberFormat="1" applyFont="1" applyFill="1" applyBorder="1" applyAlignment="1" applyProtection="1"/>
    <xf numFmtId="3" fontId="2" fillId="0" borderId="39" xfId="0" applyNumberFormat="1" applyFont="1" applyFill="1" applyBorder="1" applyAlignment="1" applyProtection="1"/>
    <xf numFmtId="3" fontId="2" fillId="3" borderId="39" xfId="0" applyNumberFormat="1" applyFont="1" applyFill="1" applyBorder="1" applyAlignment="1" applyProtection="1">
      <protection locked="0"/>
    </xf>
    <xf numFmtId="0" fontId="7" fillId="2" borderId="40" xfId="0" applyFont="1" applyFill="1" applyBorder="1" applyProtection="1"/>
    <xf numFmtId="0" fontId="2" fillId="2" borderId="0" xfId="0" applyFont="1" applyFill="1" applyBorder="1" applyAlignment="1" applyProtection="1">
      <alignment horizontal="center" vertical="center"/>
    </xf>
    <xf numFmtId="0" fontId="2" fillId="0" borderId="4" xfId="0" applyFont="1" applyFill="1" applyBorder="1" applyAlignment="1" applyProtection="1">
      <alignment horizontal="left"/>
    </xf>
    <xf numFmtId="0" fontId="1" fillId="2" borderId="0" xfId="0" applyFont="1" applyFill="1" applyBorder="1" applyAlignment="1" applyProtection="1"/>
    <xf numFmtId="0" fontId="7" fillId="0" borderId="40" xfId="0" applyFont="1" applyFill="1" applyBorder="1" applyProtection="1"/>
    <xf numFmtId="165" fontId="8" fillId="0" borderId="0" xfId="0" applyNumberFormat="1" applyFont="1" applyFill="1" applyBorder="1" applyAlignment="1" applyProtection="1">
      <alignment horizontal="right"/>
    </xf>
    <xf numFmtId="165" fontId="8" fillId="2" borderId="0" xfId="0" applyNumberFormat="1" applyFont="1" applyFill="1" applyBorder="1" applyAlignment="1" applyProtection="1">
      <alignment horizontal="right"/>
    </xf>
    <xf numFmtId="0" fontId="2" fillId="0" borderId="12" xfId="0" applyFont="1" applyBorder="1" applyAlignment="1" applyProtection="1">
      <alignment horizontal="center" vertical="center" wrapText="1"/>
    </xf>
    <xf numFmtId="0" fontId="10" fillId="2" borderId="0" xfId="0" applyNumberFormat="1" applyFont="1" applyFill="1" applyAlignment="1" applyProtection="1"/>
    <xf numFmtId="0" fontId="2" fillId="2" borderId="0" xfId="0" applyFont="1" applyFill="1" applyAlignment="1" applyProtection="1">
      <alignment wrapText="1"/>
    </xf>
    <xf numFmtId="0" fontId="2" fillId="0" borderId="0" xfId="0" applyFont="1" applyFill="1" applyAlignment="1" applyProtection="1">
      <alignment wrapText="1"/>
    </xf>
    <xf numFmtId="0" fontId="2" fillId="2" borderId="0" xfId="0" applyFont="1" applyFill="1" applyAlignment="1" applyProtection="1">
      <alignment vertical="center"/>
    </xf>
    <xf numFmtId="0" fontId="1" fillId="2" borderId="0" xfId="0" applyFont="1" applyFill="1" applyAlignment="1" applyProtection="1">
      <alignment wrapText="1"/>
    </xf>
    <xf numFmtId="0" fontId="2" fillId="0" borderId="10"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3" fontId="2" fillId="3" borderId="42" xfId="0" applyNumberFormat="1" applyFont="1" applyFill="1" applyBorder="1" applyAlignment="1" applyProtection="1">
      <protection locked="0"/>
    </xf>
    <xf numFmtId="0" fontId="5" fillId="2" borderId="43" xfId="0" applyFont="1" applyFill="1" applyBorder="1" applyAlignment="1" applyProtection="1">
      <alignment horizontal="left"/>
    </xf>
    <xf numFmtId="0" fontId="2" fillId="0" borderId="0" xfId="0" applyNumberFormat="1" applyFont="1" applyFill="1" applyBorder="1" applyAlignment="1" applyProtection="1">
      <alignment vertical="center" wrapText="1"/>
    </xf>
    <xf numFmtId="3" fontId="2" fillId="3" borderId="24"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6" borderId="23" xfId="0" applyNumberFormat="1" applyFont="1" applyFill="1" applyBorder="1" applyAlignment="1" applyProtection="1"/>
    <xf numFmtId="0" fontId="10" fillId="0" borderId="0" xfId="0" applyNumberFormat="1" applyFont="1" applyFill="1" applyBorder="1" applyAlignment="1" applyProtection="1">
      <alignment vertical="center" wrapText="1"/>
    </xf>
    <xf numFmtId="0" fontId="8" fillId="2" borderId="0" xfId="0" applyFont="1" applyFill="1" applyAlignment="1" applyProtection="1">
      <alignment wrapText="1"/>
    </xf>
    <xf numFmtId="0" fontId="8" fillId="2" borderId="0" xfId="0" applyFont="1" applyFill="1" applyBorder="1" applyAlignment="1" applyProtection="1">
      <alignment wrapText="1"/>
    </xf>
    <xf numFmtId="0" fontId="7" fillId="2" borderId="0" xfId="0" applyFont="1" applyFill="1" applyBorder="1" applyAlignment="1" applyProtection="1">
      <alignment wrapText="1"/>
    </xf>
    <xf numFmtId="0" fontId="2" fillId="2" borderId="0" xfId="0" applyFont="1" applyFill="1" applyBorder="1" applyAlignment="1" applyProtection="1"/>
    <xf numFmtId="0" fontId="13" fillId="0" borderId="0" xfId="0" applyFont="1" applyFill="1" applyBorder="1" applyAlignment="1" applyProtection="1">
      <alignment horizontal="center"/>
    </xf>
    <xf numFmtId="0" fontId="2" fillId="0" borderId="0" xfId="0" applyFont="1" applyFill="1" applyBorder="1" applyProtection="1"/>
    <xf numFmtId="0" fontId="2" fillId="0" borderId="48" xfId="0" applyFont="1" applyBorder="1" applyAlignment="1" applyProtection="1">
      <alignment horizontal="center" vertical="center" wrapText="1"/>
    </xf>
    <xf numFmtId="0" fontId="2" fillId="0" borderId="49" xfId="0" applyFont="1" applyBorder="1" applyAlignment="1" applyProtection="1">
      <alignment horizontal="center" vertical="center" wrapText="1"/>
    </xf>
    <xf numFmtId="0" fontId="10" fillId="2" borderId="0" xfId="0" applyFont="1" applyFill="1" applyBorder="1" applyAlignment="1" applyProtection="1"/>
    <xf numFmtId="0" fontId="10" fillId="2" borderId="0" xfId="0" applyFont="1" applyFill="1" applyProtection="1"/>
    <xf numFmtId="3" fontId="2" fillId="0" borderId="6" xfId="0" applyNumberFormat="1" applyFont="1" applyFill="1" applyBorder="1" applyAlignment="1" applyProtection="1"/>
    <xf numFmtId="0" fontId="10" fillId="2" borderId="0" xfId="0" applyNumberFormat="1" applyFont="1" applyFill="1" applyBorder="1" applyAlignment="1" applyProtection="1"/>
    <xf numFmtId="0" fontId="2" fillId="0" borderId="15" xfId="0" applyNumberFormat="1" applyFont="1" applyFill="1" applyBorder="1" applyAlignment="1" applyProtection="1">
      <alignment horizontal="left" wrapText="1"/>
    </xf>
    <xf numFmtId="0" fontId="14" fillId="2" borderId="40" xfId="0" applyFont="1" applyFill="1" applyBorder="1" applyProtection="1"/>
    <xf numFmtId="0" fontId="10" fillId="0" borderId="0" xfId="0" applyFont="1" applyFill="1" applyBorder="1" applyAlignment="1" applyProtection="1">
      <alignment vertical="center"/>
    </xf>
    <xf numFmtId="0" fontId="6" fillId="2" borderId="0" xfId="0" applyFont="1" applyFill="1"/>
    <xf numFmtId="0" fontId="2" fillId="0" borderId="13" xfId="0" applyFont="1" applyFill="1" applyBorder="1" applyAlignment="1" applyProtection="1">
      <alignment horizontal="left"/>
    </xf>
    <xf numFmtId="0" fontId="2" fillId="0" borderId="28" xfId="0" applyFont="1" applyFill="1" applyBorder="1" applyAlignment="1" applyProtection="1">
      <alignment horizontal="left"/>
    </xf>
    <xf numFmtId="3" fontId="2" fillId="0" borderId="9" xfId="0" applyNumberFormat="1" applyFont="1" applyFill="1" applyBorder="1" applyAlignment="1" applyProtection="1"/>
    <xf numFmtId="3" fontId="2" fillId="3" borderId="9" xfId="0" applyNumberFormat="1" applyFont="1" applyFill="1" applyBorder="1" applyAlignment="1" applyProtection="1">
      <protection locked="0"/>
    </xf>
    <xf numFmtId="3" fontId="10" fillId="2" borderId="0" xfId="0" applyNumberFormat="1" applyFont="1" applyFill="1" applyAlignment="1" applyProtection="1">
      <alignment vertical="center"/>
    </xf>
    <xf numFmtId="3" fontId="10" fillId="4" borderId="0" xfId="0" applyNumberFormat="1" applyFont="1" applyFill="1" applyBorder="1" applyAlignment="1" applyProtection="1"/>
    <xf numFmtId="0" fontId="6" fillId="0" borderId="0" xfId="0" applyFont="1" applyFill="1" applyBorder="1" applyProtection="1"/>
    <xf numFmtId="0" fontId="2" fillId="0" borderId="52" xfId="0" applyFont="1" applyBorder="1" applyAlignment="1" applyProtection="1">
      <alignment horizontal="center" vertical="center" wrapText="1"/>
    </xf>
    <xf numFmtId="3" fontId="2" fillId="3" borderId="53" xfId="0" applyNumberFormat="1" applyFont="1" applyFill="1" applyBorder="1" applyAlignment="1" applyProtection="1">
      <protection locked="0"/>
    </xf>
    <xf numFmtId="3" fontId="2" fillId="0" borderId="4" xfId="0" applyNumberFormat="1" applyFont="1" applyFill="1" applyBorder="1" applyAlignment="1" applyProtection="1"/>
    <xf numFmtId="0" fontId="7" fillId="0" borderId="40" xfId="0" applyFont="1" applyFill="1" applyBorder="1" applyAlignment="1" applyProtection="1"/>
    <xf numFmtId="0" fontId="7" fillId="2" borderId="40" xfId="0" applyFont="1" applyFill="1" applyBorder="1" applyAlignment="1" applyProtection="1"/>
    <xf numFmtId="0" fontId="2" fillId="0" borderId="13" xfId="0" applyFont="1" applyBorder="1" applyAlignment="1" applyProtection="1">
      <alignment horizontal="right" vertical="center" wrapText="1"/>
    </xf>
    <xf numFmtId="3" fontId="2" fillId="0" borderId="13" xfId="0" applyNumberFormat="1" applyFont="1" applyFill="1" applyBorder="1" applyAlignment="1" applyProtection="1">
      <alignment horizontal="right"/>
    </xf>
    <xf numFmtId="3" fontId="2" fillId="3" borderId="60" xfId="0" applyNumberFormat="1" applyFont="1" applyFill="1" applyBorder="1" applyAlignment="1" applyProtection="1">
      <protection locked="0"/>
    </xf>
    <xf numFmtId="3" fontId="2" fillId="3" borderId="61" xfId="0" applyNumberFormat="1" applyFont="1" applyFill="1" applyBorder="1" applyAlignment="1" applyProtection="1">
      <protection locked="0"/>
    </xf>
    <xf numFmtId="3" fontId="2" fillId="0" borderId="15" xfId="0" applyNumberFormat="1" applyFont="1" applyFill="1" applyBorder="1" applyAlignment="1" applyProtection="1">
      <alignment horizontal="right"/>
    </xf>
    <xf numFmtId="3" fontId="2" fillId="3" borderId="62" xfId="0" applyNumberFormat="1" applyFont="1" applyFill="1" applyBorder="1" applyAlignment="1" applyProtection="1">
      <protection locked="0"/>
    </xf>
    <xf numFmtId="3" fontId="2" fillId="0" borderId="21" xfId="0" applyNumberFormat="1" applyFont="1" applyFill="1" applyBorder="1" applyAlignment="1" applyProtection="1">
      <alignment horizontal="right"/>
    </xf>
    <xf numFmtId="3" fontId="2" fillId="0" borderId="23" xfId="0" applyNumberFormat="1" applyFont="1" applyFill="1" applyBorder="1" applyAlignment="1" applyProtection="1">
      <alignment horizontal="right"/>
    </xf>
    <xf numFmtId="3" fontId="2" fillId="0" borderId="34" xfId="0" applyNumberFormat="1" applyFont="1" applyFill="1" applyBorder="1" applyAlignment="1" applyProtection="1">
      <alignment horizontal="right"/>
    </xf>
    <xf numFmtId="3" fontId="2" fillId="3" borderId="6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3" fontId="2" fillId="3" borderId="65" xfId="0" applyNumberFormat="1" applyFont="1" applyFill="1" applyBorder="1" applyAlignment="1" applyProtection="1">
      <protection locked="0"/>
    </xf>
    <xf numFmtId="3" fontId="2" fillId="0" borderId="52" xfId="0" applyNumberFormat="1" applyFont="1" applyFill="1" applyBorder="1" applyAlignment="1" applyProtection="1">
      <alignment horizontal="right"/>
    </xf>
    <xf numFmtId="3" fontId="2" fillId="0" borderId="9" xfId="0" applyNumberFormat="1" applyFont="1" applyFill="1" applyBorder="1" applyAlignment="1" applyProtection="1">
      <alignment horizontal="right"/>
    </xf>
    <xf numFmtId="3" fontId="2" fillId="0" borderId="55" xfId="0" applyNumberFormat="1" applyFont="1" applyFill="1" applyBorder="1" applyAlignment="1" applyProtection="1">
      <alignment horizontal="right"/>
    </xf>
    <xf numFmtId="3" fontId="2" fillId="0" borderId="0" xfId="0" applyNumberFormat="1" applyFont="1" applyFill="1" applyBorder="1" applyAlignment="1" applyProtection="1">
      <alignment horizontal="right"/>
    </xf>
    <xf numFmtId="3" fontId="2" fillId="0" borderId="28" xfId="0" applyNumberFormat="1" applyFont="1" applyFill="1" applyBorder="1" applyAlignment="1" applyProtection="1">
      <alignment horizontal="right"/>
    </xf>
    <xf numFmtId="165" fontId="2" fillId="2" borderId="0" xfId="0" applyNumberFormat="1" applyFont="1" applyFill="1" applyBorder="1" applyAlignment="1" applyProtection="1"/>
    <xf numFmtId="41" fontId="6" fillId="2" borderId="0" xfId="0" applyNumberFormat="1" applyFont="1" applyFill="1" applyBorder="1" applyAlignment="1" applyProtection="1"/>
    <xf numFmtId="41" fontId="8" fillId="2" borderId="0" xfId="0" applyNumberFormat="1" applyFont="1" applyFill="1" applyBorder="1" applyAlignment="1" applyProtection="1"/>
    <xf numFmtId="0" fontId="6" fillId="2" borderId="0" xfId="0" applyFont="1" applyFill="1" applyAlignment="1" applyProtection="1"/>
    <xf numFmtId="0" fontId="2" fillId="2" borderId="0" xfId="0" applyNumberFormat="1" applyFont="1" applyFill="1" applyBorder="1" applyAlignment="1" applyProtection="1"/>
    <xf numFmtId="0" fontId="1" fillId="2" borderId="0" xfId="0" applyFont="1" applyFill="1" applyBorder="1" applyAlignment="1" applyProtection="1">
      <alignment wrapText="1"/>
    </xf>
    <xf numFmtId="0" fontId="2" fillId="0" borderId="9" xfId="0" applyNumberFormat="1" applyFont="1" applyFill="1" applyBorder="1" applyAlignment="1" applyProtection="1">
      <alignment horizontal="center" vertical="center"/>
    </xf>
    <xf numFmtId="0" fontId="2" fillId="0" borderId="9"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47" xfId="0" applyNumberFormat="1" applyFont="1" applyFill="1" applyBorder="1" applyAlignment="1" applyProtection="1">
      <alignment horizontal="center" vertical="center"/>
    </xf>
    <xf numFmtId="3" fontId="2" fillId="0" borderId="29" xfId="0" applyNumberFormat="1" applyFont="1" applyBorder="1" applyAlignment="1" applyProtection="1">
      <alignment wrapText="1"/>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0" borderId="13" xfId="0" applyNumberFormat="1" applyFont="1" applyBorder="1" applyAlignment="1" applyProtection="1">
      <alignment wrapText="1"/>
    </xf>
    <xf numFmtId="3" fontId="2" fillId="0" borderId="28" xfId="0" applyNumberFormat="1" applyFont="1" applyBorder="1" applyAlignment="1" applyProtection="1">
      <alignment wrapText="1"/>
    </xf>
    <xf numFmtId="3" fontId="2" fillId="0" borderId="34" xfId="0" applyNumberFormat="1" applyFont="1" applyBorder="1" applyAlignment="1" applyProtection="1">
      <alignment wrapText="1"/>
    </xf>
    <xf numFmtId="3" fontId="2" fillId="6" borderId="34" xfId="0" applyNumberFormat="1" applyFont="1" applyFill="1" applyBorder="1" applyAlignment="1" applyProtection="1"/>
    <xf numFmtId="3" fontId="2" fillId="6" borderId="13" xfId="0" applyNumberFormat="1" applyFont="1" applyFill="1" applyBorder="1" applyAlignment="1" applyProtection="1"/>
    <xf numFmtId="3" fontId="2" fillId="0" borderId="15" xfId="0" applyNumberFormat="1" applyFont="1" applyBorder="1" applyAlignment="1" applyProtection="1">
      <alignment wrapText="1"/>
    </xf>
    <xf numFmtId="3" fontId="2" fillId="6" borderId="15" xfId="0" applyNumberFormat="1" applyFont="1" applyFill="1" applyBorder="1" applyAlignment="1" applyProtection="1"/>
    <xf numFmtId="3" fontId="2" fillId="6" borderId="17" xfId="0" applyNumberFormat="1" applyFont="1" applyFill="1" applyBorder="1" applyAlignment="1" applyProtection="1"/>
    <xf numFmtId="3" fontId="2" fillId="0" borderId="21" xfId="0" applyNumberFormat="1" applyFont="1" applyBorder="1" applyAlignment="1" applyProtection="1">
      <alignment wrapText="1"/>
    </xf>
    <xf numFmtId="3" fontId="2" fillId="3" borderId="19"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0" borderId="9" xfId="0" applyNumberFormat="1" applyFont="1" applyBorder="1" applyAlignment="1" applyProtection="1">
      <alignment wrapText="1"/>
    </xf>
    <xf numFmtId="3" fontId="2" fillId="3" borderId="52" xfId="0" applyNumberFormat="1" applyFont="1" applyFill="1" applyBorder="1" applyAlignment="1" applyProtection="1">
      <protection locked="0"/>
    </xf>
    <xf numFmtId="3" fontId="2" fillId="6" borderId="15" xfId="0" applyNumberFormat="1" applyFont="1" applyFill="1" applyBorder="1" applyAlignment="1" applyProtection="1">
      <alignment wrapText="1"/>
    </xf>
    <xf numFmtId="3" fontId="2" fillId="6" borderId="64" xfId="0" applyNumberFormat="1" applyFont="1" applyFill="1" applyBorder="1" applyAlignment="1" applyProtection="1"/>
    <xf numFmtId="3" fontId="2" fillId="6" borderId="21" xfId="0" applyNumberFormat="1" applyFont="1" applyFill="1" applyBorder="1" applyAlignment="1" applyProtection="1"/>
    <xf numFmtId="3" fontId="2" fillId="6" borderId="19" xfId="0" applyNumberFormat="1" applyFont="1" applyFill="1" applyBorder="1" applyAlignment="1" applyProtection="1"/>
    <xf numFmtId="3" fontId="2" fillId="0" borderId="28" xfId="0" applyNumberFormat="1" applyFont="1" applyFill="1" applyBorder="1" applyAlignment="1" applyProtection="1">
      <alignment wrapText="1"/>
    </xf>
    <xf numFmtId="3" fontId="2" fillId="6" borderId="68" xfId="0" applyNumberFormat="1" applyFont="1" applyFill="1" applyBorder="1" applyAlignment="1" applyProtection="1"/>
    <xf numFmtId="3" fontId="2" fillId="6" borderId="28" xfId="0" applyNumberFormat="1" applyFont="1" applyFill="1" applyBorder="1" applyAlignment="1" applyProtection="1"/>
    <xf numFmtId="41" fontId="2" fillId="2" borderId="0" xfId="0" applyNumberFormat="1" applyFont="1" applyFill="1" applyBorder="1" applyAlignment="1" applyProtection="1"/>
    <xf numFmtId="0" fontId="2" fillId="2" borderId="0" xfId="0" applyFont="1" applyFill="1" applyAlignment="1" applyProtection="1"/>
    <xf numFmtId="3" fontId="2" fillId="3" borderId="4" xfId="0" applyNumberFormat="1" applyFont="1" applyFill="1" applyBorder="1" applyAlignment="1" applyProtection="1">
      <protection locked="0"/>
    </xf>
    <xf numFmtId="3" fontId="2" fillId="3" borderId="83" xfId="0" applyNumberFormat="1" applyFont="1" applyFill="1" applyBorder="1" applyAlignment="1" applyProtection="1">
      <protection locked="0"/>
    </xf>
    <xf numFmtId="3" fontId="2" fillId="3" borderId="6"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86" xfId="0" applyNumberFormat="1" applyFont="1" applyFill="1" applyBorder="1" applyAlignment="1" applyProtection="1">
      <protection locked="0"/>
    </xf>
    <xf numFmtId="3" fontId="2" fillId="3" borderId="76" xfId="0" applyNumberFormat="1" applyFont="1" applyFill="1" applyBorder="1" applyAlignment="1" applyProtection="1">
      <protection locked="0"/>
    </xf>
    <xf numFmtId="3" fontId="2" fillId="6" borderId="18" xfId="0" applyNumberFormat="1" applyFont="1" applyFill="1" applyBorder="1" applyAlignment="1" applyProtection="1"/>
    <xf numFmtId="3" fontId="2" fillId="3" borderId="25"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6" borderId="27" xfId="0" applyNumberFormat="1" applyFont="1" applyFill="1" applyBorder="1" applyAlignment="1" applyProtection="1"/>
    <xf numFmtId="0" fontId="2"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17" fillId="2" borderId="0" xfId="0" applyFont="1" applyFill="1" applyBorder="1" applyAlignment="1" applyProtection="1">
      <alignment vertical="center" wrapText="1"/>
    </xf>
    <xf numFmtId="165" fontId="17" fillId="2" borderId="0" xfId="0" applyNumberFormat="1" applyFont="1" applyFill="1" applyBorder="1" applyAlignment="1" applyProtection="1"/>
    <xf numFmtId="165" fontId="2" fillId="2" borderId="0" xfId="0" applyNumberFormat="1" applyFont="1" applyFill="1" applyBorder="1" applyAlignment="1" applyProtection="1">
      <protection locked="0"/>
    </xf>
    <xf numFmtId="165" fontId="2" fillId="2" borderId="0" xfId="0" applyNumberFormat="1" applyFont="1" applyFill="1" applyBorder="1" applyAlignment="1" applyProtection="1">
      <protection hidden="1"/>
    </xf>
    <xf numFmtId="165" fontId="2" fillId="0" borderId="0" xfId="0" applyNumberFormat="1" applyFont="1" applyFill="1" applyBorder="1" applyAlignment="1" applyProtection="1">
      <protection locked="0"/>
    </xf>
    <xf numFmtId="165" fontId="10" fillId="2" borderId="0" xfId="0" applyNumberFormat="1" applyFont="1" applyFill="1" applyBorder="1" applyAlignment="1" applyProtection="1"/>
    <xf numFmtId="49" fontId="2" fillId="0" borderId="23"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left" vertical="center" wrapText="1"/>
      <protection hidden="1"/>
    </xf>
    <xf numFmtId="0" fontId="2" fillId="0" borderId="0" xfId="0" applyNumberFormat="1" applyFont="1" applyFill="1" applyBorder="1" applyAlignment="1" applyProtection="1"/>
    <xf numFmtId="0" fontId="2" fillId="7" borderId="0" xfId="0" applyFont="1" applyFill="1" applyAlignment="1" applyProtection="1">
      <alignment wrapText="1"/>
    </xf>
    <xf numFmtId="0" fontId="2" fillId="4" borderId="0" xfId="0" applyFont="1" applyFill="1" applyAlignment="1" applyProtection="1">
      <alignment wrapText="1"/>
    </xf>
    <xf numFmtId="0" fontId="18" fillId="0" borderId="0" xfId="0" applyFont="1" applyFill="1" applyProtection="1"/>
    <xf numFmtId="0" fontId="2" fillId="0" borderId="28" xfId="0" applyNumberFormat="1" applyFont="1" applyFill="1" applyBorder="1" applyAlignment="1" applyProtection="1">
      <alignment horizontal="left" vertical="center" wrapText="1"/>
      <protection hidden="1"/>
    </xf>
    <xf numFmtId="0" fontId="2" fillId="0" borderId="29" xfId="0" applyNumberFormat="1" applyFont="1" applyFill="1" applyBorder="1" applyAlignment="1" applyProtection="1">
      <alignment horizontal="left" vertical="center" wrapText="1"/>
      <protection hidden="1"/>
    </xf>
    <xf numFmtId="0" fontId="19" fillId="2" borderId="0" xfId="0" applyFont="1" applyFill="1" applyProtection="1"/>
    <xf numFmtId="3" fontId="2" fillId="0" borderId="23" xfId="0" applyNumberFormat="1" applyFont="1" applyFill="1" applyBorder="1" applyAlignment="1" applyProtection="1">
      <alignment wrapText="1"/>
    </xf>
    <xf numFmtId="3" fontId="2" fillId="0" borderId="3" xfId="0" applyNumberFormat="1" applyFont="1" applyFill="1" applyBorder="1" applyAlignment="1" applyProtection="1">
      <alignment wrapText="1"/>
    </xf>
    <xf numFmtId="3" fontId="2" fillId="0" borderId="4" xfId="0" applyNumberFormat="1" applyFont="1" applyFill="1" applyBorder="1" applyAlignment="1" applyProtection="1">
      <alignment wrapText="1"/>
    </xf>
    <xf numFmtId="3" fontId="2" fillId="0" borderId="85" xfId="0" applyNumberFormat="1" applyFont="1" applyFill="1" applyBorder="1" applyAlignment="1" applyProtection="1">
      <alignment wrapText="1"/>
    </xf>
    <xf numFmtId="3" fontId="2" fillId="0" borderId="56" xfId="0" applyNumberFormat="1" applyFont="1" applyFill="1" applyBorder="1" applyAlignment="1" applyProtection="1">
      <alignment wrapText="1"/>
    </xf>
    <xf numFmtId="3" fontId="2" fillId="0" borderId="58" xfId="0" applyNumberFormat="1" applyFont="1" applyFill="1" applyBorder="1" applyAlignment="1" applyProtection="1">
      <alignment wrapText="1"/>
    </xf>
    <xf numFmtId="0" fontId="2" fillId="0" borderId="13" xfId="0" applyFont="1" applyFill="1" applyBorder="1" applyAlignment="1" applyProtection="1">
      <alignment vertical="center" wrapText="1"/>
    </xf>
    <xf numFmtId="3" fontId="2" fillId="0" borderId="13" xfId="0" applyNumberFormat="1" applyFont="1" applyFill="1" applyBorder="1" applyAlignment="1" applyProtection="1">
      <alignment wrapText="1"/>
    </xf>
    <xf numFmtId="3" fontId="2" fillId="6" borderId="13" xfId="0" applyNumberFormat="1" applyFont="1" applyFill="1" applyBorder="1" applyAlignment="1" applyProtection="1">
      <alignment wrapText="1"/>
    </xf>
    <xf numFmtId="3" fontId="2" fillId="6" borderId="24" xfId="0" applyNumberFormat="1" applyFont="1" applyFill="1" applyBorder="1" applyAlignment="1" applyProtection="1"/>
    <xf numFmtId="3" fontId="2" fillId="0" borderId="34" xfId="0" applyNumberFormat="1" applyFont="1" applyFill="1" applyBorder="1" applyAlignment="1" applyProtection="1">
      <alignment wrapText="1"/>
    </xf>
    <xf numFmtId="3" fontId="2" fillId="0" borderId="15" xfId="0" applyNumberFormat="1" applyFont="1" applyFill="1" applyBorder="1" applyAlignment="1" applyProtection="1">
      <alignment wrapText="1"/>
    </xf>
    <xf numFmtId="165" fontId="17" fillId="2" borderId="0" xfId="0" applyNumberFormat="1" applyFont="1" applyFill="1" applyBorder="1" applyAlignment="1" applyProtection="1">
      <protection locked="0"/>
    </xf>
    <xf numFmtId="0" fontId="20" fillId="2" borderId="0" xfId="0" applyFont="1" applyFill="1" applyProtection="1"/>
    <xf numFmtId="3" fontId="2" fillId="3" borderId="48" xfId="0" applyNumberFormat="1" applyFont="1" applyFill="1" applyBorder="1" applyAlignment="1" applyProtection="1">
      <protection locked="0"/>
    </xf>
    <xf numFmtId="3" fontId="2" fillId="3" borderId="1"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3" fontId="2" fillId="3" borderId="3" xfId="0" applyNumberFormat="1" applyFont="1" applyFill="1" applyBorder="1" applyAlignment="1" applyProtection="1">
      <protection locked="0"/>
    </xf>
    <xf numFmtId="3" fontId="2" fillId="0" borderId="91" xfId="0" applyNumberFormat="1" applyFont="1" applyFill="1" applyBorder="1" applyAlignment="1" applyProtection="1"/>
    <xf numFmtId="3" fontId="2" fillId="3" borderId="92" xfId="0" applyNumberFormat="1" applyFont="1" applyFill="1" applyBorder="1" applyAlignment="1" applyProtection="1">
      <protection locked="0"/>
    </xf>
    <xf numFmtId="3" fontId="2" fillId="3" borderId="89"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3" borderId="91" xfId="0" applyNumberFormat="1" applyFont="1" applyFill="1" applyBorder="1" applyAlignment="1" applyProtection="1">
      <protection locked="0"/>
    </xf>
    <xf numFmtId="3" fontId="2" fillId="0" borderId="96" xfId="0" applyNumberFormat="1" applyFont="1" applyFill="1" applyBorder="1" applyAlignment="1" applyProtection="1"/>
    <xf numFmtId="3" fontId="2" fillId="3" borderId="97" xfId="0" applyNumberFormat="1" applyFont="1" applyFill="1" applyBorder="1" applyAlignment="1" applyProtection="1">
      <protection locked="0"/>
    </xf>
    <xf numFmtId="3" fontId="2" fillId="6" borderId="98" xfId="0" applyNumberFormat="1" applyFont="1" applyFill="1" applyBorder="1" applyAlignment="1" applyProtection="1"/>
    <xf numFmtId="3" fontId="2" fillId="6" borderId="99" xfId="0" applyNumberFormat="1" applyFont="1" applyFill="1" applyBorder="1" applyAlignment="1" applyProtection="1"/>
    <xf numFmtId="3" fontId="2" fillId="6" borderId="100" xfId="0" applyNumberFormat="1" applyFont="1" applyFill="1" applyBorder="1" applyAlignment="1" applyProtection="1"/>
    <xf numFmtId="3" fontId="2" fillId="6" borderId="101" xfId="0" applyNumberFormat="1" applyFont="1" applyFill="1" applyBorder="1" applyAlignment="1" applyProtection="1"/>
    <xf numFmtId="3" fontId="2" fillId="6" borderId="95" xfId="0" applyNumberFormat="1" applyFont="1" applyFill="1" applyBorder="1" applyAlignment="1" applyProtection="1"/>
    <xf numFmtId="3" fontId="2" fillId="3" borderId="102" xfId="0" applyNumberFormat="1" applyFont="1" applyFill="1" applyBorder="1" applyAlignment="1" applyProtection="1">
      <protection locked="0"/>
    </xf>
    <xf numFmtId="3" fontId="2" fillId="0" borderId="3" xfId="0" applyNumberFormat="1" applyFont="1" applyFill="1" applyBorder="1" applyAlignment="1" applyProtection="1"/>
    <xf numFmtId="3" fontId="2" fillId="0" borderId="3" xfId="0" applyNumberFormat="1" applyFont="1" applyBorder="1" applyAlignment="1" applyProtection="1">
      <alignment wrapText="1"/>
    </xf>
    <xf numFmtId="3" fontId="2" fillId="0" borderId="103" xfId="0" applyNumberFormat="1" applyFont="1" applyFill="1" applyBorder="1" applyAlignment="1" applyProtection="1"/>
    <xf numFmtId="3" fontId="2" fillId="0" borderId="103" xfId="0" applyNumberFormat="1" applyFont="1" applyBorder="1" applyAlignment="1" applyProtection="1">
      <alignment wrapText="1"/>
    </xf>
    <xf numFmtId="3" fontId="2" fillId="3" borderId="104" xfId="0" applyNumberFormat="1" applyFont="1" applyFill="1" applyBorder="1" applyAlignment="1" applyProtection="1">
      <protection locked="0"/>
    </xf>
    <xf numFmtId="3" fontId="2" fillId="3" borderId="105" xfId="0" applyNumberFormat="1" applyFont="1" applyFill="1" applyBorder="1" applyAlignment="1" applyProtection="1">
      <protection locked="0"/>
    </xf>
    <xf numFmtId="3" fontId="2" fillId="3" borderId="106" xfId="0" applyNumberFormat="1" applyFont="1" applyFill="1" applyBorder="1" applyAlignment="1" applyProtection="1">
      <protection locked="0"/>
    </xf>
    <xf numFmtId="3" fontId="2" fillId="0" borderId="109" xfId="0" applyNumberFormat="1" applyFont="1" applyFill="1" applyBorder="1" applyAlignment="1" applyProtection="1"/>
    <xf numFmtId="3" fontId="2" fillId="3" borderId="109" xfId="0" applyNumberFormat="1" applyFont="1" applyFill="1" applyBorder="1" applyAlignment="1" applyProtection="1">
      <protection locked="0"/>
    </xf>
    <xf numFmtId="0" fontId="2" fillId="0" borderId="0" xfId="0" applyFont="1" applyBorder="1" applyProtection="1"/>
    <xf numFmtId="0" fontId="6" fillId="2" borderId="0" xfId="0" applyFont="1" applyFill="1" applyBorder="1" applyProtection="1"/>
    <xf numFmtId="0" fontId="2" fillId="0" borderId="7" xfId="0" applyNumberFormat="1" applyFont="1" applyFill="1" applyBorder="1" applyAlignment="1" applyProtection="1">
      <alignment vertical="center" wrapText="1"/>
    </xf>
    <xf numFmtId="0" fontId="2" fillId="0" borderId="8" xfId="0" applyNumberFormat="1" applyFont="1" applyFill="1" applyBorder="1" applyAlignment="1" applyProtection="1">
      <alignment vertical="center" wrapText="1"/>
    </xf>
    <xf numFmtId="0" fontId="2" fillId="2" borderId="0" xfId="0" applyFont="1" applyFill="1" applyAlignment="1" applyProtection="1">
      <alignment horizontal="left"/>
    </xf>
    <xf numFmtId="0" fontId="2" fillId="0" borderId="0" xfId="0" applyFont="1" applyProtection="1">
      <protection hidden="1"/>
    </xf>
    <xf numFmtId="0" fontId="2" fillId="0" borderId="0" xfId="0" applyFont="1" applyFill="1" applyProtection="1">
      <protection hidden="1"/>
    </xf>
    <xf numFmtId="0" fontId="2" fillId="2" borderId="0" xfId="0" applyFont="1" applyFill="1" applyBorder="1" applyAlignment="1" applyProtection="1">
      <alignment horizontal="left"/>
    </xf>
    <xf numFmtId="0" fontId="2" fillId="0" borderId="0" xfId="0" applyFont="1" applyAlignment="1" applyProtection="1">
      <alignment horizontal="left"/>
    </xf>
    <xf numFmtId="0" fontId="6" fillId="0" borderId="0" xfId="0" applyFont="1" applyProtection="1">
      <protection hidden="1"/>
    </xf>
    <xf numFmtId="0" fontId="2" fillId="8" borderId="0" xfId="0" applyFont="1" applyFill="1" applyAlignment="1" applyProtection="1">
      <alignment horizontal="left"/>
    </xf>
    <xf numFmtId="0" fontId="2" fillId="8" borderId="0" xfId="0" applyFont="1" applyFill="1" applyProtection="1">
      <protection hidden="1"/>
    </xf>
    <xf numFmtId="0" fontId="9" fillId="0" borderId="0" xfId="0" applyFont="1" applyFill="1"/>
    <xf numFmtId="0" fontId="2" fillId="4" borderId="23" xfId="0" applyFont="1" applyFill="1" applyBorder="1" applyProtection="1"/>
    <xf numFmtId="0" fontId="10" fillId="4" borderId="0" xfId="0" applyFont="1" applyFill="1" applyAlignment="1" applyProtection="1">
      <alignment vertical="center"/>
    </xf>
    <xf numFmtId="0" fontId="2" fillId="0" borderId="23" xfId="0" applyNumberFormat="1"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3" xfId="0" applyFont="1" applyBorder="1" applyAlignment="1" applyProtection="1">
      <alignment horizontal="center" vertical="center" wrapText="1"/>
    </xf>
    <xf numFmtId="0" fontId="2" fillId="0" borderId="28" xfId="0" applyNumberFormat="1" applyFont="1" applyFill="1" applyBorder="1" applyAlignment="1" applyProtection="1"/>
    <xf numFmtId="0" fontId="2" fillId="0" borderId="4" xfId="0" applyFont="1" applyFill="1" applyBorder="1" applyAlignment="1" applyProtection="1">
      <alignment vertical="center" wrapText="1"/>
    </xf>
    <xf numFmtId="0" fontId="2" fillId="0" borderId="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15" xfId="0" applyNumberFormat="1" applyFont="1" applyFill="1" applyBorder="1" applyAlignment="1" applyProtection="1">
      <alignment horizontal="left"/>
    </xf>
    <xf numFmtId="0" fontId="2" fillId="0" borderId="23" xfId="0" applyFont="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52" xfId="0" applyFont="1" applyFill="1" applyBorder="1" applyAlignment="1" applyProtection="1">
      <alignment vertical="center" wrapText="1"/>
    </xf>
    <xf numFmtId="0" fontId="2" fillId="0" borderId="23" xfId="0" applyFont="1" applyFill="1" applyBorder="1" applyAlignment="1" applyProtection="1">
      <alignment vertical="center" wrapText="1"/>
    </xf>
    <xf numFmtId="3" fontId="2" fillId="0" borderId="4" xfId="0" applyNumberFormat="1" applyFont="1" applyFill="1" applyBorder="1" applyAlignment="1" applyProtection="1">
      <alignment horizontal="right"/>
    </xf>
    <xf numFmtId="3" fontId="2" fillId="0" borderId="7" xfId="0" applyNumberFormat="1" applyFont="1" applyFill="1" applyBorder="1" applyAlignment="1" applyProtection="1">
      <alignment horizontal="right"/>
    </xf>
    <xf numFmtId="3" fontId="2" fillId="0" borderId="31" xfId="0" applyNumberFormat="1" applyFont="1" applyFill="1" applyBorder="1" applyAlignment="1" applyProtection="1">
      <alignment horizontal="right"/>
    </xf>
    <xf numFmtId="3" fontId="2" fillId="3" borderId="31" xfId="0" applyNumberFormat="1" applyFont="1" applyFill="1" applyBorder="1" applyAlignment="1" applyProtection="1">
      <protection locked="0"/>
    </xf>
    <xf numFmtId="3" fontId="2" fillId="0" borderId="32" xfId="0" applyNumberFormat="1" applyFont="1" applyFill="1" applyBorder="1" applyAlignment="1" applyProtection="1">
      <alignment horizontal="right"/>
    </xf>
    <xf numFmtId="3" fontId="2" fillId="3" borderId="32" xfId="0" applyNumberFormat="1" applyFont="1" applyFill="1" applyBorder="1" applyAlignment="1" applyProtection="1">
      <protection locked="0"/>
    </xf>
    <xf numFmtId="3" fontId="2" fillId="0" borderId="33" xfId="0" applyNumberFormat="1" applyFont="1" applyFill="1" applyBorder="1" applyAlignment="1" applyProtection="1">
      <alignment horizontal="right"/>
    </xf>
    <xf numFmtId="3" fontId="2" fillId="3" borderId="33" xfId="0" applyNumberFormat="1" applyFont="1" applyFill="1" applyBorder="1" applyAlignment="1" applyProtection="1">
      <protection locked="0"/>
    </xf>
    <xf numFmtId="3" fontId="2" fillId="3" borderId="111" xfId="0" applyNumberFormat="1" applyFont="1" applyFill="1" applyBorder="1" applyAlignment="1" applyProtection="1">
      <protection locked="0"/>
    </xf>
    <xf numFmtId="0" fontId="2" fillId="0" borderId="0" xfId="0" applyFont="1" applyFill="1" applyBorder="1" applyAlignment="1" applyProtection="1">
      <alignment vertical="center"/>
    </xf>
    <xf numFmtId="49" fontId="2" fillId="0" borderId="0" xfId="0" applyNumberFormat="1" applyFont="1" applyFill="1" applyBorder="1" applyAlignment="1" applyProtection="1">
      <alignment vertical="center"/>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0" fillId="0" borderId="0" xfId="0" applyFill="1" applyBorder="1"/>
    <xf numFmtId="0" fontId="15" fillId="0" borderId="52" xfId="0" applyFont="1" applyBorder="1" applyAlignment="1" applyProtection="1">
      <alignment vertical="center" wrapText="1"/>
    </xf>
    <xf numFmtId="0" fontId="15" fillId="0" borderId="23" xfId="0" applyFont="1" applyBorder="1" applyAlignment="1" applyProtection="1">
      <alignment vertical="center" wrapText="1"/>
    </xf>
    <xf numFmtId="0" fontId="15" fillId="0" borderId="58" xfId="0" applyFont="1" applyBorder="1" applyAlignment="1" applyProtection="1">
      <alignment vertical="center" wrapText="1"/>
    </xf>
    <xf numFmtId="3" fontId="2" fillId="3" borderId="55" xfId="0" applyNumberFormat="1" applyFont="1" applyFill="1" applyBorder="1" applyAlignment="1" applyProtection="1">
      <protection locked="0"/>
    </xf>
    <xf numFmtId="3" fontId="2" fillId="3" borderId="112" xfId="0" applyNumberFormat="1" applyFont="1" applyFill="1" applyBorder="1" applyAlignment="1" applyProtection="1">
      <protection locked="0"/>
    </xf>
    <xf numFmtId="3" fontId="2" fillId="0" borderId="1" xfId="0" applyNumberFormat="1" applyFont="1" applyFill="1" applyBorder="1" applyAlignment="1" applyProtection="1"/>
    <xf numFmtId="3" fontId="2" fillId="0" borderId="43" xfId="0" applyNumberFormat="1" applyFont="1" applyFill="1" applyBorder="1" applyAlignment="1" applyProtection="1"/>
    <xf numFmtId="3" fontId="2" fillId="0" borderId="88" xfId="0" applyNumberFormat="1" applyFont="1" applyFill="1" applyBorder="1" applyAlignment="1" applyProtection="1"/>
    <xf numFmtId="3" fontId="2" fillId="0" borderId="113" xfId="0" applyNumberFormat="1" applyFont="1" applyFill="1" applyBorder="1" applyAlignment="1" applyProtection="1"/>
    <xf numFmtId="3" fontId="2" fillId="0" borderId="2" xfId="0" applyNumberFormat="1" applyFont="1" applyFill="1" applyBorder="1" applyAlignment="1" applyProtection="1"/>
    <xf numFmtId="3" fontId="2" fillId="3" borderId="58"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9" borderId="34" xfId="0" applyNumberFormat="1" applyFont="1" applyFill="1" applyBorder="1" applyAlignment="1" applyProtection="1"/>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10" fillId="2" borderId="0" xfId="0" applyFont="1" applyFill="1" applyBorder="1" applyAlignment="1" applyProtection="1">
      <alignment horizontal="left"/>
    </xf>
    <xf numFmtId="0" fontId="2" fillId="0" borderId="9"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17" xfId="0" applyNumberFormat="1" applyFont="1" applyFill="1" applyBorder="1" applyAlignment="1" applyProtection="1">
      <alignment horizontal="left" wrapText="1"/>
    </xf>
    <xf numFmtId="0" fontId="2" fillId="0" borderId="18" xfId="0" applyNumberFormat="1" applyFont="1" applyFill="1" applyBorder="1" applyAlignment="1" applyProtection="1">
      <alignment horizontal="left" wrapText="1"/>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2" fillId="0" borderId="9" xfId="0" applyNumberFormat="1"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1" fillId="0" borderId="13" xfId="0" applyNumberFormat="1" applyFont="1" applyFill="1" applyBorder="1" applyAlignment="1" applyProtection="1">
      <alignment horizontal="left"/>
    </xf>
    <xf numFmtId="0" fontId="2" fillId="0" borderId="13" xfId="0" applyFont="1" applyBorder="1" applyAlignment="1" applyProtection="1">
      <alignment horizontal="left"/>
    </xf>
    <xf numFmtId="0" fontId="2" fillId="0" borderId="15" xfId="0" applyNumberFormat="1" applyFont="1" applyFill="1" applyBorder="1" applyAlignment="1" applyProtection="1">
      <alignment horizontal="left"/>
    </xf>
    <xf numFmtId="3" fontId="10" fillId="2" borderId="0" xfId="0" applyNumberFormat="1" applyFont="1" applyFill="1" applyBorder="1" applyAlignment="1" applyProtection="1">
      <alignment horizontal="left" wrapText="1"/>
    </xf>
    <xf numFmtId="0" fontId="10" fillId="2" borderId="0" xfId="0" applyFont="1" applyFill="1" applyBorder="1" applyAlignment="1" applyProtection="1">
      <alignment horizontal="left" wrapText="1"/>
    </xf>
    <xf numFmtId="0" fontId="2" fillId="0" borderId="17" xfId="0" applyFont="1" applyBorder="1" applyAlignment="1" applyProtection="1">
      <alignment wrapText="1"/>
    </xf>
    <xf numFmtId="0" fontId="2" fillId="0" borderId="18" xfId="0" applyFont="1" applyBorder="1" applyAlignment="1" applyProtection="1">
      <alignment wrapText="1"/>
    </xf>
    <xf numFmtId="0" fontId="2" fillId="0" borderId="4" xfId="0" applyFont="1" applyFill="1" applyBorder="1" applyAlignment="1" applyProtection="1">
      <alignment horizontal="center" wrapText="1"/>
    </xf>
    <xf numFmtId="0" fontId="2" fillId="0" borderId="6" xfId="0" applyFont="1" applyFill="1" applyBorder="1" applyAlignment="1" applyProtection="1">
      <alignment horizontal="center" wrapText="1"/>
    </xf>
    <xf numFmtId="0" fontId="2" fillId="0" borderId="24" xfId="0" applyFont="1" applyBorder="1" applyAlignment="1" applyProtection="1">
      <alignment wrapText="1"/>
    </xf>
    <xf numFmtId="0" fontId="2" fillId="0" borderId="25" xfId="0" applyFont="1" applyBorder="1" applyAlignment="1" applyProtection="1">
      <alignment wrapText="1"/>
    </xf>
    <xf numFmtId="0" fontId="2" fillId="0" borderId="17" xfId="0" applyFont="1" applyFill="1" applyBorder="1" applyAlignment="1" applyProtection="1">
      <alignment wrapText="1"/>
    </xf>
    <xf numFmtId="0" fontId="2" fillId="0" borderId="18" xfId="0" applyFont="1" applyFill="1" applyBorder="1" applyAlignment="1" applyProtection="1">
      <alignment wrapText="1"/>
    </xf>
    <xf numFmtId="0" fontId="2" fillId="0" borderId="26" xfId="0" applyNumberFormat="1" applyFont="1" applyFill="1" applyBorder="1" applyAlignment="1" applyProtection="1">
      <alignment horizontal="left" wrapText="1"/>
    </xf>
    <xf numFmtId="0" fontId="2" fillId="0" borderId="27"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vertical="center" wrapText="1"/>
    </xf>
    <xf numFmtId="0" fontId="2" fillId="0" borderId="25" xfId="0" applyNumberFormat="1" applyFont="1" applyFill="1" applyBorder="1" applyAlignment="1" applyProtection="1">
      <alignment vertical="center" wrapText="1"/>
    </xf>
    <xf numFmtId="0" fontId="2" fillId="0" borderId="34" xfId="0" applyFont="1" applyFill="1" applyBorder="1" applyAlignment="1" applyProtection="1">
      <alignment horizontal="left" vertical="center" wrapText="1"/>
    </xf>
    <xf numFmtId="0" fontId="2" fillId="0" borderId="21" xfId="0" applyFont="1" applyBorder="1" applyAlignment="1" applyProtection="1">
      <alignment horizontal="left" vertical="center" wrapText="1"/>
    </xf>
    <xf numFmtId="0" fontId="12" fillId="2" borderId="0" xfId="0" applyFont="1" applyFill="1" applyBorder="1" applyAlignment="1" applyProtection="1">
      <alignment horizontal="left" wrapText="1"/>
    </xf>
    <xf numFmtId="10" fontId="2" fillId="0" borderId="37" xfId="0" applyNumberFormat="1" applyFont="1" applyFill="1" applyBorder="1" applyAlignment="1" applyProtection="1">
      <alignment horizontal="left" vertical="center"/>
    </xf>
    <xf numFmtId="10" fontId="2" fillId="0" borderId="38" xfId="0" applyNumberFormat="1" applyFont="1" applyFill="1" applyBorder="1" applyAlignment="1" applyProtection="1">
      <alignment horizontal="left" vertical="center"/>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2" fillId="0" borderId="13"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 fillId="0" borderId="28" xfId="0" applyFont="1" applyFill="1" applyBorder="1" applyAlignment="1" applyProtection="1">
      <alignment horizontal="left" vertical="center" wrapText="1"/>
    </xf>
    <xf numFmtId="0" fontId="2" fillId="0" borderId="17" xfId="0" applyNumberFormat="1" applyFont="1" applyFill="1" applyBorder="1" applyAlignment="1" applyProtection="1">
      <alignment vertical="center" wrapText="1"/>
    </xf>
    <xf numFmtId="0" fontId="2" fillId="0" borderId="18" xfId="0" applyNumberFormat="1" applyFont="1" applyFill="1" applyBorder="1" applyAlignment="1" applyProtection="1">
      <alignment vertical="center" wrapText="1"/>
    </xf>
    <xf numFmtId="0" fontId="2" fillId="0" borderId="26" xfId="0" applyNumberFormat="1" applyFont="1" applyFill="1" applyBorder="1" applyAlignment="1" applyProtection="1">
      <alignment vertical="center" wrapText="1"/>
    </xf>
    <xf numFmtId="0" fontId="2" fillId="0" borderId="27" xfId="0" applyNumberFormat="1" applyFont="1" applyFill="1" applyBorder="1" applyAlignment="1" applyProtection="1">
      <alignment vertical="center" wrapText="1"/>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vertical="center" wrapText="1"/>
    </xf>
    <xf numFmtId="0" fontId="2" fillId="0" borderId="44" xfId="0" applyNumberFormat="1" applyFont="1" applyFill="1" applyBorder="1" applyAlignment="1" applyProtection="1">
      <alignment vertical="center" wrapText="1"/>
    </xf>
    <xf numFmtId="0" fontId="2" fillId="0" borderId="16" xfId="0" applyNumberFormat="1" applyFont="1" applyFill="1" applyBorder="1" applyAlignment="1" applyProtection="1">
      <alignment vertical="center" wrapText="1"/>
    </xf>
    <xf numFmtId="0" fontId="2" fillId="0" borderId="45" xfId="0" applyNumberFormat="1" applyFont="1" applyFill="1" applyBorder="1" applyAlignment="1" applyProtection="1">
      <alignment vertical="center" wrapText="1"/>
    </xf>
    <xf numFmtId="0" fontId="2" fillId="0" borderId="42" xfId="0" applyNumberFormat="1" applyFont="1" applyFill="1" applyBorder="1" applyAlignment="1" applyProtection="1">
      <alignment vertical="center" wrapText="1"/>
    </xf>
    <xf numFmtId="0" fontId="2" fillId="0" borderId="46" xfId="0" applyNumberFormat="1" applyFont="1" applyFill="1" applyBorder="1" applyAlignment="1" applyProtection="1">
      <alignment vertical="center" wrapText="1"/>
    </xf>
    <xf numFmtId="0" fontId="2" fillId="0" borderId="30" xfId="0" applyFont="1" applyFill="1" applyBorder="1" applyAlignment="1" applyProtection="1">
      <alignment horizontal="center" vertical="center" wrapText="1"/>
    </xf>
    <xf numFmtId="0" fontId="2" fillId="0" borderId="47" xfId="0" applyFont="1" applyFill="1" applyBorder="1" applyAlignment="1" applyProtection="1">
      <alignment horizontal="center" vertical="center" wrapText="1"/>
    </xf>
    <xf numFmtId="0" fontId="2" fillId="0" borderId="30" xfId="0" applyFont="1" applyBorder="1" applyAlignment="1" applyProtection="1">
      <alignment horizontal="center" vertical="center" wrapText="1"/>
    </xf>
    <xf numFmtId="0" fontId="2" fillId="0" borderId="47" xfId="0" applyFont="1" applyBorder="1" applyAlignment="1" applyProtection="1">
      <alignment horizontal="center" vertical="center" wrapText="1"/>
    </xf>
    <xf numFmtId="0" fontId="2" fillId="0" borderId="43"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4" xfId="0" applyFont="1" applyFill="1" applyBorder="1" applyAlignment="1" applyProtection="1">
      <alignment horizontal="left" wrapText="1"/>
    </xf>
    <xf numFmtId="0" fontId="2" fillId="0" borderId="25" xfId="0" applyFont="1" applyFill="1" applyBorder="1" applyAlignment="1" applyProtection="1">
      <alignment horizontal="left" wrapText="1"/>
    </xf>
    <xf numFmtId="0" fontId="2" fillId="0" borderId="19" xfId="0" applyFont="1" applyFill="1" applyBorder="1" applyAlignment="1" applyProtection="1">
      <alignment wrapText="1"/>
    </xf>
    <xf numFmtId="0" fontId="2" fillId="0" borderId="20" xfId="0" applyFont="1" applyFill="1" applyBorder="1" applyAlignment="1" applyProtection="1">
      <alignment wrapText="1"/>
    </xf>
    <xf numFmtId="0" fontId="2" fillId="0" borderId="3"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7" xfId="0" applyFont="1" applyFill="1" applyBorder="1" applyAlignment="1" applyProtection="1">
      <alignment horizontal="left"/>
    </xf>
    <xf numFmtId="0" fontId="2" fillId="0" borderId="8" xfId="0" applyFont="1" applyFill="1" applyBorder="1" applyAlignment="1" applyProtection="1">
      <alignment horizontal="left"/>
    </xf>
    <xf numFmtId="0" fontId="2" fillId="0" borderId="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1" xfId="0" applyNumberFormat="1" applyFont="1" applyFill="1" applyBorder="1" applyAlignment="1" applyProtection="1">
      <alignment vertical="center" wrapText="1"/>
      <protection hidden="1"/>
    </xf>
    <xf numFmtId="0" fontId="1" fillId="0" borderId="23" xfId="0" applyNumberFormat="1" applyFont="1" applyFill="1" applyBorder="1" applyAlignment="1" applyProtection="1">
      <alignment horizontal="left"/>
    </xf>
    <xf numFmtId="0" fontId="2" fillId="0" borderId="34" xfId="0" applyNumberFormat="1" applyFont="1" applyFill="1" applyBorder="1" applyAlignment="1" applyProtection="1">
      <alignment horizontal="left"/>
    </xf>
    <xf numFmtId="0" fontId="2" fillId="0" borderId="51" xfId="0" applyFont="1" applyFill="1" applyBorder="1" applyAlignment="1" applyProtection="1">
      <alignment horizontal="center" vertical="center" wrapText="1"/>
    </xf>
    <xf numFmtId="0" fontId="2" fillId="0" borderId="57" xfId="0" applyFont="1" applyFill="1" applyBorder="1" applyAlignment="1" applyProtection="1">
      <alignment horizontal="center" vertical="center" wrapText="1"/>
    </xf>
    <xf numFmtId="0" fontId="2" fillId="0" borderId="21" xfId="0" applyNumberFormat="1" applyFont="1" applyFill="1" applyBorder="1" applyAlignment="1" applyProtection="1">
      <alignment horizontal="left"/>
    </xf>
    <xf numFmtId="0" fontId="1" fillId="0" borderId="9" xfId="0" applyNumberFormat="1" applyFont="1" applyFill="1" applyBorder="1" applyAlignment="1" applyProtection="1">
      <alignment horizontal="left"/>
    </xf>
    <xf numFmtId="0" fontId="2" fillId="0" borderId="21" xfId="0" applyNumberFormat="1" applyFont="1" applyFill="1" applyBorder="1" applyAlignment="1" applyProtection="1">
      <alignment vertical="center" wrapText="1"/>
    </xf>
    <xf numFmtId="0" fontId="2" fillId="0" borderId="21" xfId="0" applyFont="1" applyBorder="1" applyAlignment="1" applyProtection="1">
      <alignment vertical="center" wrapText="1"/>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6" xfId="0" applyNumberFormat="1" applyFont="1" applyFill="1" applyBorder="1" applyAlignment="1" applyProtection="1">
      <alignment horizontal="left" vertical="center"/>
    </xf>
    <xf numFmtId="0" fontId="2" fillId="0" borderId="70" xfId="0" applyNumberFormat="1" applyFont="1" applyFill="1" applyBorder="1" applyAlignment="1" applyProtection="1">
      <alignment vertical="center" wrapText="1"/>
    </xf>
    <xf numFmtId="0" fontId="2" fillId="0" borderId="13" xfId="0" applyFont="1" applyBorder="1" applyAlignment="1" applyProtection="1">
      <alignment vertical="center" wrapText="1"/>
    </xf>
    <xf numFmtId="0" fontId="2" fillId="0" borderId="31" xfId="0" applyNumberFormat="1" applyFont="1" applyFill="1" applyBorder="1" applyAlignment="1" applyProtection="1">
      <alignment horizontal="left"/>
    </xf>
    <xf numFmtId="0" fontId="2" fillId="0" borderId="16" xfId="0" applyNumberFormat="1" applyFont="1" applyFill="1" applyBorder="1" applyAlignment="1" applyProtection="1">
      <alignment horizontal="left"/>
    </xf>
    <xf numFmtId="0" fontId="2" fillId="0" borderId="77" xfId="0" applyNumberFormat="1" applyFont="1" applyFill="1" applyBorder="1" applyAlignment="1" applyProtection="1">
      <alignment horizontal="left"/>
    </xf>
    <xf numFmtId="0" fontId="2" fillId="0" borderId="74" xfId="0" applyNumberFormat="1" applyFont="1" applyFill="1" applyBorder="1" applyAlignment="1" applyProtection="1">
      <alignment vertical="center" wrapText="1"/>
    </xf>
    <xf numFmtId="0" fontId="2" fillId="0" borderId="15" xfId="0" applyFont="1" applyBorder="1" applyAlignment="1" applyProtection="1">
      <alignment vertical="center" wrapText="1"/>
    </xf>
    <xf numFmtId="0" fontId="2" fillId="0" borderId="81" xfId="0" applyNumberFormat="1" applyFont="1" applyFill="1" applyBorder="1" applyAlignment="1" applyProtection="1">
      <alignment vertical="center" wrapText="1"/>
    </xf>
    <xf numFmtId="0" fontId="2" fillId="0" borderId="48" xfId="0" applyNumberFormat="1" applyFont="1" applyFill="1" applyBorder="1" applyAlignment="1" applyProtection="1">
      <alignment horizontal="left" vertical="center" wrapText="1"/>
    </xf>
    <xf numFmtId="0" fontId="2" fillId="0" borderId="72"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vertical="center" wrapText="1"/>
    </xf>
    <xf numFmtId="0" fontId="2" fillId="0" borderId="75" xfId="1" applyNumberFormat="1" applyFont="1" applyFill="1" applyBorder="1" applyAlignment="1" applyProtection="1">
      <alignment horizontal="left" vertical="center" wrapText="1"/>
    </xf>
    <xf numFmtId="0" fontId="2" fillId="0" borderId="76" xfId="1" applyNumberFormat="1" applyFont="1" applyFill="1" applyBorder="1" applyAlignment="1" applyProtection="1">
      <alignment horizontal="left" vertical="center" wrapText="1"/>
    </xf>
    <xf numFmtId="0" fontId="2" fillId="0" borderId="77" xfId="1" applyNumberFormat="1" applyFont="1" applyFill="1" applyBorder="1" applyAlignment="1" applyProtection="1">
      <alignment horizontal="left" vertical="center" wrapText="1"/>
    </xf>
    <xf numFmtId="0" fontId="2" fillId="0" borderId="18" xfId="1" applyNumberFormat="1" applyFont="1" applyFill="1" applyBorder="1" applyAlignment="1" applyProtection="1">
      <alignment horizontal="left" vertical="center" wrapText="1"/>
    </xf>
    <xf numFmtId="0" fontId="2" fillId="0" borderId="78" xfId="1" applyNumberFormat="1" applyFont="1" applyFill="1" applyBorder="1" applyAlignment="1" applyProtection="1">
      <alignment horizontal="left" vertical="center" wrapText="1"/>
    </xf>
    <xf numFmtId="0" fontId="2" fillId="0" borderId="20" xfId="1" applyNumberFormat="1" applyFont="1" applyFill="1" applyBorder="1" applyAlignment="1" applyProtection="1">
      <alignment horizontal="left" vertical="center" wrapText="1"/>
    </xf>
    <xf numFmtId="0" fontId="2" fillId="0" borderId="79"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71" xfId="0" applyNumberFormat="1" applyFont="1" applyFill="1" applyBorder="1" applyAlignment="1" applyProtection="1">
      <alignment vertical="center" wrapText="1"/>
    </xf>
    <xf numFmtId="0" fontId="2" fillId="0" borderId="28" xfId="0" applyFont="1" applyBorder="1" applyAlignment="1" applyProtection="1">
      <alignment vertical="center" wrapText="1"/>
    </xf>
    <xf numFmtId="0" fontId="2" fillId="0" borderId="73" xfId="0" applyNumberFormat="1" applyFont="1" applyFill="1" applyBorder="1" applyAlignment="1" applyProtection="1">
      <alignment vertical="center" wrapText="1"/>
    </xf>
    <xf numFmtId="0" fontId="2" fillId="0" borderId="34" xfId="0" applyFont="1" applyBorder="1" applyAlignment="1" applyProtection="1">
      <alignment vertical="center" wrapText="1"/>
    </xf>
    <xf numFmtId="0" fontId="2" fillId="0" borderId="80" xfId="0" applyNumberFormat="1" applyFont="1" applyFill="1" applyBorder="1" applyAlignment="1" applyProtection="1">
      <alignment horizontal="left" vertical="center" wrapText="1"/>
    </xf>
    <xf numFmtId="0" fontId="2" fillId="0" borderId="23" xfId="0" applyFont="1" applyFill="1" applyBorder="1" applyAlignment="1" applyProtection="1">
      <alignment horizontal="center" vertical="center"/>
    </xf>
    <xf numFmtId="0" fontId="2" fillId="0" borderId="19" xfId="0" applyNumberFormat="1" applyFont="1" applyFill="1" applyBorder="1" applyAlignment="1" applyProtection="1">
      <alignment horizontal="left" vertical="center" wrapText="1"/>
    </xf>
    <xf numFmtId="0" fontId="2" fillId="0" borderId="36"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33" xfId="0" applyNumberFormat="1" applyFont="1" applyFill="1" applyBorder="1" applyAlignment="1" applyProtection="1">
      <alignment horizontal="left" vertical="center" wrapText="1"/>
    </xf>
    <xf numFmtId="0" fontId="2" fillId="0" borderId="27" xfId="0" applyNumberFormat="1" applyFont="1" applyFill="1" applyBorder="1" applyAlignment="1" applyProtection="1">
      <alignment horizontal="left" vertical="center" wrapText="1"/>
    </xf>
    <xf numFmtId="0" fontId="2" fillId="0" borderId="34" xfId="0" applyNumberFormat="1" applyFont="1" applyFill="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15"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15" xfId="0" applyFont="1" applyBorder="1" applyAlignment="1" applyProtection="1">
      <alignment horizontal="left" vertical="center" wrapText="1"/>
    </xf>
    <xf numFmtId="0" fontId="2" fillId="0" borderId="15" xfId="1" applyNumberFormat="1" applyFont="1" applyFill="1" applyBorder="1" applyAlignment="1" applyProtection="1">
      <alignment horizontal="left" vertical="center" wrapText="1"/>
    </xf>
    <xf numFmtId="0" fontId="2" fillId="0" borderId="21" xfId="1"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vertical="center" wrapText="1"/>
    </xf>
    <xf numFmtId="0" fontId="2" fillId="0" borderId="13"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89" xfId="0" applyNumberFormat="1" applyFont="1" applyFill="1" applyBorder="1" applyAlignment="1" applyProtection="1">
      <alignment horizontal="left"/>
    </xf>
    <xf numFmtId="0" fontId="2" fillId="0" borderId="90" xfId="0" applyNumberFormat="1" applyFont="1" applyFill="1" applyBorder="1" applyAlignment="1" applyProtection="1">
      <alignment horizontal="left"/>
    </xf>
    <xf numFmtId="0" fontId="2" fillId="0" borderId="94" xfId="0" applyNumberFormat="1" applyFont="1" applyFill="1" applyBorder="1" applyAlignment="1" applyProtection="1">
      <alignment horizontal="left" wrapText="1"/>
    </xf>
    <xf numFmtId="0" fontId="2" fillId="0" borderId="95" xfId="0" applyNumberFormat="1" applyFont="1" applyFill="1" applyBorder="1" applyAlignment="1" applyProtection="1">
      <alignment horizontal="left" wrapText="1"/>
    </xf>
    <xf numFmtId="0" fontId="2" fillId="0" borderId="15" xfId="0" applyNumberFormat="1" applyFont="1" applyFill="1" applyBorder="1" applyAlignment="1" applyProtection="1"/>
    <xf numFmtId="0" fontId="2" fillId="0" borderId="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0" fontId="2" fillId="0" borderId="8" xfId="0" applyNumberFormat="1" applyFont="1" applyFill="1" applyBorder="1" applyAlignment="1" applyProtection="1">
      <alignment horizontal="center" vertical="center"/>
      <protection hidden="1"/>
    </xf>
    <xf numFmtId="0" fontId="2" fillId="0" borderId="34" xfId="0" applyNumberFormat="1" applyFont="1" applyFill="1" applyBorder="1" applyAlignment="1" applyProtection="1"/>
    <xf numFmtId="0" fontId="2" fillId="0" borderId="28"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4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107" xfId="0" applyNumberFormat="1" applyFont="1" applyFill="1" applyBorder="1" applyAlignment="1" applyProtection="1">
      <alignment horizontal="left" vertical="center" wrapText="1"/>
    </xf>
    <xf numFmtId="0" fontId="2" fillId="0" borderId="108"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protection hidden="1"/>
    </xf>
    <xf numFmtId="0" fontId="2" fillId="0" borderId="47" xfId="0" applyNumberFormat="1" applyFont="1" applyFill="1" applyBorder="1" applyAlignment="1" applyProtection="1">
      <alignment horizontal="center" vertical="center"/>
      <protection hidden="1"/>
    </xf>
    <xf numFmtId="0" fontId="2" fillId="0" borderId="23" xfId="0" applyNumberFormat="1" applyFont="1" applyFill="1" applyBorder="1" applyAlignment="1" applyProtection="1">
      <alignment horizontal="center" vertical="center"/>
      <protection hidden="1"/>
    </xf>
    <xf numFmtId="0" fontId="2" fillId="0" borderId="23" xfId="0" quotePrefix="1" applyFont="1" applyFill="1" applyBorder="1" applyAlignment="1" applyProtection="1">
      <alignment horizontal="center" vertical="center"/>
    </xf>
    <xf numFmtId="0" fontId="2" fillId="0" borderId="23" xfId="0" applyFont="1" applyFill="1" applyBorder="1" applyAlignment="1" applyProtection="1">
      <alignment horizontal="center"/>
    </xf>
    <xf numFmtId="0" fontId="15" fillId="0" borderId="3"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2" fillId="0" borderId="42" xfId="0" applyNumberFormat="1" applyFont="1" applyFill="1" applyBorder="1" applyAlignment="1" applyProtection="1">
      <alignment horizontal="left"/>
    </xf>
    <xf numFmtId="0" fontId="2" fillId="0" borderId="110" xfId="0" applyNumberFormat="1" applyFont="1" applyFill="1" applyBorder="1" applyAlignment="1" applyProtection="1">
      <alignment horizontal="left"/>
    </xf>
    <xf numFmtId="49" fontId="2" fillId="0" borderId="23" xfId="0" applyNumberFormat="1" applyFont="1" applyFill="1" applyBorder="1" applyAlignment="1" applyProtection="1">
      <alignment horizontal="center" vertical="center"/>
    </xf>
    <xf numFmtId="0" fontId="2" fillId="0" borderId="67"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13" xfId="0" applyFont="1" applyFill="1" applyBorder="1" applyAlignment="1">
      <alignment horizontal="center" wrapText="1"/>
    </xf>
    <xf numFmtId="0" fontId="2" fillId="0" borderId="28" xfId="0" applyFont="1" applyFill="1" applyBorder="1" applyAlignment="1">
      <alignment horizontal="center" wrapText="1"/>
    </xf>
    <xf numFmtId="0" fontId="2" fillId="0" borderId="23" xfId="0" applyFont="1" applyBorder="1" applyAlignment="1">
      <alignment horizontal="center" vertical="center" wrapText="1"/>
    </xf>
    <xf numFmtId="0" fontId="1" fillId="0" borderId="4" xfId="0" applyNumberFormat="1"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3" fontId="2" fillId="0" borderId="4" xfId="0" applyNumberFormat="1" applyFont="1" applyFill="1" applyBorder="1" applyAlignment="1" applyProtection="1">
      <alignment horizontal="center"/>
    </xf>
    <xf numFmtId="3" fontId="2" fillId="0" borderId="5" xfId="0" applyNumberFormat="1" applyFont="1" applyFill="1" applyBorder="1" applyAlignment="1" applyProtection="1">
      <alignment horizontal="center"/>
    </xf>
    <xf numFmtId="3" fontId="2" fillId="0" borderId="6" xfId="0" applyNumberFormat="1" applyFont="1" applyFill="1" applyBorder="1" applyAlignment="1" applyProtection="1">
      <alignment horizontal="center"/>
    </xf>
    <xf numFmtId="0" fontId="2" fillId="0" borderId="24" xfId="0" applyNumberFormat="1" applyFont="1" applyFill="1" applyBorder="1" applyAlignment="1" applyProtection="1">
      <alignment horizontal="left" vertical="center" wrapText="1"/>
    </xf>
    <xf numFmtId="0" fontId="17" fillId="0" borderId="51"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56" xfId="0" applyFont="1" applyBorder="1" applyAlignment="1" applyProtection="1">
      <alignment horizontal="center" vertical="center" wrapText="1"/>
    </xf>
    <xf numFmtId="0" fontId="2" fillId="0" borderId="25"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 fillId="0" borderId="23" xfId="0" applyNumberFormat="1" applyFont="1" applyFill="1" applyBorder="1" applyAlignment="1" applyProtection="1">
      <alignment horizontal="left" vertical="center"/>
    </xf>
    <xf numFmtId="0" fontId="1" fillId="0" borderId="29" xfId="0" applyNumberFormat="1" applyFont="1" applyFill="1" applyBorder="1" applyAlignment="1" applyProtection="1">
      <alignment horizontal="left" vertical="center" wrapText="1"/>
    </xf>
    <xf numFmtId="0" fontId="2" fillId="0" borderId="29" xfId="0" applyFont="1" applyBorder="1" applyAlignment="1" applyProtection="1">
      <alignment horizontal="left" vertical="center" wrapText="1"/>
    </xf>
    <xf numFmtId="0" fontId="2" fillId="0" borderId="9" xfId="0"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9"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57"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59" xfId="0" applyNumberFormat="1" applyFont="1" applyFill="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0" fontId="2" fillId="0" borderId="8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03" xfId="0" applyNumberFormat="1" applyFont="1" applyFill="1" applyBorder="1" applyAlignment="1" applyProtection="1">
      <alignment horizontal="left"/>
    </xf>
    <xf numFmtId="0" fontId="2" fillId="0" borderId="9" xfId="0" applyNumberFormat="1" applyFont="1" applyFill="1" applyBorder="1" applyAlignment="1" applyProtection="1">
      <alignment horizontal="left"/>
    </xf>
    <xf numFmtId="0" fontId="2" fillId="0" borderId="23" xfId="0" applyNumberFormat="1" applyFont="1" applyFill="1" applyBorder="1" applyAlignment="1" applyProtection="1">
      <alignment horizontal="left"/>
    </xf>
    <xf numFmtId="3" fontId="2" fillId="0" borderId="29"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2016-07\REM%202016%20-%2007\JULIO\116108A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row r="16">
          <cell r="C16">
            <v>0</v>
          </cell>
        </row>
        <row r="17">
          <cell r="C17">
            <v>0</v>
          </cell>
        </row>
        <row r="18">
          <cell r="C18">
            <v>0</v>
          </cell>
        </row>
        <row r="19">
          <cell r="C19">
            <v>0</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row r="16">
          <cell r="C16">
            <v>0</v>
          </cell>
        </row>
        <row r="17">
          <cell r="C17">
            <v>0</v>
          </cell>
        </row>
        <row r="18">
          <cell r="C18">
            <v>0</v>
          </cell>
        </row>
        <row r="19">
          <cell r="C19">
            <v>0</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abSelected="1" topLeftCell="A202" zoomScale="75" zoomScaleNormal="75" workbookViewId="0">
      <selection activeCell="G227" sqref="G227"/>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",[1]NOMBRE!B2," - ","( ",[1]NOMBRE!C2,[1]NOMBRE!D2,[1]NOMBRE!E2,[1]NOMBRE!F2,[1]NOMBRE!G2,"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",[1]NOMBRE!B3," - ","( ",[1]NOMBRE!C3,[1]NOMBRE!D3,[1]NOMBRE!E3,[1]NOMBRE!F3,[1]NOMBRE!G3,[1]NOMBRE!H3,"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t="str">
        <f>CONCATENATE("AÑO: ",[1]NOMBRE!B7)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f>+Enero!D10+Febrero!D10+'Marzo '!D10+'Abril '!D10+'Mayo '!D10+Junio!D10+Julio!D10+Agosto!D10+Septiembre!D10+'Octubre '!D10+Noviembre!D10+'Diciembre '!D10</f>
        <v>0</v>
      </c>
      <c r="E10" s="24">
        <f>+Enero!E10+Febrero!E10+'Marzo '!E10+'Abril '!E10+'Mayo '!E10+Junio!E10+Julio!E10+Agosto!E10+Septiembre!E10+'Octubre '!E10+Noviembre!E10+'Diciembre '!E10</f>
        <v>0</v>
      </c>
      <c r="F10" s="24">
        <f>+Enero!F10+Febrero!F10+'Marzo '!F10+'Abril '!F10+'Mayo '!F10+Junio!F10+Julio!F10+Agosto!F10+Septiembre!F10+'Octubre '!F10+Noviembre!F10+'Diciembre '!F10</f>
        <v>0</v>
      </c>
      <c r="G10" s="24">
        <f>+Enero!G10+Febrero!G10+'Marzo '!G10+'Abril '!G10+'Mayo '!G10+Junio!G10+Julio!G10+Agosto!G10+Septiembre!G10+'Octubre '!G10+Noviembre!G10+'Diciembre '!G10</f>
        <v>0</v>
      </c>
      <c r="H10" s="24">
        <f>+Enero!H10+Febrero!H10+'Marzo '!H10+'Abril '!H10+'Mayo '!H10+Junio!H10+Julio!H10+Agosto!H10+Septiembre!H10+'Octubre '!H10+Noviembre!H10+'Diciembre '!H10</f>
        <v>0</v>
      </c>
      <c r="I10" s="24">
        <f>+Enero!I10+Febrero!I10+'Marzo '!I10+'Abril '!I10+'Mayo '!I10+Junio!I10+Julio!I10+Agosto!I10+Septiembre!I10+'Octubre '!I10+Noviembre!I10+'Diciembre '!I10</f>
        <v>0</v>
      </c>
      <c r="J10" s="24">
        <f>+Enero!J10+Febrero!J10+'Marzo '!J10+'Abril '!J10+'Mayo '!J10+Junio!J10+Julio!J10+Agosto!J10+Septiembre!J10+'Octubre '!J10+Noviembre!J10+'Diciembre '!J10</f>
        <v>0</v>
      </c>
      <c r="K10" s="24">
        <f>+Enero!K10+Febrero!K10+'Marzo '!K10+'Abril '!K10+'Mayo '!K10+Junio!K10+Julio!K10+Agosto!K10+Septiembre!K10+'Octubre '!K10+Noviembre!K10+'Diciembre '!K10</f>
        <v>0</v>
      </c>
      <c r="L10" s="24">
        <f>+Enero!L10+Febrero!L10+'Marzo '!L10+'Abril '!L10+'Mayo '!L10+Junio!L10+Julio!L10+Agosto!L10+Septiembre!L10+'Octubre '!L10+Noviembre!L10+'Diciembre '!L10</f>
        <v>0</v>
      </c>
      <c r="M10" s="26" t="str">
        <f>+BA10</f>
        <v/>
      </c>
      <c r="N10" s="27"/>
      <c r="O10" s="27"/>
      <c r="P10" s="27"/>
      <c r="Q10" s="27"/>
      <c r="R10" s="27"/>
      <c r="S10" s="27"/>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IF($C10&gt;=[1]A03!$C73,"","Total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f>+Enero!D11+Febrero!D11+'Marzo '!D11+'Abril '!D11+'Mayo '!D11+Junio!D11+Julio!D11+Agosto!D11+Septiembre!D11+'Octubre '!D11+Noviembre!D11+'Diciembre '!D11</f>
        <v>0</v>
      </c>
      <c r="E11" s="31">
        <f>+Enero!E11+Febrero!E11+'Marzo '!E11+'Abril '!E11+'Mayo '!E11+Junio!E11+Julio!E11+Agosto!E11+Septiembre!E11+'Octubre '!E11+Noviembre!E11+'Diciembre '!E11</f>
        <v>0</v>
      </c>
      <c r="F11" s="31">
        <f>+Enero!F11+Febrero!F11+'Marzo '!F11+'Abril '!F11+'Mayo '!F11+Junio!F11+Julio!F11+Agosto!F11+Septiembre!F11+'Octubre '!F11+Noviembre!F11+'Diciembre '!F11</f>
        <v>0</v>
      </c>
      <c r="G11" s="31">
        <f>+Enero!G11+Febrero!G11+'Marzo '!G11+'Abril '!G11+'Mayo '!G11+Junio!G11+Julio!G11+Agosto!G11+Septiembre!G11+'Octubre '!G11+Noviembre!G11+'Diciembre '!G11</f>
        <v>0</v>
      </c>
      <c r="H11" s="31">
        <f>+Enero!H11+Febrero!H11+'Marzo '!H11+'Abril '!H11+'Mayo '!H11+Junio!H11+Julio!H11+Agosto!H11+Septiembre!H11+'Octubre '!H11+Noviembre!H11+'Diciembre '!H11</f>
        <v>0</v>
      </c>
      <c r="I11" s="31">
        <f>+Enero!I11+Febrero!I11+'Marzo '!I11+'Abril '!I11+'Mayo '!I11+Junio!I11+Julio!I11+Agosto!I11+Septiembre!I11+'Octubre '!I11+Noviembre!I11+'Diciembre '!I11</f>
        <v>0</v>
      </c>
      <c r="J11" s="31">
        <f>+Enero!J11+Febrero!J11+'Marzo '!J11+'Abril '!J11+'Mayo '!J11+Junio!J11+Julio!J11+Agosto!J11+Septiembre!J11+'Octubre '!J11+Noviembre!J11+'Diciembre '!J11</f>
        <v>0</v>
      </c>
      <c r="K11" s="31">
        <f>+Enero!K11+Febrero!K11+'Marzo '!K11+'Abril '!K11+'Mayo '!K11+Junio!K11+Julio!K11+Agosto!K11+Septiembre!K11+'Octubre '!K11+Noviembre!K11+'Diciembre '!K11</f>
        <v>0</v>
      </c>
      <c r="L11" s="32">
        <f>+Enero!L11+Febrero!L11+'Marzo '!L11+'Abril '!L11+'Mayo '!L11+Junio!L11+Julio!L11+Agosto!L11+Septiembre!L11+'Octubre '!L11+Noviembre!L11+'Diciembre '!L11</f>
        <v>0</v>
      </c>
      <c r="M11" s="26" t="str">
        <f>$BA11</f>
        <v/>
      </c>
      <c r="N11" s="27"/>
      <c r="O11" s="27"/>
      <c r="P11" s="27"/>
      <c r="Q11" s="27"/>
      <c r="R11" s="27"/>
      <c r="S11" s="27"/>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f>+Enero!D12+Febrero!D12+'Marzo '!D12+'Abril '!D12+'Mayo '!D12+Junio!D12+Julio!D12+Agosto!D12+Septiembre!D12+'Octubre '!D12+Noviembre!D12+'Diciembre '!D12</f>
        <v>0</v>
      </c>
      <c r="E12" s="31">
        <f>+Enero!E12+Febrero!E12+'Marzo '!E12+'Abril '!E12+'Mayo '!E12+Junio!E12+Julio!E12+Agosto!E12+Septiembre!E12+'Octubre '!E12+Noviembre!E12+'Diciembre '!E12</f>
        <v>0</v>
      </c>
      <c r="F12" s="31">
        <f>+Enero!F12+Febrero!F12+'Marzo '!F12+'Abril '!F12+'Mayo '!F12+Junio!F12+Julio!F12+Agosto!F12+Septiembre!F12+'Octubre '!F12+Noviembre!F12+'Diciembre '!F12</f>
        <v>0</v>
      </c>
      <c r="G12" s="31">
        <f>+Enero!G12+Febrero!G12+'Marzo '!G12+'Abril '!G12+'Mayo '!G12+Junio!G12+Julio!G12+Agosto!G12+Septiembre!G12+'Octubre '!G12+Noviembre!G12+'Diciembre '!G12</f>
        <v>0</v>
      </c>
      <c r="H12" s="31">
        <f>+Enero!H12+Febrero!H12+'Marzo '!H12+'Abril '!H12+'Mayo '!H12+Junio!H12+Julio!H12+Agosto!H12+Septiembre!H12+'Octubre '!H12+Noviembre!H12+'Diciembre '!H12</f>
        <v>0</v>
      </c>
      <c r="I12" s="31">
        <f>+Enero!I12+Febrero!I12+'Marzo '!I12+'Abril '!I12+'Mayo '!I12+Junio!I12+Julio!I12+Agosto!I12+Septiembre!I12+'Octubre '!I12+Noviembre!I12+'Diciembre '!I12</f>
        <v>0</v>
      </c>
      <c r="J12" s="31">
        <f>+Enero!J12+Febrero!J12+'Marzo '!J12+'Abril '!J12+'Mayo '!J12+Junio!J12+Julio!J12+Agosto!J12+Septiembre!J12+'Octubre '!J12+Noviembre!J12+'Diciembre '!J12</f>
        <v>0</v>
      </c>
      <c r="K12" s="31">
        <f>+Enero!K12+Febrero!K12+'Marzo '!K12+'Abril '!K12+'Mayo '!K12+Junio!K12+Julio!K12+Agosto!K12+Septiembre!K12+'Octubre '!K12+Noviembre!K12+'Diciembre '!K12</f>
        <v>0</v>
      </c>
      <c r="L12" s="32">
        <f>+Enero!L12+Febrero!L12+'Marzo '!L12+'Abril '!L12+'Mayo '!L12+Junio!L12+Julio!L12+Agosto!L12+Septiembre!L12+'Octubre '!L12+Noviembre!L12+'Diciembre '!L12</f>
        <v>0</v>
      </c>
      <c r="M12" s="26" t="str">
        <f>$BA12</f>
        <v/>
      </c>
      <c r="N12" s="27"/>
      <c r="O12" s="27"/>
      <c r="P12" s="27"/>
      <c r="Q12" s="27"/>
      <c r="R12" s="27"/>
      <c r="S12" s="27"/>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f>+Enero!D13+Febrero!D13+'Marzo '!D13+'Abril '!D13+'Mayo '!D13+Junio!D13+Julio!D13+Agosto!D13+Septiembre!D13+'Octubre '!D13+Noviembre!D13+'Diciembre '!D13</f>
        <v>0</v>
      </c>
      <c r="E13" s="31">
        <f>+Enero!E13+Febrero!E13+'Marzo '!E13+'Abril '!E13+'Mayo '!E13+Junio!E13+Julio!E13+Agosto!E13+Septiembre!E13+'Octubre '!E13+Noviembre!E13+'Diciembre '!E13</f>
        <v>0</v>
      </c>
      <c r="F13" s="31">
        <f>+Enero!F13+Febrero!F13+'Marzo '!F13+'Abril '!F13+'Mayo '!F13+Junio!F13+Julio!F13+Agosto!F13+Septiembre!F13+'Octubre '!F13+Noviembre!F13+'Diciembre '!F13</f>
        <v>0</v>
      </c>
      <c r="G13" s="31">
        <f>+Enero!G13+Febrero!G13+'Marzo '!G13+'Abril '!G13+'Mayo '!G13+Junio!G13+Julio!G13+Agosto!G13+Septiembre!G13+'Octubre '!G13+Noviembre!G13+'Diciembre '!G13</f>
        <v>0</v>
      </c>
      <c r="H13" s="31">
        <f>+Enero!H13+Febrero!H13+'Marzo '!H13+'Abril '!H13+'Mayo '!H13+Junio!H13+Julio!H13+Agosto!H13+Septiembre!H13+'Octubre '!H13+Noviembre!H13+'Diciembre '!H13</f>
        <v>0</v>
      </c>
      <c r="I13" s="31">
        <f>+Enero!I13+Febrero!I13+'Marzo '!I13+'Abril '!I13+'Mayo '!I13+Junio!I13+Julio!I13+Agosto!I13+Septiembre!I13+'Octubre '!I13+Noviembre!I13+'Diciembre '!I13</f>
        <v>0</v>
      </c>
      <c r="J13" s="31">
        <f>+Enero!J13+Febrero!J13+'Marzo '!J13+'Abril '!J13+'Mayo '!J13+Junio!J13+Julio!J13+Agosto!J13+Septiembre!J13+'Octubre '!J13+Noviembre!J13+'Diciembre '!J13</f>
        <v>0</v>
      </c>
      <c r="K13" s="31">
        <f>+Enero!K13+Febrero!K13+'Marzo '!K13+'Abril '!K13+'Mayo '!K13+Junio!K13+Julio!K13+Agosto!K13+Septiembre!K13+'Octubre '!K13+Noviembre!K13+'Diciembre '!K13</f>
        <v>0</v>
      </c>
      <c r="L13" s="32">
        <f>+Enero!L13+Febrero!L13+'Marzo '!L13+'Abril '!L13+'Mayo '!L13+Junio!L13+Julio!L13+Agosto!L13+Septiembre!L13+'Octubre '!L13+Noviembre!L13+'Diciembre '!L13</f>
        <v>0</v>
      </c>
      <c r="M13" s="26"/>
      <c r="N13" s="27"/>
      <c r="O13" s="27"/>
      <c r="P13" s="27"/>
      <c r="Q13" s="27"/>
      <c r="R13" s="27"/>
      <c r="S13" s="27"/>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f>+Enero!D14+Febrero!D14+'Marzo '!D14+'Abril '!D14+'Mayo '!D14+Junio!D14+Julio!D14+Agosto!D14+Septiembre!D14+'Octubre '!D14+Noviembre!D14+'Diciembre '!D14</f>
        <v>0</v>
      </c>
      <c r="E14" s="34">
        <f>+Enero!E14+Febrero!E14+'Marzo '!E14+'Abril '!E14+'Mayo '!E14+Junio!E14+Julio!E14+Agosto!E14+Septiembre!E14+'Octubre '!E14+Noviembre!E14+'Diciembre '!E14</f>
        <v>0</v>
      </c>
      <c r="F14" s="34">
        <f>+Enero!F14+Febrero!F14+'Marzo '!F14+'Abril '!F14+'Mayo '!F14+Junio!F14+Julio!F14+Agosto!F14+Septiembre!F14+'Octubre '!F14+Noviembre!F14+'Diciembre '!F14</f>
        <v>0</v>
      </c>
      <c r="G14" s="34">
        <f>+Enero!G14+Febrero!G14+'Marzo '!G14+'Abril '!G14+'Mayo '!G14+Junio!G14+Julio!G14+Agosto!G14+Septiembre!G14+'Octubre '!G14+Noviembre!G14+'Diciembre '!G14</f>
        <v>0</v>
      </c>
      <c r="H14" s="34">
        <f>+Enero!H14+Febrero!H14+'Marzo '!H14+'Abril '!H14+'Mayo '!H14+Junio!H14+Julio!H14+Agosto!H14+Septiembre!H14+'Octubre '!H14+Noviembre!H14+'Diciembre '!H14</f>
        <v>0</v>
      </c>
      <c r="I14" s="34">
        <f>+Enero!I14+Febrero!I14+'Marzo '!I14+'Abril '!I14+'Mayo '!I14+Junio!I14+Julio!I14+Agosto!I14+Septiembre!I14+'Octubre '!I14+Noviembre!I14+'Diciembre '!I14</f>
        <v>0</v>
      </c>
      <c r="J14" s="34">
        <f>+Enero!J14+Febrero!J14+'Marzo '!J14+'Abril '!J14+'Mayo '!J14+Junio!J14+Julio!J14+Agosto!J14+Septiembre!J14+'Octubre '!J14+Noviembre!J14+'Diciembre '!J14</f>
        <v>0</v>
      </c>
      <c r="K14" s="34">
        <f>+Enero!K14+Febrero!K14+'Marzo '!K14+'Abril '!K14+'Mayo '!K14+Junio!K14+Julio!K14+Agosto!K14+Septiembre!K14+'Octubre '!K14+Noviembre!K14+'Diciembre '!K14</f>
        <v>0</v>
      </c>
      <c r="L14" s="35">
        <f>+Enero!L14+Febrero!L14+'Marzo '!L14+'Abril '!L14+'Mayo '!L14+Junio!L14+Julio!L14+Agosto!L14+Septiembre!L14+'Octubre '!L14+Noviembre!L14+'Diciembre '!L14</f>
        <v>0</v>
      </c>
      <c r="M14" s="26" t="str">
        <f>$BA14</f>
        <v/>
      </c>
      <c r="N14" s="27"/>
      <c r="O14" s="27"/>
      <c r="P14" s="27"/>
      <c r="Q14" s="27"/>
      <c r="R14" s="27"/>
      <c r="S14" s="27"/>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f>+Enero!D15+Febrero!D15+'Marzo '!D15+'Abril '!D15+'Mayo '!D15+Junio!D15+Julio!D15+Agosto!D15+Septiembre!D15+'Octubre '!D15+Noviembre!D15+'Diciembre '!D15</f>
        <v>0</v>
      </c>
      <c r="E15" s="37">
        <f>+Enero!E15+Febrero!E15+'Marzo '!E15+'Abril '!E15+'Mayo '!E15+Junio!E15+Julio!E15+Agosto!E15+Septiembre!E15+'Octubre '!E15+Noviembre!E15+'Diciembre '!E15</f>
        <v>0</v>
      </c>
      <c r="F15" s="37">
        <f>+Enero!F15+Febrero!F15+'Marzo '!F15+'Abril '!F15+'Mayo '!F15+Junio!F15+Julio!F15+Agosto!F15+Septiembre!F15+'Octubre '!F15+Noviembre!F15+'Diciembre '!F15</f>
        <v>0</v>
      </c>
      <c r="G15" s="37">
        <f>+Enero!G15+Febrero!G15+'Marzo '!G15+'Abril '!G15+'Mayo '!G15+Junio!G15+Julio!G15+Agosto!G15+Septiembre!G15+'Octubre '!G15+Noviembre!G15+'Diciembre '!G15</f>
        <v>0</v>
      </c>
      <c r="H15" s="37">
        <f>+Enero!H15+Febrero!H15+'Marzo '!H15+'Abril '!H15+'Mayo '!H15+Junio!H15+Julio!H15+Agosto!H15+Septiembre!H15+'Octubre '!H15+Noviembre!H15+'Diciembre '!H15</f>
        <v>0</v>
      </c>
      <c r="I15" s="37">
        <f>+Enero!I15+Febrero!I15+'Marzo '!I15+'Abril '!I15+'Mayo '!I15+Junio!I15+Julio!I15+Agosto!I15+Septiembre!I15+'Octubre '!I15+Noviembre!I15+'Diciembre '!I15</f>
        <v>0</v>
      </c>
      <c r="J15" s="37">
        <f>+Enero!J15+Febrero!J15+'Marzo '!J15+'Abril '!J15+'Mayo '!J15+Junio!J15+Julio!J15+Agosto!J15+Septiembre!J15+'Octubre '!J15+Noviembre!J15+'Diciembre '!J15</f>
        <v>0</v>
      </c>
      <c r="K15" s="37">
        <f>+Enero!K15+Febrero!K15+'Marzo '!K15+'Abril '!K15+'Mayo '!K15+Junio!K15+Julio!K15+Agosto!K15+Septiembre!K15+'Octubre '!K15+Noviembre!K15+'Diciembre '!K15</f>
        <v>0</v>
      </c>
      <c r="L15" s="38">
        <f>+Enero!L15+Febrero!L15+'Marzo '!L15+'Abril '!L15+'Mayo '!L15+Junio!L15+Julio!L15+Agosto!L15+Septiembre!L15+'Octubre '!L15+Noviembre!L15+'Diciembre '!L15</f>
        <v>0</v>
      </c>
      <c r="M15" s="26" t="str">
        <f>$BA15</f>
        <v/>
      </c>
      <c r="N15" s="27"/>
      <c r="O15" s="27"/>
      <c r="P15" s="27"/>
      <c r="Q15" s="27"/>
      <c r="R15" s="27"/>
      <c r="S15" s="27"/>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f>+Enero!C19+Febrero!C19+'Marzo '!C19+'Abril '!C19+'Mayo '!C19+Junio!C19+Julio!C19+Agosto!C19+Septiembre!C19+'Octubre '!C19+Noviembre!C19+'Diciembre '!C19</f>
        <v>1958</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f>+Enero!C20+Febrero!C20+'Marzo '!C20+'Abril '!C20+'Mayo '!C20+Junio!C20+Julio!C20+Agosto!C20+Septiembre!C20+'Octubre '!C20+Noviembre!C20+'Diciembre '!C20</f>
        <v>3</v>
      </c>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f>+Enero!C21+Febrero!C21+'Marzo '!C21+'Abril '!C21+'Mayo '!C21+Junio!C21+Julio!C21+Agosto!C21+Septiembre!C21+'Octubre '!C21+Noviembre!C21+'Diciembre '!C21</f>
        <v>46</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f>+Enero!C22+Febrero!C22+'Marzo '!C22+'Abril '!C22+'Mayo '!C22+Junio!C22+Julio!C22+Agosto!C22+Septiembre!C22+'Octubre '!C22+Noviembre!C22+'Diciembre '!C22</f>
        <v>382</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f>+Enero!C23+Febrero!C23+'Marzo '!C23+'Abril '!C23+'Mayo '!C23+Junio!C23+Julio!C23+Agosto!C23+Septiembre!C23+'Octubre '!C23+Noviembre!C23+'Diciembre '!C23</f>
        <v>23</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f>+Enero!C24+Febrero!C24+'Marzo '!C24+'Abril '!C24+'Mayo '!C24+Junio!C24+Julio!C24+Agosto!C24+Septiembre!C24+'Octubre '!C24+Noviembre!C24+'Diciembre '!C24</f>
        <v>15</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f>+Enero!C25+Febrero!C25+'Marzo '!C25+'Abril '!C25+'Mayo '!C25+Junio!C25+Julio!C25+Agosto!C25+Septiembre!C25+'Octubre '!C25+Noviembre!C25+'Diciembre '!C25</f>
        <v>9</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f>+Enero!C26+Febrero!C26+'Marzo '!C26+'Abril '!C26+'Mayo '!C26+Junio!C26+Julio!C26+Agosto!C26+Septiembre!C26+'Octubre '!C26+Noviembre!C26+'Diciembre '!C26</f>
        <v>308</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f>+Enero!C27+Febrero!C27+'Marzo '!C27+'Abril '!C27+'Mayo '!C27+Junio!C27+Julio!C27+Agosto!C27+Septiembre!C27+'Octubre '!C27+Noviembre!C27+'Diciembre '!C27</f>
        <v>171</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f>+Enero!C28+Febrero!C28+'Marzo '!C28+'Abril '!C28+'Mayo '!C28+Junio!C28+Julio!C28+Agosto!C28+Septiembre!C28+'Octubre '!C28+Noviembre!C28+'Diciembre '!C28</f>
        <v>32</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f>+Enero!C29+Febrero!C29+'Marzo '!C29+'Abril '!C29+'Mayo '!C29+Junio!C29+Julio!C29+Agosto!C29+Septiembre!C29+'Octubre '!C29+Noviembre!C29+'Diciembre '!C29</f>
        <v>969</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272" t="s">
        <v>6</v>
      </c>
      <c r="E32" s="259" t="s">
        <v>7</v>
      </c>
      <c r="F32" s="259" t="s">
        <v>8</v>
      </c>
      <c r="G32" s="259" t="s">
        <v>9</v>
      </c>
      <c r="H32" s="259" t="s">
        <v>10</v>
      </c>
      <c r="I32" s="259" t="s">
        <v>11</v>
      </c>
      <c r="J32" s="259" t="s">
        <v>12</v>
      </c>
      <c r="K32" s="259" t="s">
        <v>13</v>
      </c>
      <c r="L32" s="259"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f>+Enero!D34+Febrero!D34+'Marzo '!D34+'Abril '!D34+'Mayo '!D34+Junio!D34+Julio!D34+Agosto!D34+Septiembre!D34+'Octubre '!D34+Noviembre!D34+'Diciembre '!D34</f>
        <v>0</v>
      </c>
      <c r="E34" s="25">
        <f>+Enero!E34+Febrero!E34+'Marzo '!E34+'Abril '!E34+'Mayo '!E34+Junio!E34+Julio!E34+Agosto!E34+Septiembre!E34+'Octubre '!E34+Noviembre!E34+'Diciembre '!E34</f>
        <v>0</v>
      </c>
      <c r="F34" s="25">
        <f>+Enero!F34+Febrero!F34+'Marzo '!F34+'Abril '!F34+'Mayo '!F34+Junio!F34+Julio!F34+Agosto!F34+Septiembre!F34+'Octubre '!F34+Noviembre!F34+'Diciembre '!F34</f>
        <v>0</v>
      </c>
      <c r="G34" s="25">
        <f>+Enero!G34+Febrero!G34+'Marzo '!G34+'Abril '!G34+'Mayo '!G34+Junio!G34+Julio!G34+Agosto!G34+Septiembre!G34+'Octubre '!G34+Noviembre!G34+'Diciembre '!G34</f>
        <v>0</v>
      </c>
      <c r="H34" s="25">
        <f>+Enero!H34+Febrero!H34+'Marzo '!H34+'Abril '!H34+'Mayo '!H34+Junio!H34+Julio!H34+Agosto!H34+Septiembre!H34+'Octubre '!H34+Noviembre!H34+'Diciembre '!H34</f>
        <v>0</v>
      </c>
      <c r="I34" s="25">
        <f>+Enero!I34+Febrero!I34+'Marzo '!I34+'Abril '!I34+'Mayo '!I34+Junio!I34+Julio!I34+Agosto!I34+Septiembre!I34+'Octubre '!I34+Noviembre!I34+'Diciembre '!I34</f>
        <v>0</v>
      </c>
      <c r="J34" s="25">
        <f>+Enero!J34+Febrero!J34+'Marzo '!J34+'Abril '!J34+'Mayo '!J34+Junio!J34+Julio!J34+Agosto!J34+Septiembre!J34+'Octubre '!J34+Noviembre!J34+'Diciembre '!J34</f>
        <v>0</v>
      </c>
      <c r="K34" s="25">
        <f>+Enero!K34+Febrero!K34+'Marzo '!K34+'Abril '!K34+'Mayo '!K34+Junio!K34+Julio!K34+Agosto!K34+Septiembre!K34+'Octubre '!K34+Noviembre!K34+'Diciembre '!K34</f>
        <v>0</v>
      </c>
      <c r="L34" s="25">
        <f>+Enero!L34+Febrero!L34+'Marzo '!L34+'Abril '!L34+'Mayo '!L34+Junio!L34+Julio!L34+Agosto!L34+Septiembre!L34+'Octubre '!L34+Noviembre!L34+'Diciembre '!L34</f>
        <v>0</v>
      </c>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f>+Enero!D35+Febrero!D35+'Marzo '!D35+'Abril '!D35+'Mayo '!D35+Junio!D35+Julio!D35+Agosto!D35+Septiembre!D35+'Octubre '!D35+Noviembre!D35+'Diciembre '!D35</f>
        <v>0</v>
      </c>
      <c r="E35" s="44">
        <f>+Enero!E35+Febrero!E35+'Marzo '!E35+'Abril '!E35+'Mayo '!E35+Junio!E35+Julio!E35+Agosto!E35+Septiembre!E35+'Octubre '!E35+Noviembre!E35+'Diciembre '!E35</f>
        <v>0</v>
      </c>
      <c r="F35" s="44">
        <f>+Enero!F35+Febrero!F35+'Marzo '!F35+'Abril '!F35+'Mayo '!F35+Junio!F35+Julio!F35+Agosto!F35+Septiembre!F35+'Octubre '!F35+Noviembre!F35+'Diciembre '!F35</f>
        <v>0</v>
      </c>
      <c r="G35" s="44">
        <f>+Enero!G35+Febrero!G35+'Marzo '!G35+'Abril '!G35+'Mayo '!G35+Junio!G35+Julio!G35+Agosto!G35+Septiembre!G35+'Octubre '!G35+Noviembre!G35+'Diciembre '!G35</f>
        <v>0</v>
      </c>
      <c r="H35" s="44">
        <f>+Enero!H35+Febrero!H35+'Marzo '!H35+'Abril '!H35+'Mayo '!H35+Junio!H35+Julio!H35+Agosto!H35+Septiembre!H35+'Octubre '!H35+Noviembre!H35+'Diciembre '!H35</f>
        <v>0</v>
      </c>
      <c r="I35" s="44">
        <f>+Enero!I35+Febrero!I35+'Marzo '!I35+'Abril '!I35+'Mayo '!I35+Junio!I35+Julio!I35+Agosto!I35+Septiembre!I35+'Octubre '!I35+Noviembre!I35+'Diciembre '!I35</f>
        <v>0</v>
      </c>
      <c r="J35" s="44">
        <f>+Enero!J35+Febrero!J35+'Marzo '!J35+'Abril '!J35+'Mayo '!J35+Junio!J35+Julio!J35+Agosto!J35+Septiembre!J35+'Octubre '!J35+Noviembre!J35+'Diciembre '!J35</f>
        <v>0</v>
      </c>
      <c r="K35" s="44">
        <f>+Enero!K35+Febrero!K35+'Marzo '!K35+'Abril '!K35+'Mayo '!K35+Junio!K35+Julio!K35+Agosto!K35+Septiembre!K35+'Octubre '!K35+Noviembre!K35+'Diciembre '!K35</f>
        <v>0</v>
      </c>
      <c r="L35" s="44">
        <f>+Enero!L35+Febrero!L35+'Marzo '!L35+'Abril '!L35+'Mayo '!L35+Junio!L35+Julio!L35+Agosto!L35+Septiembre!L35+'Octubre '!L35+Noviembre!L35+'Diciembre '!L35</f>
        <v>0</v>
      </c>
      <c r="M35" s="278"/>
      <c r="N35" s="278"/>
      <c r="O35" s="278"/>
      <c r="P35" s="278"/>
      <c r="Q35" s="278"/>
      <c r="R35" s="278"/>
      <c r="S35" s="278"/>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f>+Enero!D36+Febrero!D36+'Marzo '!D36+'Abril '!D36+'Mayo '!D36+Junio!D36+Julio!D36+Agosto!D36+Septiembre!D36+'Octubre '!D36+Noviembre!D36+'Diciembre '!D36</f>
        <v>0</v>
      </c>
      <c r="E36" s="25">
        <f>+Enero!E36+Febrero!E36+'Marzo '!E36+'Abril '!E36+'Mayo '!E36+Junio!E36+Julio!E36+Agosto!E36+Septiembre!E36+'Octubre '!E36+Noviembre!E36+'Diciembre '!E36</f>
        <v>0</v>
      </c>
      <c r="F36" s="25">
        <f>+Enero!F36+Febrero!F36+'Marzo '!F36+'Abril '!F36+'Mayo '!F36+Junio!F36+Julio!F36+Agosto!F36+Septiembre!F36+'Octubre '!F36+Noviembre!F36+'Diciembre '!F36</f>
        <v>0</v>
      </c>
      <c r="G36" s="25">
        <f>+Enero!G36+Febrero!G36+'Marzo '!G36+'Abril '!G36+'Mayo '!G36+Junio!G36+Julio!G36+Agosto!G36+Septiembre!G36+'Octubre '!G36+Noviembre!G36+'Diciembre '!G36</f>
        <v>0</v>
      </c>
      <c r="H36" s="25">
        <f>+Enero!H36+Febrero!H36+'Marzo '!H36+'Abril '!H36+'Mayo '!H36+Junio!H36+Julio!H36+Agosto!H36+Septiembre!H36+'Octubre '!H36+Noviembre!H36+'Diciembre '!H36</f>
        <v>0</v>
      </c>
      <c r="I36" s="25">
        <f>+Enero!I36+Febrero!I36+'Marzo '!I36+'Abril '!I36+'Mayo '!I36+Junio!I36+Julio!I36+Agosto!I36+Septiembre!I36+'Octubre '!I36+Noviembre!I36+'Diciembre '!I36</f>
        <v>0</v>
      </c>
      <c r="J36" s="25">
        <f>+Enero!J36+Febrero!J36+'Marzo '!J36+'Abril '!J36+'Mayo '!J36+Junio!J36+Julio!J36+Agosto!J36+Septiembre!J36+'Octubre '!J36+Noviembre!J36+'Diciembre '!J36</f>
        <v>0</v>
      </c>
      <c r="K36" s="25">
        <f>+Enero!K36+Febrero!K36+'Marzo '!K36+'Abril '!K36+'Mayo '!K36+Junio!K36+Julio!K36+Agosto!K36+Septiembre!K36+'Octubre '!K36+Noviembre!K36+'Diciembre '!K36</f>
        <v>0</v>
      </c>
      <c r="L36" s="25">
        <f>+Enero!L36+Febrero!L36+'Marzo '!L36+'Abril '!L36+'Mayo '!L36+Junio!L36+Julio!L36+Agosto!L36+Septiembre!L36+'Octubre '!L36+Noviembre!L36+'Diciembre '!L36</f>
        <v>0</v>
      </c>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f>+Enero!D37+Febrero!D37+'Marzo '!D37+'Abril '!D37+'Mayo '!D37+Junio!D37+Julio!D37+Agosto!D37+Septiembre!D37+'Octubre '!D37+Noviembre!D37+'Diciembre '!D37</f>
        <v>0</v>
      </c>
      <c r="E37" s="32">
        <f>+Enero!E37+Febrero!E37+'Marzo '!E37+'Abril '!E37+'Mayo '!E37+Junio!E37+Julio!E37+Agosto!E37+Septiembre!E37+'Octubre '!E37+Noviembre!E37+'Diciembre '!E37</f>
        <v>0</v>
      </c>
      <c r="F37" s="32">
        <f>+Enero!F37+Febrero!F37+'Marzo '!F37+'Abril '!F37+'Mayo '!F37+Junio!F37+Julio!F37+Agosto!F37+Septiembre!F37+'Octubre '!F37+Noviembre!F37+'Diciembre '!F37</f>
        <v>0</v>
      </c>
      <c r="G37" s="32">
        <f>+Enero!G37+Febrero!G37+'Marzo '!G37+'Abril '!G37+'Mayo '!G37+Junio!G37+Julio!G37+Agosto!G37+Septiembre!G37+'Octubre '!G37+Noviembre!G37+'Diciembre '!G37</f>
        <v>0</v>
      </c>
      <c r="H37" s="32">
        <f>+Enero!H37+Febrero!H37+'Marzo '!H37+'Abril '!H37+'Mayo '!H37+Junio!H37+Julio!H37+Agosto!H37+Septiembre!H37+'Octubre '!H37+Noviembre!H37+'Diciembre '!H37</f>
        <v>0</v>
      </c>
      <c r="I37" s="32">
        <f>+Enero!I37+Febrero!I37+'Marzo '!I37+'Abril '!I37+'Mayo '!I37+Junio!I37+Julio!I37+Agosto!I37+Septiembre!I37+'Octubre '!I37+Noviembre!I37+'Diciembre '!I37</f>
        <v>0</v>
      </c>
      <c r="J37" s="32">
        <f>+Enero!J37+Febrero!J37+'Marzo '!J37+'Abril '!J37+'Mayo '!J37+Junio!J37+Julio!J37+Agosto!J37+Septiembre!J37+'Octubre '!J37+Noviembre!J37+'Diciembre '!J37</f>
        <v>0</v>
      </c>
      <c r="K37" s="32">
        <f>+Enero!K37+Febrero!K37+'Marzo '!K37+'Abril '!K37+'Mayo '!K37+Junio!K37+Julio!K37+Agosto!K37+Septiembre!K37+'Octubre '!K37+Noviembre!K37+'Diciembre '!K37</f>
        <v>0</v>
      </c>
      <c r="L37" s="32">
        <f>+Enero!L37+Febrero!L37+'Marzo '!L37+'Abril '!L37+'Mayo '!L37+Junio!L37+Julio!L37+Agosto!L37+Septiembre!L37+'Octubre '!L37+Noviembre!L37+'Diciembre '!L37</f>
        <v>0</v>
      </c>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f>+Enero!D38+Febrero!D38+'Marzo '!D38+'Abril '!D38+'Mayo '!D38+Junio!D38+Julio!D38+Agosto!D38+Septiembre!D38+'Octubre '!D38+Noviembre!D38+'Diciembre '!D38</f>
        <v>0</v>
      </c>
      <c r="E38" s="32">
        <f>+Enero!E38+Febrero!E38+'Marzo '!E38+'Abril '!E38+'Mayo '!E38+Junio!E38+Julio!E38+Agosto!E38+Septiembre!E38+'Octubre '!E38+Noviembre!E38+'Diciembre '!E38</f>
        <v>0</v>
      </c>
      <c r="F38" s="32">
        <f>+Enero!F38+Febrero!F38+'Marzo '!F38+'Abril '!F38+'Mayo '!F38+Junio!F38+Julio!F38+Agosto!F38+Septiembre!F38+'Octubre '!F38+Noviembre!F38+'Diciembre '!F38</f>
        <v>0</v>
      </c>
      <c r="G38" s="32">
        <f>+Enero!G38+Febrero!G38+'Marzo '!G38+'Abril '!G38+'Mayo '!G38+Junio!G38+Julio!G38+Agosto!G38+Septiembre!G38+'Octubre '!G38+Noviembre!G38+'Diciembre '!G38</f>
        <v>0</v>
      </c>
      <c r="H38" s="32">
        <f>+Enero!H38+Febrero!H38+'Marzo '!H38+'Abril '!H38+'Mayo '!H38+Junio!H38+Julio!H38+Agosto!H38+Septiembre!H38+'Octubre '!H38+Noviembre!H38+'Diciembre '!H38</f>
        <v>0</v>
      </c>
      <c r="I38" s="32">
        <f>+Enero!I38+Febrero!I38+'Marzo '!I38+'Abril '!I38+'Mayo '!I38+Junio!I38+Julio!I38+Agosto!I38+Septiembre!I38+'Octubre '!I38+Noviembre!I38+'Diciembre '!I38</f>
        <v>0</v>
      </c>
      <c r="J38" s="32">
        <f>+Enero!J38+Febrero!J38+'Marzo '!J38+'Abril '!J38+'Mayo '!J38+Junio!J38+Julio!J38+Agosto!J38+Septiembre!J38+'Octubre '!J38+Noviembre!J38+'Diciembre '!J38</f>
        <v>0</v>
      </c>
      <c r="K38" s="32">
        <f>+Enero!K38+Febrero!K38+'Marzo '!K38+'Abril '!K38+'Mayo '!K38+Junio!K38+Julio!K38+Agosto!K38+Septiembre!K38+'Octubre '!K38+Noviembre!K38+'Diciembre '!K38</f>
        <v>0</v>
      </c>
      <c r="L38" s="32">
        <f>+Enero!L38+Febrero!L38+'Marzo '!L38+'Abril '!L38+'Mayo '!L38+Junio!L38+Julio!L38+Agosto!L38+Septiembre!L38+'Octubre '!L38+Noviembre!L38+'Diciembre '!L38</f>
        <v>0</v>
      </c>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f>+Enero!D39+Febrero!D39+'Marzo '!D39+'Abril '!D39+'Mayo '!D39+Junio!D39+Julio!D39+Agosto!D39+Septiembre!D39+'Octubre '!D39+Noviembre!D39+'Diciembre '!D39</f>
        <v>0</v>
      </c>
      <c r="E39" s="32">
        <f>+Enero!E39+Febrero!E39+'Marzo '!E39+'Abril '!E39+'Mayo '!E39+Junio!E39+Julio!E39+Agosto!E39+Septiembre!E39+'Octubre '!E39+Noviembre!E39+'Diciembre '!E39</f>
        <v>0</v>
      </c>
      <c r="F39" s="32">
        <f>+Enero!F39+Febrero!F39+'Marzo '!F39+'Abril '!F39+'Mayo '!F39+Junio!F39+Julio!F39+Agosto!F39+Septiembre!F39+'Octubre '!F39+Noviembre!F39+'Diciembre '!F39</f>
        <v>0</v>
      </c>
      <c r="G39" s="32">
        <f>+Enero!G39+Febrero!G39+'Marzo '!G39+'Abril '!G39+'Mayo '!G39+Junio!G39+Julio!G39+Agosto!G39+Septiembre!G39+'Octubre '!G39+Noviembre!G39+'Diciembre '!G39</f>
        <v>0</v>
      </c>
      <c r="H39" s="32">
        <f>+Enero!H39+Febrero!H39+'Marzo '!H39+'Abril '!H39+'Mayo '!H39+Junio!H39+Julio!H39+Agosto!H39+Septiembre!H39+'Octubre '!H39+Noviembre!H39+'Diciembre '!H39</f>
        <v>0</v>
      </c>
      <c r="I39" s="32">
        <f>+Enero!I39+Febrero!I39+'Marzo '!I39+'Abril '!I39+'Mayo '!I39+Junio!I39+Julio!I39+Agosto!I39+Septiembre!I39+'Octubre '!I39+Noviembre!I39+'Diciembre '!I39</f>
        <v>0</v>
      </c>
      <c r="J39" s="32">
        <f>+Enero!J39+Febrero!J39+'Marzo '!J39+'Abril '!J39+'Mayo '!J39+Junio!J39+Julio!J39+Agosto!J39+Septiembre!J39+'Octubre '!J39+Noviembre!J39+'Diciembre '!J39</f>
        <v>0</v>
      </c>
      <c r="K39" s="32">
        <f>+Enero!K39+Febrero!K39+'Marzo '!K39+'Abril '!K39+'Mayo '!K39+Junio!K39+Julio!K39+Agosto!K39+Septiembre!K39+'Octubre '!K39+Noviembre!K39+'Diciembre '!K39</f>
        <v>0</v>
      </c>
      <c r="L39" s="32">
        <f>+Enero!L39+Febrero!L39+'Marzo '!L39+'Abril '!L39+'Mayo '!L39+Junio!L39+Julio!L39+Agosto!L39+Septiembre!L39+'Octubre '!L39+Noviembre!L39+'Diciembre '!L39</f>
        <v>0</v>
      </c>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f>+Enero!D40+Febrero!D40+'Marzo '!D40+'Abril '!D40+'Mayo '!D40+Junio!D40+Julio!D40+Agosto!D40+Septiembre!D40+'Octubre '!D40+Noviembre!D40+'Diciembre '!D40</f>
        <v>0</v>
      </c>
      <c r="E40" s="44">
        <f>+Enero!E40+Febrero!E40+'Marzo '!E40+'Abril '!E40+'Mayo '!E40+Junio!E40+Julio!E40+Agosto!E40+Septiembre!E40+'Octubre '!E40+Noviembre!E40+'Diciembre '!E40</f>
        <v>0</v>
      </c>
      <c r="F40" s="44">
        <f>+Enero!F40+Febrero!F40+'Marzo '!F40+'Abril '!F40+'Mayo '!F40+Junio!F40+Julio!F40+Agosto!F40+Septiembre!F40+'Octubre '!F40+Noviembre!F40+'Diciembre '!F40</f>
        <v>0</v>
      </c>
      <c r="G40" s="44">
        <f>+Enero!G40+Febrero!G40+'Marzo '!G40+'Abril '!G40+'Mayo '!G40+Junio!G40+Julio!G40+Agosto!G40+Septiembre!G40+'Octubre '!G40+Noviembre!G40+'Diciembre '!G40</f>
        <v>0</v>
      </c>
      <c r="H40" s="44">
        <f>+Enero!H40+Febrero!H40+'Marzo '!H40+'Abril '!H40+'Mayo '!H40+Junio!H40+Julio!H40+Agosto!H40+Septiembre!H40+'Octubre '!H40+Noviembre!H40+'Diciembre '!H40</f>
        <v>0</v>
      </c>
      <c r="I40" s="44">
        <f>+Enero!I40+Febrero!I40+'Marzo '!I40+'Abril '!I40+'Mayo '!I40+Junio!I40+Julio!I40+Agosto!I40+Septiembre!I40+'Octubre '!I40+Noviembre!I40+'Diciembre '!I40</f>
        <v>0</v>
      </c>
      <c r="J40" s="44">
        <f>+Enero!J40+Febrero!J40+'Marzo '!J40+'Abril '!J40+'Mayo '!J40+Junio!J40+Julio!J40+Agosto!J40+Septiembre!J40+'Octubre '!J40+Noviembre!J40+'Diciembre '!J40</f>
        <v>0</v>
      </c>
      <c r="K40" s="44">
        <f>+Enero!K40+Febrero!K40+'Marzo '!K40+'Abril '!K40+'Mayo '!K40+Junio!K40+Julio!K40+Agosto!K40+Septiembre!K40+'Octubre '!K40+Noviembre!K40+'Diciembre '!K40</f>
        <v>0</v>
      </c>
      <c r="L40" s="44">
        <f>+Enero!L40+Febrero!L40+'Marzo '!L40+'Abril '!L40+'Mayo '!L40+Junio!L40+Julio!L40+Agosto!L40+Septiembre!L40+'Octubre '!L40+Noviembre!L40+'Diciembre '!L40</f>
        <v>0</v>
      </c>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f>+Enero!D41+Febrero!D41+'Marzo '!D41+'Abril '!D41+'Mayo '!D41+Junio!D41+Julio!D41+Agosto!D41+Septiembre!D41+'Octubre '!D41+Noviembre!D41+'Diciembre '!D41</f>
        <v>0</v>
      </c>
      <c r="E41" s="60">
        <f>+Enero!E41+Febrero!E41+'Marzo '!E41+'Abril '!E41+'Mayo '!E41+Junio!E41+Julio!E41+Agosto!E41+Septiembre!E41+'Octubre '!E41+Noviembre!E41+'Diciembre '!E41</f>
        <v>0</v>
      </c>
      <c r="F41" s="60">
        <f>+Enero!F41+Febrero!F41+'Marzo '!F41+'Abril '!F41+'Mayo '!F41+Junio!F41+Julio!F41+Agosto!F41+Septiembre!F41+'Octubre '!F41+Noviembre!F41+'Diciembre '!F41</f>
        <v>0</v>
      </c>
      <c r="G41" s="60">
        <f>+Enero!G41+Febrero!G41+'Marzo '!G41+'Abril '!G41+'Mayo '!G41+Junio!G41+Julio!G41+Agosto!G41+Septiembre!G41+'Octubre '!G41+Noviembre!G41+'Diciembre '!G41</f>
        <v>0</v>
      </c>
      <c r="H41" s="60">
        <f>+Enero!H41+Febrero!H41+'Marzo '!H41+'Abril '!H41+'Mayo '!H41+Junio!H41+Julio!H41+Agosto!H41+Septiembre!H41+'Octubre '!H41+Noviembre!H41+'Diciembre '!H41</f>
        <v>0</v>
      </c>
      <c r="I41" s="60">
        <f>+Enero!I41+Febrero!I41+'Marzo '!I41+'Abril '!I41+'Mayo '!I41+Junio!I41+Julio!I41+Agosto!I41+Septiembre!I41+'Octubre '!I41+Noviembre!I41+'Diciembre '!I41</f>
        <v>0</v>
      </c>
      <c r="J41" s="60">
        <f>+Enero!J41+Febrero!J41+'Marzo '!J41+'Abril '!J41+'Mayo '!J41+Junio!J41+Julio!J41+Agosto!J41+Septiembre!J41+'Octubre '!J41+Noviembre!J41+'Diciembre '!J41</f>
        <v>0</v>
      </c>
      <c r="K41" s="60">
        <f>+Enero!K41+Febrero!K41+'Marzo '!K41+'Abril '!K41+'Mayo '!K41+Junio!K41+Julio!K41+Agosto!K41+Septiembre!K41+'Octubre '!K41+Noviembre!K41+'Diciembre '!K41</f>
        <v>0</v>
      </c>
      <c r="L41" s="60">
        <f>+Enero!L41+Febrero!L41+'Marzo '!L41+'Abril '!L41+'Mayo '!L41+Junio!L41+Julio!L41+Agosto!L41+Septiembre!L41+'Octubre '!L41+Noviembre!L41+'Diciembre '!L41</f>
        <v>0</v>
      </c>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f>+Enero!D42+Febrero!D42+'Marzo '!D42+'Abril '!D42+'Mayo '!D42+Junio!D42+Julio!D42+Agosto!D42+Septiembre!D42+'Octubre '!D42+Noviembre!D42+'Diciembre '!D42</f>
        <v>0</v>
      </c>
      <c r="E42" s="35">
        <f>+Enero!E42+Febrero!E42+'Marzo '!E42+'Abril '!E42+'Mayo '!E42+Junio!E42+Julio!E42+Agosto!E42+Septiembre!E42+'Octubre '!E42+Noviembre!E42+'Diciembre '!E42</f>
        <v>0</v>
      </c>
      <c r="F42" s="35">
        <f>+Enero!F42+Febrero!F42+'Marzo '!F42+'Abril '!F42+'Mayo '!F42+Junio!F42+Julio!F42+Agosto!F42+Septiembre!F42+'Octubre '!F42+Noviembre!F42+'Diciembre '!F42</f>
        <v>0</v>
      </c>
      <c r="G42" s="35">
        <f>+Enero!G42+Febrero!G42+'Marzo '!G42+'Abril '!G42+'Mayo '!G42+Junio!G42+Julio!G42+Agosto!G42+Septiembre!G42+'Octubre '!G42+Noviembre!G42+'Diciembre '!G42</f>
        <v>0</v>
      </c>
      <c r="H42" s="35">
        <f>+Enero!H42+Febrero!H42+'Marzo '!H42+'Abril '!H42+'Mayo '!H42+Junio!H42+Julio!H42+Agosto!H42+Septiembre!H42+'Octubre '!H42+Noviembre!H42+'Diciembre '!H42</f>
        <v>0</v>
      </c>
      <c r="I42" s="35">
        <f>+Enero!I42+Febrero!I42+'Marzo '!I42+'Abril '!I42+'Mayo '!I42+Junio!I42+Julio!I42+Agosto!I42+Septiembre!I42+'Octubre '!I42+Noviembre!I42+'Diciembre '!I42</f>
        <v>0</v>
      </c>
      <c r="J42" s="35">
        <f>+Enero!J42+Febrero!J42+'Marzo '!J42+'Abril '!J42+'Mayo '!J42+Junio!J42+Julio!J42+Agosto!J42+Septiembre!J42+'Octubre '!J42+Noviembre!J42+'Diciembre '!J42</f>
        <v>0</v>
      </c>
      <c r="K42" s="35">
        <f>+Enero!K42+Febrero!K42+'Marzo '!K42+'Abril '!K42+'Mayo '!K42+Junio!K42+Julio!K42+Agosto!K42+Septiembre!K42+'Octubre '!K42+Noviembre!K42+'Diciembre '!K42</f>
        <v>0</v>
      </c>
      <c r="L42" s="35">
        <f>+Enero!L42+Febrero!L42+'Marzo '!L42+'Abril '!L42+'Mayo '!L42+Junio!L42+Julio!L42+Agosto!L42+Septiembre!L42+'Octubre '!L42+Noviembre!L42+'Diciembre '!L42</f>
        <v>0</v>
      </c>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f>+Enero!D43+Febrero!D43+'Marzo '!D43+'Abril '!D43+'Mayo '!D43+Junio!D43+Julio!D43+Agosto!D43+Septiembre!D43+'Octubre '!D43+Noviembre!D43+'Diciembre '!D43</f>
        <v>0</v>
      </c>
      <c r="E43" s="64">
        <f>+Enero!E43+Febrero!E43+'Marzo '!E43+'Abril '!E43+'Mayo '!E43+Junio!E43+Julio!E43+Agosto!E43+Septiembre!E43+'Octubre '!E43+Noviembre!E43+'Diciembre '!E43</f>
        <v>0</v>
      </c>
      <c r="F43" s="64">
        <f>+Enero!F43+Febrero!F43+'Marzo '!F43+'Abril '!F43+'Mayo '!F43+Junio!F43+Julio!F43+Agosto!F43+Septiembre!F43+'Octubre '!F43+Noviembre!F43+'Diciembre '!F43</f>
        <v>0</v>
      </c>
      <c r="G43" s="64">
        <f>+Enero!G43+Febrero!G43+'Marzo '!G43+'Abril '!G43+'Mayo '!G43+Junio!G43+Julio!G43+Agosto!G43+Septiembre!G43+'Octubre '!G43+Noviembre!G43+'Diciembre '!G43</f>
        <v>0</v>
      </c>
      <c r="H43" s="64">
        <f>+Enero!H43+Febrero!H43+'Marzo '!H43+'Abril '!H43+'Mayo '!H43+Junio!H43+Julio!H43+Agosto!H43+Septiembre!H43+'Octubre '!H43+Noviembre!H43+'Diciembre '!H43</f>
        <v>0</v>
      </c>
      <c r="I43" s="64">
        <f>+Enero!I43+Febrero!I43+'Marzo '!I43+'Abril '!I43+'Mayo '!I43+Junio!I43+Julio!I43+Agosto!I43+Septiembre!I43+'Octubre '!I43+Noviembre!I43+'Diciembre '!I43</f>
        <v>0</v>
      </c>
      <c r="J43" s="64">
        <f>+Enero!J43+Febrero!J43+'Marzo '!J43+'Abril '!J43+'Mayo '!J43+Junio!J43+Julio!J43+Agosto!J43+Septiembre!J43+'Octubre '!J43+Noviembre!J43+'Diciembre '!J43</f>
        <v>0</v>
      </c>
      <c r="K43" s="64">
        <f>+Enero!K43+Febrero!K43+'Marzo '!K43+'Abril '!K43+'Mayo '!K43+Junio!K43+Julio!K43+Agosto!K43+Septiembre!K43+'Octubre '!K43+Noviembre!K43+'Diciembre '!K43</f>
        <v>0</v>
      </c>
      <c r="L43" s="64">
        <f>+Enero!L43+Febrero!L43+'Marzo '!L43+'Abril '!L43+'Mayo '!L43+Junio!L43+Julio!L43+Agosto!L43+Septiembre!L43+'Octubre '!L43+Noviembre!L43+'Diciembre '!L43</f>
        <v>0</v>
      </c>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262" t="s">
        <v>51</v>
      </c>
      <c r="B45" s="272"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f>+Enero!B46+Febrero!B46+'Marzo '!B46+'Abril '!B46+'Mayo '!B46+Junio!B46+Julio!B46+Agosto!B46+Septiembre!B46+'Octubre '!B46+Noviembre!B46+'Diciembre '!B46</f>
        <v>0</v>
      </c>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272"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f>+Enero!D49+Febrero!D49+'Marzo '!D49+'Abril '!D49+'Mayo '!D49+Junio!D49+Julio!D49+Agosto!D49+Septiembre!D49+'Octubre '!D49+Noviembre!D49+'Diciembre '!D49</f>
        <v>0</v>
      </c>
      <c r="E49" s="38">
        <f>+Enero!E49+Febrero!E49+'Marzo '!E49+'Abril '!E49+'Mayo '!E49+Junio!E49+Julio!E49+Agosto!E49+Septiembre!E49+'Octubre '!E49+Noviembre!E49+'Diciembre '!E49</f>
        <v>0</v>
      </c>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IF(AND(([1]A01!$C16+[1]A01!$C17+[1]A01!$C18+[1]A01!$C19+[1]A01!$D29+[1]A01!$D30+[1]A01!$D31)&lt;&gt;0,D49="",E49=""),"Observacion : En A01 existen contoles no ingresados, Revisar","")</f>
        <v/>
      </c>
      <c r="BB49" s="74"/>
      <c r="BC49" s="74"/>
      <c r="BD49" s="74"/>
      <c r="BE49" s="74"/>
      <c r="BF49" s="75"/>
      <c r="BG49" s="75"/>
      <c r="BH49" s="29">
        <f>IF(AND(([1]A01!$C16+[1]A01!$C17+[1]A01!$C18+[1]A01!$C19+[1]A01!$D29+[1]A01!$D30+[1]A01!$D31)&lt;&gt;0,D49="",E49=""),1,0)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f>+Enero!D53+Febrero!D53+'Marzo '!D53+'Abril '!D53+'Mayo '!D53+Junio!D53+Julio!D53+Agosto!D53+Septiembre!D53+'Octubre '!D53+Noviembre!D53+'Diciembre '!D53</f>
        <v>0</v>
      </c>
      <c r="E53" s="24">
        <f>+Enero!E53+Febrero!E53+'Marzo '!E53+'Abril '!E53+'Mayo '!E53+Junio!E53+Julio!E53+Agosto!E53+Septiembre!E53+'Octubre '!E53+Noviembre!E53+'Diciembre '!E53</f>
        <v>0</v>
      </c>
      <c r="F53" s="24">
        <f>+Enero!F53+Febrero!F53+'Marzo '!F53+'Abril '!F53+'Mayo '!F53+Junio!F53+Julio!F53+Agosto!F53+Septiembre!F53+'Octubre '!F53+Noviembre!F53+'Diciembre '!F53</f>
        <v>0</v>
      </c>
      <c r="G53" s="24">
        <f>+Enero!G53+Febrero!G53+'Marzo '!G53+'Abril '!G53+'Mayo '!G53+Junio!G53+Julio!G53+Agosto!G53+Septiembre!G53+'Octubre '!G53+Noviembre!G53+'Diciembre '!G53</f>
        <v>0</v>
      </c>
      <c r="H53" s="24">
        <f>+Enero!H53+Febrero!H53+'Marzo '!H53+'Abril '!H53+'Mayo '!H53+Junio!H53+Julio!H53+Agosto!H53+Septiembre!H53+'Octubre '!H53+Noviembre!H53+'Diciembre '!H53</f>
        <v>0</v>
      </c>
      <c r="I53" s="24">
        <f>+Enero!I53+Febrero!I53+'Marzo '!I53+'Abril '!I53+'Mayo '!I53+Junio!I53+Julio!I53+Agosto!I53+Septiembre!I53+'Octubre '!I53+Noviembre!I53+'Diciembre '!I53</f>
        <v>0</v>
      </c>
      <c r="J53" s="24">
        <f>+Enero!J53+Febrero!J53+'Marzo '!J53+'Abril '!J53+'Mayo '!J53+Junio!J53+Julio!J53+Agosto!J53+Septiembre!J53+'Octubre '!J53+Noviembre!J53+'Diciembre '!J53</f>
        <v>0</v>
      </c>
      <c r="K53" s="25">
        <f>+Enero!K53+Febrero!K53+'Marzo '!K53+'Abril '!K53+'Mayo '!K53+Junio!K53+Julio!K53+Agosto!K53+Septiembre!K53+'Octubre '!K53+Noviembre!K53+'Diciembre '!K53</f>
        <v>0</v>
      </c>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f>+Enero!D54+Febrero!D54+'Marzo '!D54+'Abril '!D54+'Mayo '!D54+Junio!D54+Julio!D54+Agosto!D54+Septiembre!D54+'Octubre '!D54+Noviembre!D54+'Diciembre '!D54</f>
        <v>0</v>
      </c>
      <c r="E54" s="31">
        <f>+Enero!E54+Febrero!E54+'Marzo '!E54+'Abril '!E54+'Mayo '!E54+Junio!E54+Julio!E54+Agosto!E54+Septiembre!E54+'Octubre '!E54+Noviembre!E54+'Diciembre '!E54</f>
        <v>0</v>
      </c>
      <c r="F54" s="31">
        <f>+Enero!F54+Febrero!F54+'Marzo '!F54+'Abril '!F54+'Mayo '!F54+Junio!F54+Julio!F54+Agosto!F54+Septiembre!F54+'Octubre '!F54+Noviembre!F54+'Diciembre '!F54</f>
        <v>0</v>
      </c>
      <c r="G54" s="31">
        <f>+Enero!G54+Febrero!G54+'Marzo '!G54+'Abril '!G54+'Mayo '!G54+Junio!G54+Julio!G54+Agosto!G54+Septiembre!G54+'Octubre '!G54+Noviembre!G54+'Diciembre '!G54</f>
        <v>0</v>
      </c>
      <c r="H54" s="31">
        <f>+Enero!H54+Febrero!H54+'Marzo '!H54+'Abril '!H54+'Mayo '!H54+Junio!H54+Julio!H54+Agosto!H54+Septiembre!H54+'Octubre '!H54+Noviembre!H54+'Diciembre '!H54</f>
        <v>0</v>
      </c>
      <c r="I54" s="31">
        <f>+Enero!I54+Febrero!I54+'Marzo '!I54+'Abril '!I54+'Mayo '!I54+Junio!I54+Julio!I54+Agosto!I54+Septiembre!I54+'Octubre '!I54+Noviembre!I54+'Diciembre '!I54</f>
        <v>0</v>
      </c>
      <c r="J54" s="31">
        <f>+Enero!J54+Febrero!J54+'Marzo '!J54+'Abril '!J54+'Mayo '!J54+Junio!J54+Julio!J54+Agosto!J54+Septiembre!J54+'Octubre '!J54+Noviembre!J54+'Diciembre '!J54</f>
        <v>0</v>
      </c>
      <c r="K54" s="32">
        <f>+Enero!K54+Febrero!K54+'Marzo '!K54+'Abril '!K54+'Mayo '!K54+Junio!K54+Julio!K54+Agosto!K54+Septiembre!K54+'Octubre '!K54+Noviembre!K54+'Diciembre '!K54</f>
        <v>0</v>
      </c>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f>+Enero!D55+Febrero!D55+'Marzo '!D55+'Abril '!D55+'Mayo '!D55+Junio!D55+Julio!D55+Agosto!D55+Septiembre!D55+'Octubre '!D55+Noviembre!D55+'Diciembre '!D55</f>
        <v>0</v>
      </c>
      <c r="E55" s="31">
        <f>+Enero!E55+Febrero!E55+'Marzo '!E55+'Abril '!E55+'Mayo '!E55+Junio!E55+Julio!E55+Agosto!E55+Septiembre!E55+'Octubre '!E55+Noviembre!E55+'Diciembre '!E55</f>
        <v>0</v>
      </c>
      <c r="F55" s="31">
        <f>+Enero!F55+Febrero!F55+'Marzo '!F55+'Abril '!F55+'Mayo '!F55+Junio!F55+Julio!F55+Agosto!F55+Septiembre!F55+'Octubre '!F55+Noviembre!F55+'Diciembre '!F55</f>
        <v>0</v>
      </c>
      <c r="G55" s="31">
        <f>+Enero!G55+Febrero!G55+'Marzo '!G55+'Abril '!G55+'Mayo '!G55+Junio!G55+Julio!G55+Agosto!G55+Septiembre!G55+'Octubre '!G55+Noviembre!G55+'Diciembre '!G55</f>
        <v>0</v>
      </c>
      <c r="H55" s="31">
        <f>+Enero!H55+Febrero!H55+'Marzo '!H55+'Abril '!H55+'Mayo '!H55+Junio!H55+Julio!H55+Agosto!H55+Septiembre!H55+'Octubre '!H55+Noviembre!H55+'Diciembre '!H55</f>
        <v>0</v>
      </c>
      <c r="I55" s="31">
        <f>+Enero!I55+Febrero!I55+'Marzo '!I55+'Abril '!I55+'Mayo '!I55+Junio!I55+Julio!I55+Agosto!I55+Septiembre!I55+'Octubre '!I55+Noviembre!I55+'Diciembre '!I55</f>
        <v>0</v>
      </c>
      <c r="J55" s="31">
        <f>+Enero!J55+Febrero!J55+'Marzo '!J55+'Abril '!J55+'Mayo '!J55+Junio!J55+Julio!J55+Agosto!J55+Septiembre!J55+'Octubre '!J55+Noviembre!J55+'Diciembre '!J55</f>
        <v>0</v>
      </c>
      <c r="K55" s="32">
        <f>+Enero!K55+Febrero!K55+'Marzo '!K55+'Abril '!K55+'Mayo '!K55+Junio!K55+Julio!K55+Agosto!K55+Septiembre!K55+'Octubre '!K55+Noviembre!K55+'Diciembre '!K55</f>
        <v>0</v>
      </c>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f>+Enero!D56+Febrero!D56+'Marzo '!D56+'Abril '!D56+'Mayo '!D56+Junio!D56+Julio!D56+Agosto!D56+Septiembre!D56+'Octubre '!D56+Noviembre!D56+'Diciembre '!D56</f>
        <v>0</v>
      </c>
      <c r="E56" s="82">
        <f>+Enero!E56+Febrero!E56+'Marzo '!E56+'Abril '!E56+'Mayo '!E56+Junio!E56+Julio!E56+Agosto!E56+Septiembre!E56+'Octubre '!E56+Noviembre!E56+'Diciembre '!E56</f>
        <v>0</v>
      </c>
      <c r="F56" s="82">
        <f>+Enero!F56+Febrero!F56+'Marzo '!F56+'Abril '!F56+'Mayo '!F56+Junio!F56+Julio!F56+Agosto!F56+Septiembre!F56+'Octubre '!F56+Noviembre!F56+'Diciembre '!F56</f>
        <v>0</v>
      </c>
      <c r="G56" s="82">
        <f>+Enero!G56+Febrero!G56+'Marzo '!G56+'Abril '!G56+'Mayo '!G56+Junio!G56+Julio!G56+Agosto!G56+Septiembre!G56+'Octubre '!G56+Noviembre!G56+'Diciembre '!G56</f>
        <v>0</v>
      </c>
      <c r="H56" s="82">
        <f>+Enero!H56+Febrero!H56+'Marzo '!H56+'Abril '!H56+'Mayo '!H56+Junio!H56+Julio!H56+Agosto!H56+Septiembre!H56+'Octubre '!H56+Noviembre!H56+'Diciembre '!H56</f>
        <v>0</v>
      </c>
      <c r="I56" s="82">
        <f>+Enero!I56+Febrero!I56+'Marzo '!I56+'Abril '!I56+'Mayo '!I56+Junio!I56+Julio!I56+Agosto!I56+Septiembre!I56+'Octubre '!I56+Noviembre!I56+'Diciembre '!I56</f>
        <v>0</v>
      </c>
      <c r="J56" s="82">
        <f>+Enero!J56+Febrero!J56+'Marzo '!J56+'Abril '!J56+'Mayo '!J56+Junio!J56+Julio!J56+Agosto!J56+Septiembre!J56+'Octubre '!J56+Noviembre!J56+'Diciembre '!J56</f>
        <v>0</v>
      </c>
      <c r="K56" s="44">
        <f>+Enero!K56+Febrero!K56+'Marzo '!K56+'Abril '!K56+'Mayo '!K56+Junio!K56+Julio!K56+Agosto!K56+Septiembre!K56+'Octubre '!K56+Noviembre!K56+'Diciembre '!K56</f>
        <v>0</v>
      </c>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277" t="s">
        <v>78</v>
      </c>
      <c r="E59" s="277" t="s">
        <v>79</v>
      </c>
      <c r="F59" s="263" t="s">
        <v>80</v>
      </c>
      <c r="G59" s="263" t="s">
        <v>81</v>
      </c>
      <c r="H59" s="277"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f>+Enero!D60+Febrero!D60+'Marzo '!D60+'Abril '!D60+'Mayo '!D60+Junio!D60+Julio!D60+Agosto!D60+Septiembre!D60+'Octubre '!D60+Noviembre!D60+'Diciembre '!D60</f>
        <v>0</v>
      </c>
      <c r="E60" s="24">
        <f>+Enero!E60+Febrero!E60+'Marzo '!E60+'Abril '!E60+'Mayo '!E60+Junio!E60+Julio!E60+Agosto!E60+Septiembre!E60+'Octubre '!E60+Noviembre!E60+'Diciembre '!E60</f>
        <v>0</v>
      </c>
      <c r="F60" s="85">
        <f>+Enero!F60+Febrero!F60+'Marzo '!F60+'Abril '!F60+'Mayo '!F60+Junio!F60+Julio!F60+Agosto!F60+Septiembre!F60+'Octubre '!F60+Noviembre!F60+'Diciembre '!F60</f>
        <v>0</v>
      </c>
      <c r="G60" s="85">
        <f>+Enero!G60+Febrero!G60+'Marzo '!G60+'Abril '!G60+'Mayo '!G60+Junio!G60+Julio!G60+Agosto!G60+Septiembre!G60+'Octubre '!G60+Noviembre!G60+'Diciembre '!G60</f>
        <v>0</v>
      </c>
      <c r="H60" s="25">
        <f>+Enero!H60+Febrero!H60+'Marzo '!H60+'Abril '!H60+'Mayo '!H60+Junio!H60+Julio!H60+Agosto!H60+Septiembre!H60+'Octubre '!H60+Noviembre!H60+'Diciembre '!H60</f>
        <v>0</v>
      </c>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f>+Enero!D61+Febrero!D61+'Marzo '!D61+'Abril '!D61+'Mayo '!D61+Junio!D61+Julio!D61+Agosto!D61+Septiembre!D61+'Octubre '!D61+Noviembre!D61+'Diciembre '!D61</f>
        <v>0</v>
      </c>
      <c r="E61" s="31">
        <f>+Enero!E61+Febrero!E61+'Marzo '!E61+'Abril '!E61+'Mayo '!E61+Junio!E61+Julio!E61+Agosto!E61+Septiembre!E61+'Octubre '!E61+Noviembre!E61+'Diciembre '!E61</f>
        <v>0</v>
      </c>
      <c r="F61" s="86">
        <f>+Enero!F61+Febrero!F61+'Marzo '!F61+'Abril '!F61+'Mayo '!F61+Junio!F61+Julio!F61+Agosto!F61+Septiembre!F61+'Octubre '!F61+Noviembre!F61+'Diciembre '!F61</f>
        <v>0</v>
      </c>
      <c r="G61" s="86">
        <f>+Enero!G61+Febrero!G61+'Marzo '!G61+'Abril '!G61+'Mayo '!G61+Junio!G61+Julio!G61+Agosto!G61+Septiembre!G61+'Octubre '!G61+Noviembre!G61+'Diciembre '!G61</f>
        <v>0</v>
      </c>
      <c r="H61" s="32">
        <f>+Enero!H61+Febrero!H61+'Marzo '!H61+'Abril '!H61+'Mayo '!H61+Junio!H61+Julio!H61+Agosto!H61+Septiembre!H61+'Octubre '!H61+Noviembre!H61+'Diciembre '!H61</f>
        <v>0</v>
      </c>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f>+Enero!D62+Febrero!D62+'Marzo '!D62+'Abril '!D62+'Mayo '!D62+Junio!D62+Julio!D62+Agosto!D62+Septiembre!D62+'Octubre '!D62+Noviembre!D62+'Diciembre '!D62</f>
        <v>0</v>
      </c>
      <c r="E62" s="31">
        <f>+Enero!E62+Febrero!E62+'Marzo '!E62+'Abril '!E62+'Mayo '!E62+Junio!E62+Julio!E62+Agosto!E62+Septiembre!E62+'Octubre '!E62+Noviembre!E62+'Diciembre '!E62</f>
        <v>0</v>
      </c>
      <c r="F62" s="86">
        <f>+Enero!F62+Febrero!F62+'Marzo '!F62+'Abril '!F62+'Mayo '!F62+Junio!F62+Julio!F62+Agosto!F62+Septiembre!F62+'Octubre '!F62+Noviembre!F62+'Diciembre '!F62</f>
        <v>0</v>
      </c>
      <c r="G62" s="86">
        <f>+Enero!G62+Febrero!G62+'Marzo '!G62+'Abril '!G62+'Mayo '!G62+Junio!G62+Julio!G62+Agosto!G62+Septiembre!G62+'Octubre '!G62+Noviembre!G62+'Diciembre '!G62</f>
        <v>0</v>
      </c>
      <c r="H62" s="32">
        <f>+Enero!H62+Febrero!H62+'Marzo '!H62+'Abril '!H62+'Mayo '!H62+Junio!H62+Julio!H62+Agosto!H62+Septiembre!H62+'Octubre '!H62+Noviembre!H62+'Diciembre '!H62</f>
        <v>0</v>
      </c>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f>+Enero!D63+Febrero!D63+'Marzo '!D63+'Abril '!D63+'Mayo '!D63+Junio!D63+Julio!D63+Agosto!D63+Septiembre!D63+'Octubre '!D63+Noviembre!D63+'Diciembre '!D63</f>
        <v>0</v>
      </c>
      <c r="E63" s="82">
        <f>+Enero!E63+Febrero!E63+'Marzo '!E63+'Abril '!E63+'Mayo '!E63+Junio!E63+Julio!E63+Agosto!E63+Septiembre!E63+'Octubre '!E63+Noviembre!E63+'Diciembre '!E63</f>
        <v>0</v>
      </c>
      <c r="F63" s="87">
        <f>+Enero!F63+Febrero!F63+'Marzo '!F63+'Abril '!F63+'Mayo '!F63+Junio!F63+Julio!F63+Agosto!F63+Septiembre!F63+'Octubre '!F63+Noviembre!F63+'Diciembre '!F63</f>
        <v>0</v>
      </c>
      <c r="G63" s="88">
        <f>+Enero!G63+Febrero!G63+'Marzo '!G63+'Abril '!G63+'Mayo '!G63+Junio!G63+Julio!G63+Agosto!G63+Septiembre!G63+'Octubre '!G63+Noviembre!G63+'Diciembre '!G63</f>
        <v>0</v>
      </c>
      <c r="H63" s="88">
        <f>+Enero!H63+Febrero!H63+'Marzo '!H63+'Abril '!H63+'Mayo '!H63+Junio!H63+Julio!H63+Agosto!H63+Septiembre!H63+'Octubre '!H63+Noviembre!H63+'Diciembre '!H63</f>
        <v>0</v>
      </c>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276"/>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272" t="s">
        <v>98</v>
      </c>
      <c r="D67" s="272" t="s">
        <v>48</v>
      </c>
      <c r="E67" s="275"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273"/>
      <c r="BA67" s="273"/>
      <c r="BB67" s="273"/>
      <c r="BC67" s="273"/>
      <c r="BD67" s="273"/>
      <c r="BE67" s="273"/>
      <c r="BF67" s="273"/>
      <c r="BG67" s="95"/>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f>+Enero!F68+Febrero!F68+'Marzo '!F68+'Abril '!F68+'Mayo '!F68+Junio!F68+Julio!F68+Agosto!F68+Septiembre!F68+'Octubre '!F68+Noviembre!F68+'Diciembre '!F68</f>
        <v>0</v>
      </c>
      <c r="G68" s="24">
        <f>+Enero!G68+Febrero!G68+'Marzo '!G68+'Abril '!G68+'Mayo '!G68+Junio!G68+Julio!G68+Agosto!G68+Septiembre!G68+'Octubre '!G68+Noviembre!G68+'Diciembre '!G68</f>
        <v>0</v>
      </c>
      <c r="H68" s="24">
        <f>+Enero!H68+Febrero!H68+'Marzo '!H68+'Abril '!H68+'Mayo '!H68+Junio!H68+Julio!H68+Agosto!H68+Septiembre!H68+'Octubre '!H68+Noviembre!H68+'Diciembre '!H68</f>
        <v>0</v>
      </c>
      <c r="I68" s="24">
        <f>+Enero!I68+Febrero!I68+'Marzo '!I68+'Abril '!I68+'Mayo '!I68+Junio!I68+Julio!I68+Agosto!I68+Septiembre!I68+'Octubre '!I68+Noviembre!I68+'Diciembre '!I68</f>
        <v>0</v>
      </c>
      <c r="J68" s="24">
        <f>+Enero!J68+Febrero!J68+'Marzo '!J68+'Abril '!J68+'Mayo '!J68+Junio!J68+Julio!J68+Agosto!J68+Septiembre!J68+'Octubre '!J68+Noviembre!J68+'Diciembre '!J68</f>
        <v>0</v>
      </c>
      <c r="K68" s="24">
        <f>+Enero!K68+Febrero!K68+'Marzo '!K68+'Abril '!K68+'Mayo '!K68+Junio!K68+Julio!K68+Agosto!K68+Septiembre!K68+'Octubre '!K68+Noviembre!K68+'Diciembre '!K68</f>
        <v>0</v>
      </c>
      <c r="L68" s="24">
        <f>+Enero!L68+Febrero!L68+'Marzo '!L68+'Abril '!L68+'Mayo '!L68+Junio!L68+Julio!L68+Agosto!L68+Septiembre!L68+'Octubre '!L68+Noviembre!L68+'Diciembre '!L68</f>
        <v>0</v>
      </c>
      <c r="M68" s="24">
        <f>+Enero!M68+Febrero!M68+'Marzo '!M68+'Abril '!M68+'Mayo '!M68+Junio!M68+Julio!M68+Agosto!M68+Septiembre!M68+'Octubre '!M68+Noviembre!M68+'Diciembre '!M68</f>
        <v>0</v>
      </c>
      <c r="N68" s="24">
        <f>+Enero!N68+Febrero!N68+'Marzo '!N68+'Abril '!N68+'Mayo '!N68+Junio!N68+Julio!N68+Agosto!N68+Septiembre!N68+'Octubre '!N68+Noviembre!N68+'Diciembre '!N68</f>
        <v>0</v>
      </c>
      <c r="O68" s="24">
        <f>+Enero!O68+Febrero!O68+'Marzo '!O68+'Abril '!O68+'Mayo '!O68+Junio!O68+Julio!O68+Agosto!O68+Septiembre!O68+'Octubre '!O68+Noviembre!O68+'Diciembre '!O68</f>
        <v>0</v>
      </c>
      <c r="P68" s="24">
        <f>+Enero!P68+Febrero!P68+'Marzo '!P68+'Abril '!P68+'Mayo '!P68+Junio!P68+Julio!P68+Agosto!P68+Septiembre!P68+'Octubre '!P68+Noviembre!P68+'Diciembre '!P68</f>
        <v>0</v>
      </c>
      <c r="Q68" s="24">
        <f>+Enero!Q68+Febrero!Q68+'Marzo '!Q68+'Abril '!Q68+'Mayo '!Q68+Junio!Q68+Julio!Q68+Agosto!Q68+Septiembre!Q68+'Octubre '!Q68+Noviembre!Q68+'Diciembre '!Q68</f>
        <v>0</v>
      </c>
      <c r="R68" s="24">
        <f>+Enero!R68+Febrero!R68+'Marzo '!R68+'Abril '!R68+'Mayo '!R68+Junio!R68+Julio!R68+Agosto!R68+Septiembre!R68+'Octubre '!R68+Noviembre!R68+'Diciembre '!R68</f>
        <v>0</v>
      </c>
      <c r="S68" s="24">
        <f>+Enero!S68+Febrero!S68+'Marzo '!S68+'Abril '!S68+'Mayo '!S68+Junio!S68+Julio!S68+Agosto!S68+Septiembre!S68+'Octubre '!S68+Noviembre!S68+'Diciembre '!S68</f>
        <v>0</v>
      </c>
      <c r="T68" s="24">
        <f>+Enero!T68+Febrero!T68+'Marzo '!T68+'Abril '!T68+'Mayo '!T68+Junio!T68+Julio!T68+Agosto!T68+Septiembre!T68+'Octubre '!T68+Noviembre!T68+'Diciembre '!T68</f>
        <v>0</v>
      </c>
      <c r="U68" s="24">
        <f>+Enero!U68+Febrero!U68+'Marzo '!U68+'Abril '!U68+'Mayo '!U68+Junio!U68+Julio!U68+Agosto!U68+Septiembre!U68+'Octubre '!U68+Noviembre!U68+'Diciembre '!U68</f>
        <v>0</v>
      </c>
      <c r="V68" s="24">
        <f>+Enero!V68+Febrero!V68+'Marzo '!V68+'Abril '!V68+'Mayo '!V68+Junio!V68+Julio!V68+Agosto!V68+Septiembre!V68+'Octubre '!V68+Noviembre!V68+'Diciembre '!V68</f>
        <v>0</v>
      </c>
      <c r="W68" s="24">
        <f>+Enero!W68+Febrero!W68+'Marzo '!W68+'Abril '!W68+'Mayo '!W68+Junio!W68+Julio!W68+Agosto!W68+Septiembre!W68+'Octubre '!W68+Noviembre!W68+'Diciembre '!W68</f>
        <v>0</v>
      </c>
      <c r="X68" s="24">
        <f>+Enero!X68+Febrero!X68+'Marzo '!X68+'Abril '!X68+'Mayo '!X68+Junio!X68+Julio!X68+Agosto!X68+Septiembre!X68+'Octubre '!X68+Noviembre!X68+'Diciembre '!X68</f>
        <v>0</v>
      </c>
      <c r="Y68" s="24">
        <f>+Enero!Y68+Febrero!Y68+'Marzo '!Y68+'Abril '!Y68+'Mayo '!Y68+Junio!Y68+Julio!Y68+Agosto!Y68+Septiembre!Y68+'Octubre '!Y68+Noviembre!Y68+'Diciembre '!Y68</f>
        <v>0</v>
      </c>
      <c r="Z68" s="24">
        <f>+Enero!Z68+Febrero!Z68+'Marzo '!Z68+'Abril '!Z68+'Mayo '!Z68+Junio!Z68+Julio!Z68+Agosto!Z68+Septiembre!Z68+'Octubre '!Z68+Noviembre!Z68+'Diciembre '!Z68</f>
        <v>0</v>
      </c>
      <c r="AA68" s="24">
        <f>+Enero!AA68+Febrero!AA68+'Marzo '!AA68+'Abril '!AA68+'Mayo '!AA68+Junio!AA68+Julio!AA68+Agosto!AA68+Septiembre!AA68+'Octubre '!AA68+Noviembre!AA68+'Diciembre '!AA68</f>
        <v>0</v>
      </c>
      <c r="AB68" s="24">
        <f>+Enero!AB68+Febrero!AB68+'Marzo '!AB68+'Abril '!AB68+'Mayo '!AB68+Junio!AB68+Julio!AB68+Agosto!AB68+Septiembre!AB68+'Octubre '!AB68+Noviembre!AB68+'Diciembre '!AB68</f>
        <v>0</v>
      </c>
      <c r="AC68" s="24">
        <f>+Enero!AC68+Febrero!AC68+'Marzo '!AC68+'Abril '!AC68+'Mayo '!AC68+Junio!AC68+Julio!AC68+Agosto!AC68+Septiembre!AC68+'Octubre '!AC68+Noviembre!AC68+'Diciembre '!AC68</f>
        <v>0</v>
      </c>
      <c r="AD68" s="24">
        <f>+Enero!AD68+Febrero!AD68+'Marzo '!AD68+'Abril '!AD68+'Mayo '!AD68+Junio!AD68+Julio!AD68+Agosto!AD68+Septiembre!AD68+'Octubre '!AD68+Noviembre!AD68+'Diciembre '!AD68</f>
        <v>0</v>
      </c>
      <c r="AE68" s="24">
        <f>+Enero!AE68+Febrero!AE68+'Marzo '!AE68+'Abril '!AE68+'Mayo '!AE68+Junio!AE68+Julio!AE68+Agosto!AE68+Septiembre!AE68+'Octubre '!AE68+Noviembre!AE68+'Diciembre '!AE68</f>
        <v>0</v>
      </c>
      <c r="AF68" s="24">
        <f>+Enero!AF68+Febrero!AF68+'Marzo '!AF68+'Abril '!AF68+'Mayo '!AF68+Junio!AF68+Julio!AF68+Agosto!AF68+Septiembre!AF68+'Octubre '!AF68+Noviembre!AF68+'Diciembre '!AF68</f>
        <v>0</v>
      </c>
      <c r="AG68" s="25">
        <f>+Enero!AG68+Febrero!AG68+'Marzo '!AG68+'Abril '!AG68+'Mayo '!AG68+Junio!AG68+Julio!AG68+Agosto!AG68+Septiembre!AG68+'Octubre '!AG68+Noviembre!AG68+'Diciembre '!AG68</f>
        <v>0</v>
      </c>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264" t="s">
        <v>101</v>
      </c>
      <c r="C69" s="52">
        <f t="shared" si="6"/>
        <v>0</v>
      </c>
      <c r="D69" s="52">
        <f t="shared" si="7"/>
        <v>0</v>
      </c>
      <c r="E69" s="52">
        <f t="shared" si="7"/>
        <v>0</v>
      </c>
      <c r="F69" s="25">
        <f>+Enero!F69+Febrero!F69+'Marzo '!F69+'Abril '!F69+'Mayo '!F69+Junio!F69+Julio!F69+Agosto!F69+Septiembre!F69+'Octubre '!F69+Noviembre!F69+'Diciembre '!F69</f>
        <v>0</v>
      </c>
      <c r="G69" s="25">
        <f>+Enero!G69+Febrero!G69+'Marzo '!G69+'Abril '!G69+'Mayo '!G69+Junio!G69+Julio!G69+Agosto!G69+Septiembre!G69+'Octubre '!G69+Noviembre!G69+'Diciembre '!G69</f>
        <v>0</v>
      </c>
      <c r="H69" s="25">
        <f>+Enero!H69+Febrero!H69+'Marzo '!H69+'Abril '!H69+'Mayo '!H69+Junio!H69+Julio!H69+Agosto!H69+Septiembre!H69+'Octubre '!H69+Noviembre!H69+'Diciembre '!H69</f>
        <v>0</v>
      </c>
      <c r="I69" s="25">
        <f>+Enero!I69+Febrero!I69+'Marzo '!I69+'Abril '!I69+'Mayo '!I69+Junio!I69+Julio!I69+Agosto!I69+Septiembre!I69+'Octubre '!I69+Noviembre!I69+'Diciembre '!I69</f>
        <v>0</v>
      </c>
      <c r="J69" s="25">
        <f>+Enero!J69+Febrero!J69+'Marzo '!J69+'Abril '!J69+'Mayo '!J69+Junio!J69+Julio!J69+Agosto!J69+Septiembre!J69+'Octubre '!J69+Noviembre!J69+'Diciembre '!J69</f>
        <v>0</v>
      </c>
      <c r="K69" s="25">
        <f>+Enero!K69+Febrero!K69+'Marzo '!K69+'Abril '!K69+'Mayo '!K69+Junio!K69+Julio!K69+Agosto!K69+Septiembre!K69+'Octubre '!K69+Noviembre!K69+'Diciembre '!K69</f>
        <v>0</v>
      </c>
      <c r="L69" s="25">
        <f>+Enero!L69+Febrero!L69+'Marzo '!L69+'Abril '!L69+'Mayo '!L69+Junio!L69+Julio!L69+Agosto!L69+Septiembre!L69+'Octubre '!L69+Noviembre!L69+'Diciembre '!L69</f>
        <v>0</v>
      </c>
      <c r="M69" s="25">
        <f>+Enero!M69+Febrero!M69+'Marzo '!M69+'Abril '!M69+'Mayo '!M69+Junio!M69+Julio!M69+Agosto!M69+Septiembre!M69+'Octubre '!M69+Noviembre!M69+'Diciembre '!M69</f>
        <v>0</v>
      </c>
      <c r="N69" s="25">
        <f>+Enero!N69+Febrero!N69+'Marzo '!N69+'Abril '!N69+'Mayo '!N69+Junio!N69+Julio!N69+Agosto!N69+Septiembre!N69+'Octubre '!N69+Noviembre!N69+'Diciembre '!N69</f>
        <v>0</v>
      </c>
      <c r="O69" s="25">
        <f>+Enero!O69+Febrero!O69+'Marzo '!O69+'Abril '!O69+'Mayo '!O69+Junio!O69+Julio!O69+Agosto!O69+Septiembre!O69+'Octubre '!O69+Noviembre!O69+'Diciembre '!O69</f>
        <v>0</v>
      </c>
      <c r="P69" s="25">
        <f>+Enero!P69+Febrero!P69+'Marzo '!P69+'Abril '!P69+'Mayo '!P69+Junio!P69+Julio!P69+Agosto!P69+Septiembre!P69+'Octubre '!P69+Noviembre!P69+'Diciembre '!P69</f>
        <v>0</v>
      </c>
      <c r="Q69" s="25">
        <f>+Enero!Q69+Febrero!Q69+'Marzo '!Q69+'Abril '!Q69+'Mayo '!Q69+Junio!Q69+Julio!Q69+Agosto!Q69+Septiembre!Q69+'Octubre '!Q69+Noviembre!Q69+'Diciembre '!Q69</f>
        <v>0</v>
      </c>
      <c r="R69" s="25">
        <f>+Enero!R69+Febrero!R69+'Marzo '!R69+'Abril '!R69+'Mayo '!R69+Junio!R69+Julio!R69+Agosto!R69+Septiembre!R69+'Octubre '!R69+Noviembre!R69+'Diciembre '!R69</f>
        <v>0</v>
      </c>
      <c r="S69" s="25">
        <f>+Enero!S69+Febrero!S69+'Marzo '!S69+'Abril '!S69+'Mayo '!S69+Junio!S69+Julio!S69+Agosto!S69+Septiembre!S69+'Octubre '!S69+Noviembre!S69+'Diciembre '!S69</f>
        <v>0</v>
      </c>
      <c r="T69" s="25">
        <f>+Enero!T69+Febrero!T69+'Marzo '!T69+'Abril '!T69+'Mayo '!T69+Junio!T69+Julio!T69+Agosto!T69+Septiembre!T69+'Octubre '!T69+Noviembre!T69+'Diciembre '!T69</f>
        <v>0</v>
      </c>
      <c r="U69" s="25">
        <f>+Enero!U69+Febrero!U69+'Marzo '!U69+'Abril '!U69+'Mayo '!U69+Junio!U69+Julio!U69+Agosto!U69+Septiembre!U69+'Octubre '!U69+Noviembre!U69+'Diciembre '!U69</f>
        <v>0</v>
      </c>
      <c r="V69" s="25">
        <f>+Enero!V69+Febrero!V69+'Marzo '!V69+'Abril '!V69+'Mayo '!V69+Junio!V69+Julio!V69+Agosto!V69+Septiembre!V69+'Octubre '!V69+Noviembre!V69+'Diciembre '!V69</f>
        <v>0</v>
      </c>
      <c r="W69" s="25">
        <f>+Enero!W69+Febrero!W69+'Marzo '!W69+'Abril '!W69+'Mayo '!W69+Junio!W69+Julio!W69+Agosto!W69+Septiembre!W69+'Octubre '!W69+Noviembre!W69+'Diciembre '!W69</f>
        <v>0</v>
      </c>
      <c r="X69" s="25">
        <f>+Enero!X69+Febrero!X69+'Marzo '!X69+'Abril '!X69+'Mayo '!X69+Junio!X69+Julio!X69+Agosto!X69+Septiembre!X69+'Octubre '!X69+Noviembre!X69+'Diciembre '!X69</f>
        <v>0</v>
      </c>
      <c r="Y69" s="25">
        <f>+Enero!Y69+Febrero!Y69+'Marzo '!Y69+'Abril '!Y69+'Mayo '!Y69+Junio!Y69+Julio!Y69+Agosto!Y69+Septiembre!Y69+'Octubre '!Y69+Noviembre!Y69+'Diciembre '!Y69</f>
        <v>0</v>
      </c>
      <c r="Z69" s="25">
        <f>+Enero!Z69+Febrero!Z69+'Marzo '!Z69+'Abril '!Z69+'Mayo '!Z69+Junio!Z69+Julio!Z69+Agosto!Z69+Septiembre!Z69+'Octubre '!Z69+Noviembre!Z69+'Diciembre '!Z69</f>
        <v>0</v>
      </c>
      <c r="AA69" s="25">
        <f>+Enero!AA69+Febrero!AA69+'Marzo '!AA69+'Abril '!AA69+'Mayo '!AA69+Junio!AA69+Julio!AA69+Agosto!AA69+Septiembre!AA69+'Octubre '!AA69+Noviembre!AA69+'Diciembre '!AA69</f>
        <v>0</v>
      </c>
      <c r="AB69" s="25">
        <f>+Enero!AB69+Febrero!AB69+'Marzo '!AB69+'Abril '!AB69+'Mayo '!AB69+Junio!AB69+Julio!AB69+Agosto!AB69+Septiembre!AB69+'Octubre '!AB69+Noviembre!AB69+'Diciembre '!AB69</f>
        <v>0</v>
      </c>
      <c r="AC69" s="25">
        <f>+Enero!AC69+Febrero!AC69+'Marzo '!AC69+'Abril '!AC69+'Mayo '!AC69+Junio!AC69+Julio!AC69+Agosto!AC69+Septiembre!AC69+'Octubre '!AC69+Noviembre!AC69+'Diciembre '!AC69</f>
        <v>0</v>
      </c>
      <c r="AD69" s="25">
        <f>+Enero!AD69+Febrero!AD69+'Marzo '!AD69+'Abril '!AD69+'Mayo '!AD69+Junio!AD69+Julio!AD69+Agosto!AD69+Septiembre!AD69+'Octubre '!AD69+Noviembre!AD69+'Diciembre '!AD69</f>
        <v>0</v>
      </c>
      <c r="AE69" s="25">
        <f>+Enero!AE69+Febrero!AE69+'Marzo '!AE69+'Abril '!AE69+'Mayo '!AE69+Junio!AE69+Julio!AE69+Agosto!AE69+Septiembre!AE69+'Octubre '!AE69+Noviembre!AE69+'Diciembre '!AE69</f>
        <v>0</v>
      </c>
      <c r="AF69" s="25">
        <f>+Enero!AF69+Febrero!AF69+'Marzo '!AF69+'Abril '!AF69+'Mayo '!AF69+Junio!AF69+Julio!AF69+Agosto!AF69+Septiembre!AF69+'Octubre '!AF69+Noviembre!AF69+'Diciembre '!AF69</f>
        <v>0</v>
      </c>
      <c r="AG69" s="25">
        <f>+Enero!AG69+Febrero!AG69+'Marzo '!AG69+'Abril '!AG69+'Mayo '!AG69+Junio!AG69+Julio!AG69+Agosto!AG69+Septiembre!AG69+'Octubre '!AG69+Noviembre!AG69+'Diciembre '!AG69</f>
        <v>0</v>
      </c>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271" t="s">
        <v>102</v>
      </c>
      <c r="C70" s="56">
        <f t="shared" si="6"/>
        <v>61</v>
      </c>
      <c r="D70" s="56">
        <f t="shared" si="7"/>
        <v>22</v>
      </c>
      <c r="E70" s="56">
        <f t="shared" si="7"/>
        <v>39</v>
      </c>
      <c r="F70" s="32">
        <f>+Enero!F70+Febrero!F70+'Marzo '!F70+'Abril '!F70+'Mayo '!F70+Junio!F70+Julio!F70+Agosto!F70+Septiembre!F70+'Octubre '!F70+Noviembre!F70+'Diciembre '!F70</f>
        <v>2</v>
      </c>
      <c r="G70" s="32">
        <f>+Enero!G70+Febrero!G70+'Marzo '!G70+'Abril '!G70+'Mayo '!G70+Junio!G70+Julio!G70+Agosto!G70+Septiembre!G70+'Octubre '!G70+Noviembre!G70+'Diciembre '!G70</f>
        <v>0</v>
      </c>
      <c r="H70" s="32">
        <f>+Enero!H70+Febrero!H70+'Marzo '!H70+'Abril '!H70+'Mayo '!H70+Junio!H70+Julio!H70+Agosto!H70+Septiembre!H70+'Octubre '!H70+Noviembre!H70+'Diciembre '!H70</f>
        <v>0</v>
      </c>
      <c r="I70" s="32">
        <f>+Enero!I70+Febrero!I70+'Marzo '!I70+'Abril '!I70+'Mayo '!I70+Junio!I70+Julio!I70+Agosto!I70+Septiembre!I70+'Octubre '!I70+Noviembre!I70+'Diciembre '!I70</f>
        <v>1</v>
      </c>
      <c r="J70" s="32">
        <f>+Enero!J70+Febrero!J70+'Marzo '!J70+'Abril '!J70+'Mayo '!J70+Junio!J70+Julio!J70+Agosto!J70+Septiembre!J70+'Octubre '!J70+Noviembre!J70+'Diciembre '!J70</f>
        <v>1</v>
      </c>
      <c r="K70" s="32">
        <f>+Enero!K70+Febrero!K70+'Marzo '!K70+'Abril '!K70+'Mayo '!K70+Junio!K70+Julio!K70+Agosto!K70+Septiembre!K70+'Octubre '!K70+Noviembre!K70+'Diciembre '!K70</f>
        <v>0</v>
      </c>
      <c r="L70" s="32">
        <f>+Enero!L70+Febrero!L70+'Marzo '!L70+'Abril '!L70+'Mayo '!L70+Junio!L70+Julio!L70+Agosto!L70+Septiembre!L70+'Octubre '!L70+Noviembre!L70+'Diciembre '!L70</f>
        <v>0</v>
      </c>
      <c r="M70" s="32">
        <f>+Enero!M70+Febrero!M70+'Marzo '!M70+'Abril '!M70+'Mayo '!M70+Junio!M70+Julio!M70+Agosto!M70+Septiembre!M70+'Octubre '!M70+Noviembre!M70+'Diciembre '!M70</f>
        <v>2</v>
      </c>
      <c r="N70" s="32">
        <f>+Enero!N70+Febrero!N70+'Marzo '!N70+'Abril '!N70+'Mayo '!N70+Junio!N70+Julio!N70+Agosto!N70+Septiembre!N70+'Octubre '!N70+Noviembre!N70+'Diciembre '!N70</f>
        <v>2</v>
      </c>
      <c r="O70" s="32">
        <f>+Enero!O70+Febrero!O70+'Marzo '!O70+'Abril '!O70+'Mayo '!O70+Junio!O70+Julio!O70+Agosto!O70+Septiembre!O70+'Octubre '!O70+Noviembre!O70+'Diciembre '!O70</f>
        <v>0</v>
      </c>
      <c r="P70" s="32">
        <f>+Enero!P70+Febrero!P70+'Marzo '!P70+'Abril '!P70+'Mayo '!P70+Junio!P70+Julio!P70+Agosto!P70+Septiembre!P70+'Octubre '!P70+Noviembre!P70+'Diciembre '!P70</f>
        <v>1</v>
      </c>
      <c r="Q70" s="32">
        <f>+Enero!Q70+Febrero!Q70+'Marzo '!Q70+'Abril '!Q70+'Mayo '!Q70+Junio!Q70+Julio!Q70+Agosto!Q70+Septiembre!Q70+'Octubre '!Q70+Noviembre!Q70+'Diciembre '!Q70</f>
        <v>1</v>
      </c>
      <c r="R70" s="32">
        <f>+Enero!R70+Febrero!R70+'Marzo '!R70+'Abril '!R70+'Mayo '!R70+Junio!R70+Julio!R70+Agosto!R70+Septiembre!R70+'Octubre '!R70+Noviembre!R70+'Diciembre '!R70</f>
        <v>1</v>
      </c>
      <c r="S70" s="32">
        <f>+Enero!S70+Febrero!S70+'Marzo '!S70+'Abril '!S70+'Mayo '!S70+Junio!S70+Julio!S70+Agosto!S70+Septiembre!S70+'Octubre '!S70+Noviembre!S70+'Diciembre '!S70</f>
        <v>4</v>
      </c>
      <c r="T70" s="32">
        <f>+Enero!T70+Febrero!T70+'Marzo '!T70+'Abril '!T70+'Mayo '!T70+Junio!T70+Julio!T70+Agosto!T70+Septiembre!T70+'Octubre '!T70+Noviembre!T70+'Diciembre '!T70</f>
        <v>0</v>
      </c>
      <c r="U70" s="32">
        <f>+Enero!U70+Febrero!U70+'Marzo '!U70+'Abril '!U70+'Mayo '!U70+Junio!U70+Julio!U70+Agosto!U70+Septiembre!U70+'Octubre '!U70+Noviembre!U70+'Diciembre '!U70</f>
        <v>8</v>
      </c>
      <c r="V70" s="32">
        <f>+Enero!V70+Febrero!V70+'Marzo '!V70+'Abril '!V70+'Mayo '!V70+Junio!V70+Julio!V70+Agosto!V70+Septiembre!V70+'Octubre '!V70+Noviembre!V70+'Diciembre '!V70</f>
        <v>2</v>
      </c>
      <c r="W70" s="32">
        <f>+Enero!W70+Febrero!W70+'Marzo '!W70+'Abril '!W70+'Mayo '!W70+Junio!W70+Julio!W70+Agosto!W70+Septiembre!W70+'Octubre '!W70+Noviembre!W70+'Diciembre '!W70</f>
        <v>5</v>
      </c>
      <c r="X70" s="32">
        <f>+Enero!X70+Febrero!X70+'Marzo '!X70+'Abril '!X70+'Mayo '!X70+Junio!X70+Julio!X70+Agosto!X70+Septiembre!X70+'Octubre '!X70+Noviembre!X70+'Diciembre '!X70</f>
        <v>3</v>
      </c>
      <c r="Y70" s="32">
        <f>+Enero!Y70+Febrero!Y70+'Marzo '!Y70+'Abril '!Y70+'Mayo '!Y70+Junio!Y70+Julio!Y70+Agosto!Y70+Septiembre!Y70+'Octubre '!Y70+Noviembre!Y70+'Diciembre '!Y70</f>
        <v>4</v>
      </c>
      <c r="Z70" s="32">
        <f>+Enero!Z70+Febrero!Z70+'Marzo '!Z70+'Abril '!Z70+'Mayo '!Z70+Junio!Z70+Julio!Z70+Agosto!Z70+Septiembre!Z70+'Octubre '!Z70+Noviembre!Z70+'Diciembre '!Z70</f>
        <v>2</v>
      </c>
      <c r="AA70" s="32">
        <f>+Enero!AA70+Febrero!AA70+'Marzo '!AA70+'Abril '!AA70+'Mayo '!AA70+Junio!AA70+Julio!AA70+Agosto!AA70+Septiembre!AA70+'Octubre '!AA70+Noviembre!AA70+'Diciembre '!AA70</f>
        <v>5</v>
      </c>
      <c r="AB70" s="32">
        <f>+Enero!AB70+Febrero!AB70+'Marzo '!AB70+'Abril '!AB70+'Mayo '!AB70+Junio!AB70+Julio!AB70+Agosto!AB70+Septiembre!AB70+'Octubre '!AB70+Noviembre!AB70+'Diciembre '!AB70</f>
        <v>1</v>
      </c>
      <c r="AC70" s="32">
        <f>+Enero!AC70+Febrero!AC70+'Marzo '!AC70+'Abril '!AC70+'Mayo '!AC70+Junio!AC70+Julio!AC70+Agosto!AC70+Septiembre!AC70+'Octubre '!AC70+Noviembre!AC70+'Diciembre '!AC70</f>
        <v>6</v>
      </c>
      <c r="AD70" s="32">
        <f>+Enero!AD70+Febrero!AD70+'Marzo '!AD70+'Abril '!AD70+'Mayo '!AD70+Junio!AD70+Julio!AD70+Agosto!AD70+Septiembre!AD70+'Octubre '!AD70+Noviembre!AD70+'Diciembre '!AD70</f>
        <v>5</v>
      </c>
      <c r="AE70" s="32">
        <f>+Enero!AE70+Febrero!AE70+'Marzo '!AE70+'Abril '!AE70+'Mayo '!AE70+Junio!AE70+Julio!AE70+Agosto!AE70+Septiembre!AE70+'Octubre '!AE70+Noviembre!AE70+'Diciembre '!AE70</f>
        <v>2</v>
      </c>
      <c r="AF70" s="32">
        <f>+Enero!AF70+Febrero!AF70+'Marzo '!AF70+'Abril '!AF70+'Mayo '!AF70+Junio!AF70+Julio!AF70+Agosto!AF70+Septiembre!AF70+'Octubre '!AF70+Noviembre!AF70+'Diciembre '!AF70</f>
        <v>2</v>
      </c>
      <c r="AG70" s="32">
        <f>+Enero!AG70+Febrero!AG70+'Marzo '!AG70+'Abril '!AG70+'Mayo '!AG70+Junio!AG70+Julio!AG70+Agosto!AG70+Septiembre!AG70+'Octubre '!AG70+Noviembre!AG70+'Diciembre '!AG70</f>
        <v>1</v>
      </c>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271" t="s">
        <v>103</v>
      </c>
      <c r="C71" s="56">
        <f t="shared" si="6"/>
        <v>0</v>
      </c>
      <c r="D71" s="56">
        <f t="shared" si="7"/>
        <v>0</v>
      </c>
      <c r="E71" s="56">
        <f t="shared" si="7"/>
        <v>0</v>
      </c>
      <c r="F71" s="32">
        <f>+Enero!F71+Febrero!F71+'Marzo '!F71+'Abril '!F71+'Mayo '!F71+Junio!F71+Julio!F71+Agosto!F71+Septiembre!F71+'Octubre '!F71+Noviembre!F71+'Diciembre '!F71</f>
        <v>0</v>
      </c>
      <c r="G71" s="32">
        <f>+Enero!G71+Febrero!G71+'Marzo '!G71+'Abril '!G71+'Mayo '!G71+Junio!G71+Julio!G71+Agosto!G71+Septiembre!G71+'Octubre '!G71+Noviembre!G71+'Diciembre '!G71</f>
        <v>0</v>
      </c>
      <c r="H71" s="32">
        <f>+Enero!H71+Febrero!H71+'Marzo '!H71+'Abril '!H71+'Mayo '!H71+Junio!H71+Julio!H71+Agosto!H71+Septiembre!H71+'Octubre '!H71+Noviembre!H71+'Diciembre '!H71</f>
        <v>0</v>
      </c>
      <c r="I71" s="32">
        <f>+Enero!I71+Febrero!I71+'Marzo '!I71+'Abril '!I71+'Mayo '!I71+Junio!I71+Julio!I71+Agosto!I71+Septiembre!I71+'Octubre '!I71+Noviembre!I71+'Diciembre '!I71</f>
        <v>0</v>
      </c>
      <c r="J71" s="32">
        <f>+Enero!J71+Febrero!J71+'Marzo '!J71+'Abril '!J71+'Mayo '!J71+Junio!J71+Julio!J71+Agosto!J71+Septiembre!J71+'Octubre '!J71+Noviembre!J71+'Diciembre '!J71</f>
        <v>0</v>
      </c>
      <c r="K71" s="32">
        <f>+Enero!K71+Febrero!K71+'Marzo '!K71+'Abril '!K71+'Mayo '!K71+Junio!K71+Julio!K71+Agosto!K71+Septiembre!K71+'Octubre '!K71+Noviembre!K71+'Diciembre '!K71</f>
        <v>0</v>
      </c>
      <c r="L71" s="32">
        <f>+Enero!L71+Febrero!L71+'Marzo '!L71+'Abril '!L71+'Mayo '!L71+Junio!L71+Julio!L71+Agosto!L71+Septiembre!L71+'Octubre '!L71+Noviembre!L71+'Diciembre '!L71</f>
        <v>0</v>
      </c>
      <c r="M71" s="32">
        <f>+Enero!M71+Febrero!M71+'Marzo '!M71+'Abril '!M71+'Mayo '!M71+Junio!M71+Julio!M71+Agosto!M71+Septiembre!M71+'Octubre '!M71+Noviembre!M71+'Diciembre '!M71</f>
        <v>0</v>
      </c>
      <c r="N71" s="32">
        <f>+Enero!N71+Febrero!N71+'Marzo '!N71+'Abril '!N71+'Mayo '!N71+Junio!N71+Julio!N71+Agosto!N71+Septiembre!N71+'Octubre '!N71+Noviembre!N71+'Diciembre '!N71</f>
        <v>0</v>
      </c>
      <c r="O71" s="32">
        <f>+Enero!O71+Febrero!O71+'Marzo '!O71+'Abril '!O71+'Mayo '!O71+Junio!O71+Julio!O71+Agosto!O71+Septiembre!O71+'Octubre '!O71+Noviembre!O71+'Diciembre '!O71</f>
        <v>0</v>
      </c>
      <c r="P71" s="32">
        <f>+Enero!P71+Febrero!P71+'Marzo '!P71+'Abril '!P71+'Mayo '!P71+Junio!P71+Julio!P71+Agosto!P71+Septiembre!P71+'Octubre '!P71+Noviembre!P71+'Diciembre '!P71</f>
        <v>0</v>
      </c>
      <c r="Q71" s="32">
        <f>+Enero!Q71+Febrero!Q71+'Marzo '!Q71+'Abril '!Q71+'Mayo '!Q71+Junio!Q71+Julio!Q71+Agosto!Q71+Septiembre!Q71+'Octubre '!Q71+Noviembre!Q71+'Diciembre '!Q71</f>
        <v>0</v>
      </c>
      <c r="R71" s="32">
        <f>+Enero!R71+Febrero!R71+'Marzo '!R71+'Abril '!R71+'Mayo '!R71+Junio!R71+Julio!R71+Agosto!R71+Septiembre!R71+'Octubre '!R71+Noviembre!R71+'Diciembre '!R71</f>
        <v>0</v>
      </c>
      <c r="S71" s="32">
        <f>+Enero!S71+Febrero!S71+'Marzo '!S71+'Abril '!S71+'Mayo '!S71+Junio!S71+Julio!S71+Agosto!S71+Septiembre!S71+'Octubre '!S71+Noviembre!S71+'Diciembre '!S71</f>
        <v>0</v>
      </c>
      <c r="T71" s="32">
        <f>+Enero!T71+Febrero!T71+'Marzo '!T71+'Abril '!T71+'Mayo '!T71+Junio!T71+Julio!T71+Agosto!T71+Septiembre!T71+'Octubre '!T71+Noviembre!T71+'Diciembre '!T71</f>
        <v>0</v>
      </c>
      <c r="U71" s="32">
        <f>+Enero!U71+Febrero!U71+'Marzo '!U71+'Abril '!U71+'Mayo '!U71+Junio!U71+Julio!U71+Agosto!U71+Septiembre!U71+'Octubre '!U71+Noviembre!U71+'Diciembre '!U71</f>
        <v>0</v>
      </c>
      <c r="V71" s="32">
        <f>+Enero!V71+Febrero!V71+'Marzo '!V71+'Abril '!V71+'Mayo '!V71+Junio!V71+Julio!V71+Agosto!V71+Septiembre!V71+'Octubre '!V71+Noviembre!V71+'Diciembre '!V71</f>
        <v>0</v>
      </c>
      <c r="W71" s="32">
        <f>+Enero!W71+Febrero!W71+'Marzo '!W71+'Abril '!W71+'Mayo '!W71+Junio!W71+Julio!W71+Agosto!W71+Septiembre!W71+'Octubre '!W71+Noviembre!W71+'Diciembre '!W71</f>
        <v>0</v>
      </c>
      <c r="X71" s="32">
        <f>+Enero!X71+Febrero!X71+'Marzo '!X71+'Abril '!X71+'Mayo '!X71+Junio!X71+Julio!X71+Agosto!X71+Septiembre!X71+'Octubre '!X71+Noviembre!X71+'Diciembre '!X71</f>
        <v>0</v>
      </c>
      <c r="Y71" s="32">
        <f>+Enero!Y71+Febrero!Y71+'Marzo '!Y71+'Abril '!Y71+'Mayo '!Y71+Junio!Y71+Julio!Y71+Agosto!Y71+Septiembre!Y71+'Octubre '!Y71+Noviembre!Y71+'Diciembre '!Y71</f>
        <v>0</v>
      </c>
      <c r="Z71" s="32">
        <f>+Enero!Z71+Febrero!Z71+'Marzo '!Z71+'Abril '!Z71+'Mayo '!Z71+Junio!Z71+Julio!Z71+Agosto!Z71+Septiembre!Z71+'Octubre '!Z71+Noviembre!Z71+'Diciembre '!Z71</f>
        <v>0</v>
      </c>
      <c r="AA71" s="32">
        <f>+Enero!AA71+Febrero!AA71+'Marzo '!AA71+'Abril '!AA71+'Mayo '!AA71+Junio!AA71+Julio!AA71+Agosto!AA71+Septiembre!AA71+'Octubre '!AA71+Noviembre!AA71+'Diciembre '!AA71</f>
        <v>0</v>
      </c>
      <c r="AB71" s="32">
        <f>+Enero!AB71+Febrero!AB71+'Marzo '!AB71+'Abril '!AB71+'Mayo '!AB71+Junio!AB71+Julio!AB71+Agosto!AB71+Septiembre!AB71+'Octubre '!AB71+Noviembre!AB71+'Diciembre '!AB71</f>
        <v>0</v>
      </c>
      <c r="AC71" s="32">
        <f>+Enero!AC71+Febrero!AC71+'Marzo '!AC71+'Abril '!AC71+'Mayo '!AC71+Junio!AC71+Julio!AC71+Agosto!AC71+Septiembre!AC71+'Octubre '!AC71+Noviembre!AC71+'Diciembre '!AC71</f>
        <v>0</v>
      </c>
      <c r="AD71" s="32">
        <f>+Enero!AD71+Febrero!AD71+'Marzo '!AD71+'Abril '!AD71+'Mayo '!AD71+Junio!AD71+Julio!AD71+Agosto!AD71+Septiembre!AD71+'Octubre '!AD71+Noviembre!AD71+'Diciembre '!AD71</f>
        <v>0</v>
      </c>
      <c r="AE71" s="32">
        <f>+Enero!AE71+Febrero!AE71+'Marzo '!AE71+'Abril '!AE71+'Mayo '!AE71+Junio!AE71+Julio!AE71+Agosto!AE71+Septiembre!AE71+'Octubre '!AE71+Noviembre!AE71+'Diciembre '!AE71</f>
        <v>0</v>
      </c>
      <c r="AF71" s="32">
        <f>+Enero!AF71+Febrero!AF71+'Marzo '!AF71+'Abril '!AF71+'Mayo '!AF71+Junio!AF71+Julio!AF71+Agosto!AF71+Septiembre!AF71+'Octubre '!AF71+Noviembre!AF71+'Diciembre '!AF71</f>
        <v>0</v>
      </c>
      <c r="AG71" s="32">
        <f>+Enero!AG71+Febrero!AG71+'Marzo '!AG71+'Abril '!AG71+'Mayo '!AG71+Junio!AG71+Julio!AG71+Agosto!AG71+Septiembre!AG71+'Octubre '!AG71+Noviembre!AG71+'Diciembre '!AG71</f>
        <v>0</v>
      </c>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f>+Enero!F72+Febrero!F72+'Marzo '!F72+'Abril '!F72+'Mayo '!F72+Junio!F72+Julio!F72+Agosto!F72+Septiembre!F72+'Octubre '!F72+Noviembre!F72+'Diciembre '!F72</f>
        <v>0</v>
      </c>
      <c r="G72" s="32">
        <f>+Enero!G72+Febrero!G72+'Marzo '!G72+'Abril '!G72+'Mayo '!G72+Junio!G72+Julio!G72+Agosto!G72+Septiembre!G72+'Octubre '!G72+Noviembre!G72+'Diciembre '!G72</f>
        <v>0</v>
      </c>
      <c r="H72" s="32">
        <f>+Enero!H72+Febrero!H72+'Marzo '!H72+'Abril '!H72+'Mayo '!H72+Junio!H72+Julio!H72+Agosto!H72+Septiembre!H72+'Octubre '!H72+Noviembre!H72+'Diciembre '!H72</f>
        <v>0</v>
      </c>
      <c r="I72" s="32">
        <f>+Enero!I72+Febrero!I72+'Marzo '!I72+'Abril '!I72+'Mayo '!I72+Junio!I72+Julio!I72+Agosto!I72+Septiembre!I72+'Octubre '!I72+Noviembre!I72+'Diciembre '!I72</f>
        <v>0</v>
      </c>
      <c r="J72" s="32">
        <f>+Enero!J72+Febrero!J72+'Marzo '!J72+'Abril '!J72+'Mayo '!J72+Junio!J72+Julio!J72+Agosto!J72+Septiembre!J72+'Octubre '!J72+Noviembre!J72+'Diciembre '!J72</f>
        <v>0</v>
      </c>
      <c r="K72" s="32">
        <f>+Enero!K72+Febrero!K72+'Marzo '!K72+'Abril '!K72+'Mayo '!K72+Junio!K72+Julio!K72+Agosto!K72+Septiembre!K72+'Octubre '!K72+Noviembre!K72+'Diciembre '!K72</f>
        <v>0</v>
      </c>
      <c r="L72" s="32">
        <f>+Enero!L72+Febrero!L72+'Marzo '!L72+'Abril '!L72+'Mayo '!L72+Junio!L72+Julio!L72+Agosto!L72+Septiembre!L72+'Octubre '!L72+Noviembre!L72+'Diciembre '!L72</f>
        <v>0</v>
      </c>
      <c r="M72" s="32">
        <f>+Enero!M72+Febrero!M72+'Marzo '!M72+'Abril '!M72+'Mayo '!M72+Junio!M72+Julio!M72+Agosto!M72+Septiembre!M72+'Octubre '!M72+Noviembre!M72+'Diciembre '!M72</f>
        <v>0</v>
      </c>
      <c r="N72" s="32">
        <f>+Enero!N72+Febrero!N72+'Marzo '!N72+'Abril '!N72+'Mayo '!N72+Junio!N72+Julio!N72+Agosto!N72+Septiembre!N72+'Octubre '!N72+Noviembre!N72+'Diciembre '!N72</f>
        <v>0</v>
      </c>
      <c r="O72" s="32">
        <f>+Enero!O72+Febrero!O72+'Marzo '!O72+'Abril '!O72+'Mayo '!O72+Junio!O72+Julio!O72+Agosto!O72+Septiembre!O72+'Octubre '!O72+Noviembre!O72+'Diciembre '!O72</f>
        <v>0</v>
      </c>
      <c r="P72" s="32">
        <f>+Enero!P72+Febrero!P72+'Marzo '!P72+'Abril '!P72+'Mayo '!P72+Junio!P72+Julio!P72+Agosto!P72+Septiembre!P72+'Octubre '!P72+Noviembre!P72+'Diciembre '!P72</f>
        <v>0</v>
      </c>
      <c r="Q72" s="32">
        <f>+Enero!Q72+Febrero!Q72+'Marzo '!Q72+'Abril '!Q72+'Mayo '!Q72+Junio!Q72+Julio!Q72+Agosto!Q72+Septiembre!Q72+'Octubre '!Q72+Noviembre!Q72+'Diciembre '!Q72</f>
        <v>0</v>
      </c>
      <c r="R72" s="32">
        <f>+Enero!R72+Febrero!R72+'Marzo '!R72+'Abril '!R72+'Mayo '!R72+Junio!R72+Julio!R72+Agosto!R72+Septiembre!R72+'Octubre '!R72+Noviembre!R72+'Diciembre '!R72</f>
        <v>0</v>
      </c>
      <c r="S72" s="32">
        <f>+Enero!S72+Febrero!S72+'Marzo '!S72+'Abril '!S72+'Mayo '!S72+Junio!S72+Julio!S72+Agosto!S72+Septiembre!S72+'Octubre '!S72+Noviembre!S72+'Diciembre '!S72</f>
        <v>0</v>
      </c>
      <c r="T72" s="32">
        <f>+Enero!T72+Febrero!T72+'Marzo '!T72+'Abril '!T72+'Mayo '!T72+Junio!T72+Julio!T72+Agosto!T72+Septiembre!T72+'Octubre '!T72+Noviembre!T72+'Diciembre '!T72</f>
        <v>0</v>
      </c>
      <c r="U72" s="32">
        <f>+Enero!U72+Febrero!U72+'Marzo '!U72+'Abril '!U72+'Mayo '!U72+Junio!U72+Julio!U72+Agosto!U72+Septiembre!U72+'Octubre '!U72+Noviembre!U72+'Diciembre '!U72</f>
        <v>0</v>
      </c>
      <c r="V72" s="32">
        <f>+Enero!V72+Febrero!V72+'Marzo '!V72+'Abril '!V72+'Mayo '!V72+Junio!V72+Julio!V72+Agosto!V72+Septiembre!V72+'Octubre '!V72+Noviembre!V72+'Diciembre '!V72</f>
        <v>0</v>
      </c>
      <c r="W72" s="32">
        <f>+Enero!W72+Febrero!W72+'Marzo '!W72+'Abril '!W72+'Mayo '!W72+Junio!W72+Julio!W72+Agosto!W72+Septiembre!W72+'Octubre '!W72+Noviembre!W72+'Diciembre '!W72</f>
        <v>0</v>
      </c>
      <c r="X72" s="32">
        <f>+Enero!X72+Febrero!X72+'Marzo '!X72+'Abril '!X72+'Mayo '!X72+Junio!X72+Julio!X72+Agosto!X72+Septiembre!X72+'Octubre '!X72+Noviembre!X72+'Diciembre '!X72</f>
        <v>0</v>
      </c>
      <c r="Y72" s="32">
        <f>+Enero!Y72+Febrero!Y72+'Marzo '!Y72+'Abril '!Y72+'Mayo '!Y72+Junio!Y72+Julio!Y72+Agosto!Y72+Septiembre!Y72+'Octubre '!Y72+Noviembre!Y72+'Diciembre '!Y72</f>
        <v>0</v>
      </c>
      <c r="Z72" s="32">
        <f>+Enero!Z72+Febrero!Z72+'Marzo '!Z72+'Abril '!Z72+'Mayo '!Z72+Junio!Z72+Julio!Z72+Agosto!Z72+Septiembre!Z72+'Octubre '!Z72+Noviembre!Z72+'Diciembre '!Z72</f>
        <v>0</v>
      </c>
      <c r="AA72" s="32">
        <f>+Enero!AA72+Febrero!AA72+'Marzo '!AA72+'Abril '!AA72+'Mayo '!AA72+Junio!AA72+Julio!AA72+Agosto!AA72+Septiembre!AA72+'Octubre '!AA72+Noviembre!AA72+'Diciembre '!AA72</f>
        <v>0</v>
      </c>
      <c r="AB72" s="32">
        <f>+Enero!AB72+Febrero!AB72+'Marzo '!AB72+'Abril '!AB72+'Mayo '!AB72+Junio!AB72+Julio!AB72+Agosto!AB72+Septiembre!AB72+'Octubre '!AB72+Noviembre!AB72+'Diciembre '!AB72</f>
        <v>0</v>
      </c>
      <c r="AC72" s="32">
        <f>+Enero!AC72+Febrero!AC72+'Marzo '!AC72+'Abril '!AC72+'Mayo '!AC72+Junio!AC72+Julio!AC72+Agosto!AC72+Septiembre!AC72+'Octubre '!AC72+Noviembre!AC72+'Diciembre '!AC72</f>
        <v>0</v>
      </c>
      <c r="AD72" s="32">
        <f>+Enero!AD72+Febrero!AD72+'Marzo '!AD72+'Abril '!AD72+'Mayo '!AD72+Junio!AD72+Julio!AD72+Agosto!AD72+Septiembre!AD72+'Octubre '!AD72+Noviembre!AD72+'Diciembre '!AD72</f>
        <v>0</v>
      </c>
      <c r="AE72" s="32">
        <f>+Enero!AE72+Febrero!AE72+'Marzo '!AE72+'Abril '!AE72+'Mayo '!AE72+Junio!AE72+Julio!AE72+Agosto!AE72+Septiembre!AE72+'Octubre '!AE72+Noviembre!AE72+'Diciembre '!AE72</f>
        <v>0</v>
      </c>
      <c r="AF72" s="32">
        <f>+Enero!AF72+Febrero!AF72+'Marzo '!AF72+'Abril '!AF72+'Mayo '!AF72+Junio!AF72+Julio!AF72+Agosto!AF72+Septiembre!AF72+'Octubre '!AF72+Noviembre!AF72+'Diciembre '!AF72</f>
        <v>0</v>
      </c>
      <c r="AG72" s="32">
        <f>+Enero!AG72+Febrero!AG72+'Marzo '!AG72+'Abril '!AG72+'Mayo '!AG72+Junio!AG72+Julio!AG72+Agosto!AG72+Septiembre!AG72+'Octubre '!AG72+Noviembre!AG72+'Diciembre '!AG72</f>
        <v>0</v>
      </c>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269" t="s">
        <v>105</v>
      </c>
      <c r="C73" s="53">
        <f t="shared" si="6"/>
        <v>0</v>
      </c>
      <c r="D73" s="53">
        <f>+F73+H73+J73+L73+N73+P73+R73+T73+V73+X73+Z73+AB73+AD73+AF73</f>
        <v>0</v>
      </c>
      <c r="E73" s="53">
        <f>+G73+I73+K73+M73+O73+Q73+S73+U73+W73+Y73+AA73+AC73+AE73+AG73</f>
        <v>0</v>
      </c>
      <c r="F73" s="44">
        <f>+Enero!F73+Febrero!F73+'Marzo '!F73+'Abril '!F73+'Mayo '!F73+Junio!F73+Julio!F73+Agosto!F73+Septiembre!F73+'Octubre '!F73+Noviembre!F73+'Diciembre '!F73</f>
        <v>0</v>
      </c>
      <c r="G73" s="44">
        <f>+Enero!G73+Febrero!G73+'Marzo '!G73+'Abril '!G73+'Mayo '!G73+Junio!G73+Julio!G73+Agosto!G73+Septiembre!G73+'Octubre '!G73+Noviembre!G73+'Diciembre '!G73</f>
        <v>0</v>
      </c>
      <c r="H73" s="44">
        <f>+Enero!H73+Febrero!H73+'Marzo '!H73+'Abril '!H73+'Mayo '!H73+Junio!H73+Julio!H73+Agosto!H73+Septiembre!H73+'Octubre '!H73+Noviembre!H73+'Diciembre '!H73</f>
        <v>0</v>
      </c>
      <c r="I73" s="44">
        <f>+Enero!I73+Febrero!I73+'Marzo '!I73+'Abril '!I73+'Mayo '!I73+Junio!I73+Julio!I73+Agosto!I73+Septiembre!I73+'Octubre '!I73+Noviembre!I73+'Diciembre '!I73</f>
        <v>0</v>
      </c>
      <c r="J73" s="44">
        <f>+Enero!J73+Febrero!J73+'Marzo '!J73+'Abril '!J73+'Mayo '!J73+Junio!J73+Julio!J73+Agosto!J73+Septiembre!J73+'Octubre '!J73+Noviembre!J73+'Diciembre '!J73</f>
        <v>0</v>
      </c>
      <c r="K73" s="44">
        <f>+Enero!K73+Febrero!K73+'Marzo '!K73+'Abril '!K73+'Mayo '!K73+Junio!K73+Julio!K73+Agosto!K73+Septiembre!K73+'Octubre '!K73+Noviembre!K73+'Diciembre '!K73</f>
        <v>0</v>
      </c>
      <c r="L73" s="44">
        <f>+Enero!L73+Febrero!L73+'Marzo '!L73+'Abril '!L73+'Mayo '!L73+Junio!L73+Julio!L73+Agosto!L73+Septiembre!L73+'Octubre '!L73+Noviembre!L73+'Diciembre '!L73</f>
        <v>0</v>
      </c>
      <c r="M73" s="44">
        <f>+Enero!M73+Febrero!M73+'Marzo '!M73+'Abril '!M73+'Mayo '!M73+Junio!M73+Julio!M73+Agosto!M73+Septiembre!M73+'Octubre '!M73+Noviembre!M73+'Diciembre '!M73</f>
        <v>0</v>
      </c>
      <c r="N73" s="44">
        <f>+Enero!N73+Febrero!N73+'Marzo '!N73+'Abril '!N73+'Mayo '!N73+Junio!N73+Julio!N73+Agosto!N73+Septiembre!N73+'Octubre '!N73+Noviembre!N73+'Diciembre '!N73</f>
        <v>0</v>
      </c>
      <c r="O73" s="44">
        <f>+Enero!O73+Febrero!O73+'Marzo '!O73+'Abril '!O73+'Mayo '!O73+Junio!O73+Julio!O73+Agosto!O73+Septiembre!O73+'Octubre '!O73+Noviembre!O73+'Diciembre '!O73</f>
        <v>0</v>
      </c>
      <c r="P73" s="44">
        <f>+Enero!P73+Febrero!P73+'Marzo '!P73+'Abril '!P73+'Mayo '!P73+Junio!P73+Julio!P73+Agosto!P73+Septiembre!P73+'Octubre '!P73+Noviembre!P73+'Diciembre '!P73</f>
        <v>0</v>
      </c>
      <c r="Q73" s="44">
        <f>+Enero!Q73+Febrero!Q73+'Marzo '!Q73+'Abril '!Q73+'Mayo '!Q73+Junio!Q73+Julio!Q73+Agosto!Q73+Septiembre!Q73+'Octubre '!Q73+Noviembre!Q73+'Diciembre '!Q73</f>
        <v>0</v>
      </c>
      <c r="R73" s="44">
        <f>+Enero!R73+Febrero!R73+'Marzo '!R73+'Abril '!R73+'Mayo '!R73+Junio!R73+Julio!R73+Agosto!R73+Septiembre!R73+'Octubre '!R73+Noviembre!R73+'Diciembre '!R73</f>
        <v>0</v>
      </c>
      <c r="S73" s="44">
        <f>+Enero!S73+Febrero!S73+'Marzo '!S73+'Abril '!S73+'Mayo '!S73+Junio!S73+Julio!S73+Agosto!S73+Septiembre!S73+'Octubre '!S73+Noviembre!S73+'Diciembre '!S73</f>
        <v>0</v>
      </c>
      <c r="T73" s="44">
        <f>+Enero!T73+Febrero!T73+'Marzo '!T73+'Abril '!T73+'Mayo '!T73+Junio!T73+Julio!T73+Agosto!T73+Septiembre!T73+'Octubre '!T73+Noviembre!T73+'Diciembre '!T73</f>
        <v>0</v>
      </c>
      <c r="U73" s="44">
        <f>+Enero!U73+Febrero!U73+'Marzo '!U73+'Abril '!U73+'Mayo '!U73+Junio!U73+Julio!U73+Agosto!U73+Septiembre!U73+'Octubre '!U73+Noviembre!U73+'Diciembre '!U73</f>
        <v>0</v>
      </c>
      <c r="V73" s="44">
        <f>+Enero!V73+Febrero!V73+'Marzo '!V73+'Abril '!V73+'Mayo '!V73+Junio!V73+Julio!V73+Agosto!V73+Septiembre!V73+'Octubre '!V73+Noviembre!V73+'Diciembre '!V73</f>
        <v>0</v>
      </c>
      <c r="W73" s="44">
        <f>+Enero!W73+Febrero!W73+'Marzo '!W73+'Abril '!W73+'Mayo '!W73+Junio!W73+Julio!W73+Agosto!W73+Septiembre!W73+'Octubre '!W73+Noviembre!W73+'Diciembre '!W73</f>
        <v>0</v>
      </c>
      <c r="X73" s="44">
        <f>+Enero!X73+Febrero!X73+'Marzo '!X73+'Abril '!X73+'Mayo '!X73+Junio!X73+Julio!X73+Agosto!X73+Septiembre!X73+'Octubre '!X73+Noviembre!X73+'Diciembre '!X73</f>
        <v>0</v>
      </c>
      <c r="Y73" s="44">
        <f>+Enero!Y73+Febrero!Y73+'Marzo '!Y73+'Abril '!Y73+'Mayo '!Y73+Junio!Y73+Julio!Y73+Agosto!Y73+Septiembre!Y73+'Octubre '!Y73+Noviembre!Y73+'Diciembre '!Y73</f>
        <v>0</v>
      </c>
      <c r="Z73" s="44">
        <f>+Enero!Z73+Febrero!Z73+'Marzo '!Z73+'Abril '!Z73+'Mayo '!Z73+Junio!Z73+Julio!Z73+Agosto!Z73+Septiembre!Z73+'Octubre '!Z73+Noviembre!Z73+'Diciembre '!Z73</f>
        <v>0</v>
      </c>
      <c r="AA73" s="44">
        <f>+Enero!AA73+Febrero!AA73+'Marzo '!AA73+'Abril '!AA73+'Mayo '!AA73+Junio!AA73+Julio!AA73+Agosto!AA73+Septiembre!AA73+'Octubre '!AA73+Noviembre!AA73+'Diciembre '!AA73</f>
        <v>0</v>
      </c>
      <c r="AB73" s="44">
        <f>+Enero!AB73+Febrero!AB73+'Marzo '!AB73+'Abril '!AB73+'Mayo '!AB73+Junio!AB73+Julio!AB73+Agosto!AB73+Septiembre!AB73+'Octubre '!AB73+Noviembre!AB73+'Diciembre '!AB73</f>
        <v>0</v>
      </c>
      <c r="AC73" s="44">
        <f>+Enero!AC73+Febrero!AC73+'Marzo '!AC73+'Abril '!AC73+'Mayo '!AC73+Junio!AC73+Julio!AC73+Agosto!AC73+Septiembre!AC73+'Octubre '!AC73+Noviembre!AC73+'Diciembre '!AC73</f>
        <v>0</v>
      </c>
      <c r="AD73" s="44">
        <f>+Enero!AD73+Febrero!AD73+'Marzo '!AD73+'Abril '!AD73+'Mayo '!AD73+Junio!AD73+Julio!AD73+Agosto!AD73+Septiembre!AD73+'Octubre '!AD73+Noviembre!AD73+'Diciembre '!AD73</f>
        <v>0</v>
      </c>
      <c r="AE73" s="44">
        <f>+Enero!AE73+Febrero!AE73+'Marzo '!AE73+'Abril '!AE73+'Mayo '!AE73+Junio!AE73+Julio!AE73+Agosto!AE73+Septiembre!AE73+'Octubre '!AE73+Noviembre!AE73+'Diciembre '!AE73</f>
        <v>0</v>
      </c>
      <c r="AF73" s="44">
        <f>+Enero!AF73+Febrero!AF73+'Marzo '!AF73+'Abril '!AF73+'Mayo '!AF73+Junio!AF73+Julio!AF73+Agosto!AF73+Septiembre!AF73+'Octubre '!AF73+Noviembre!AF73+'Diciembre '!AF73</f>
        <v>0</v>
      </c>
      <c r="AG73" s="44">
        <f>+Enero!AG73+Febrero!AG73+'Marzo '!AG73+'Abril '!AG73+'Mayo '!AG73+Junio!AG73+Julio!AG73+Agosto!AG73+Septiembre!AG73+'Octubre '!AG73+Noviembre!AG73+'Diciembre '!AG73</f>
        <v>0</v>
      </c>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272" t="s">
        <v>98</v>
      </c>
      <c r="D77" s="272" t="s">
        <v>48</v>
      </c>
      <c r="E77" s="272" t="s">
        <v>70</v>
      </c>
      <c r="F77" s="265" t="s">
        <v>48</v>
      </c>
      <c r="G77" s="265" t="s">
        <v>70</v>
      </c>
      <c r="H77" s="265" t="s">
        <v>48</v>
      </c>
      <c r="I77" s="265" t="s">
        <v>70</v>
      </c>
      <c r="J77" s="265" t="s">
        <v>48</v>
      </c>
      <c r="K77" s="265" t="s">
        <v>70</v>
      </c>
      <c r="L77" s="265" t="s">
        <v>48</v>
      </c>
      <c r="M77" s="265" t="s">
        <v>70</v>
      </c>
      <c r="N77" s="265" t="s">
        <v>48</v>
      </c>
      <c r="O77" s="265" t="s">
        <v>70</v>
      </c>
      <c r="P77" s="265" t="s">
        <v>48</v>
      </c>
      <c r="Q77" s="265" t="s">
        <v>70</v>
      </c>
      <c r="R77" s="265" t="s">
        <v>48</v>
      </c>
      <c r="S77" s="265" t="s">
        <v>70</v>
      </c>
      <c r="T77" s="265" t="s">
        <v>48</v>
      </c>
      <c r="U77" s="265" t="s">
        <v>70</v>
      </c>
      <c r="V77" s="265" t="s">
        <v>48</v>
      </c>
      <c r="W77" s="265" t="s">
        <v>70</v>
      </c>
      <c r="X77" s="265" t="s">
        <v>48</v>
      </c>
      <c r="Y77" s="265" t="s">
        <v>70</v>
      </c>
      <c r="Z77" s="265" t="s">
        <v>48</v>
      </c>
      <c r="AA77" s="265" t="s">
        <v>70</v>
      </c>
      <c r="AB77" s="265" t="s">
        <v>48</v>
      </c>
      <c r="AC77" s="265" t="s">
        <v>70</v>
      </c>
      <c r="AD77" s="265" t="s">
        <v>48</v>
      </c>
      <c r="AE77" s="265" t="s">
        <v>70</v>
      </c>
      <c r="AF77" s="265" t="s">
        <v>48</v>
      </c>
      <c r="AG77" s="265"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f>+Enero!F78+Febrero!F78+'Marzo '!F78+'Abril '!F78+'Mayo '!F78+Junio!F78+Julio!F78+Agosto!F78+Septiembre!F78+'Octubre '!F78+Noviembre!F78+'Diciembre '!F78</f>
        <v>0</v>
      </c>
      <c r="G78" s="25">
        <f>+Enero!G78+Febrero!G78+'Marzo '!G78+'Abril '!G78+'Mayo '!G78+Junio!G78+Julio!G78+Agosto!G78+Septiembre!G78+'Octubre '!G78+Noviembre!G78+'Diciembre '!G78</f>
        <v>0</v>
      </c>
      <c r="H78" s="25">
        <f>+Enero!H78+Febrero!H78+'Marzo '!H78+'Abril '!H78+'Mayo '!H78+Junio!H78+Julio!H78+Agosto!H78+Septiembre!H78+'Octubre '!H78+Noviembre!H78+'Diciembre '!H78</f>
        <v>0</v>
      </c>
      <c r="I78" s="25">
        <f>+Enero!I78+Febrero!I78+'Marzo '!I78+'Abril '!I78+'Mayo '!I78+Junio!I78+Julio!I78+Agosto!I78+Septiembre!I78+'Octubre '!I78+Noviembre!I78+'Diciembre '!I78</f>
        <v>0</v>
      </c>
      <c r="J78" s="25">
        <f>+Enero!J78+Febrero!J78+'Marzo '!J78+'Abril '!J78+'Mayo '!J78+Junio!J78+Julio!J78+Agosto!J78+Septiembre!J78+'Octubre '!J78+Noviembre!J78+'Diciembre '!J78</f>
        <v>0</v>
      </c>
      <c r="K78" s="25">
        <f>+Enero!K78+Febrero!K78+'Marzo '!K78+'Abril '!K78+'Mayo '!K78+Junio!K78+Julio!K78+Agosto!K78+Septiembre!K78+'Octubre '!K78+Noviembre!K78+'Diciembre '!K78</f>
        <v>0</v>
      </c>
      <c r="L78" s="25">
        <f>+Enero!L78+Febrero!L78+'Marzo '!L78+'Abril '!L78+'Mayo '!L78+Junio!L78+Julio!L78+Agosto!L78+Septiembre!L78+'Octubre '!L78+Noviembre!L78+'Diciembre '!L78</f>
        <v>0</v>
      </c>
      <c r="M78" s="25">
        <f>+Enero!M78+Febrero!M78+'Marzo '!M78+'Abril '!M78+'Mayo '!M78+Junio!M78+Julio!M78+Agosto!M78+Septiembre!M78+'Octubre '!M78+Noviembre!M78+'Diciembre '!M78</f>
        <v>0</v>
      </c>
      <c r="N78" s="25">
        <f>+Enero!N78+Febrero!N78+'Marzo '!N78+'Abril '!N78+'Mayo '!N78+Junio!N78+Julio!N78+Agosto!N78+Septiembre!N78+'Octubre '!N78+Noviembre!N78+'Diciembre '!N78</f>
        <v>0</v>
      </c>
      <c r="O78" s="25">
        <f>+Enero!O78+Febrero!O78+'Marzo '!O78+'Abril '!O78+'Mayo '!O78+Junio!O78+Julio!O78+Agosto!O78+Septiembre!O78+'Octubre '!O78+Noviembre!O78+'Diciembre '!O78</f>
        <v>0</v>
      </c>
      <c r="P78" s="25">
        <f>+Enero!P78+Febrero!P78+'Marzo '!P78+'Abril '!P78+'Mayo '!P78+Junio!P78+Julio!P78+Agosto!P78+Septiembre!P78+'Octubre '!P78+Noviembre!P78+'Diciembre '!P78</f>
        <v>0</v>
      </c>
      <c r="Q78" s="25">
        <f>+Enero!Q78+Febrero!Q78+'Marzo '!Q78+'Abril '!Q78+'Mayo '!Q78+Junio!Q78+Julio!Q78+Agosto!Q78+Septiembre!Q78+'Octubre '!Q78+Noviembre!Q78+'Diciembre '!Q78</f>
        <v>0</v>
      </c>
      <c r="R78" s="25">
        <f>+Enero!R78+Febrero!R78+'Marzo '!R78+'Abril '!R78+'Mayo '!R78+Junio!R78+Julio!R78+Agosto!R78+Septiembre!R78+'Octubre '!R78+Noviembre!R78+'Diciembre '!R78</f>
        <v>0</v>
      </c>
      <c r="S78" s="25">
        <f>+Enero!S78+Febrero!S78+'Marzo '!S78+'Abril '!S78+'Mayo '!S78+Junio!S78+Julio!S78+Agosto!S78+Septiembre!S78+'Octubre '!S78+Noviembre!S78+'Diciembre '!S78</f>
        <v>0</v>
      </c>
      <c r="T78" s="25">
        <f>+Enero!T78+Febrero!T78+'Marzo '!T78+'Abril '!T78+'Mayo '!T78+Junio!T78+Julio!T78+Agosto!T78+Septiembre!T78+'Octubre '!T78+Noviembre!T78+'Diciembre '!T78</f>
        <v>0</v>
      </c>
      <c r="U78" s="25">
        <f>+Enero!U78+Febrero!U78+'Marzo '!U78+'Abril '!U78+'Mayo '!U78+Junio!U78+Julio!U78+Agosto!U78+Septiembre!U78+'Octubre '!U78+Noviembre!U78+'Diciembre '!U78</f>
        <v>0</v>
      </c>
      <c r="V78" s="25">
        <f>+Enero!V78+Febrero!V78+'Marzo '!V78+'Abril '!V78+'Mayo '!V78+Junio!V78+Julio!V78+Agosto!V78+Septiembre!V78+'Octubre '!V78+Noviembre!V78+'Diciembre '!V78</f>
        <v>0</v>
      </c>
      <c r="W78" s="25">
        <f>+Enero!W78+Febrero!W78+'Marzo '!W78+'Abril '!W78+'Mayo '!W78+Junio!W78+Julio!W78+Agosto!W78+Septiembre!W78+'Octubre '!W78+Noviembre!W78+'Diciembre '!W78</f>
        <v>0</v>
      </c>
      <c r="X78" s="25">
        <f>+Enero!X78+Febrero!X78+'Marzo '!X78+'Abril '!X78+'Mayo '!X78+Junio!X78+Julio!X78+Agosto!X78+Septiembre!X78+'Octubre '!X78+Noviembre!X78+'Diciembre '!X78</f>
        <v>0</v>
      </c>
      <c r="Y78" s="25">
        <f>+Enero!Y78+Febrero!Y78+'Marzo '!Y78+'Abril '!Y78+'Mayo '!Y78+Junio!Y78+Julio!Y78+Agosto!Y78+Septiembre!Y78+'Octubre '!Y78+Noviembre!Y78+'Diciembre '!Y78</f>
        <v>0</v>
      </c>
      <c r="Z78" s="25">
        <f>+Enero!Z78+Febrero!Z78+'Marzo '!Z78+'Abril '!Z78+'Mayo '!Z78+Junio!Z78+Julio!Z78+Agosto!Z78+Septiembre!Z78+'Octubre '!Z78+Noviembre!Z78+'Diciembre '!Z78</f>
        <v>0</v>
      </c>
      <c r="AA78" s="25">
        <f>+Enero!AA78+Febrero!AA78+'Marzo '!AA78+'Abril '!AA78+'Mayo '!AA78+Junio!AA78+Julio!AA78+Agosto!AA78+Septiembre!AA78+'Octubre '!AA78+Noviembre!AA78+'Diciembre '!AA78</f>
        <v>0</v>
      </c>
      <c r="AB78" s="25">
        <f>+Enero!AB78+Febrero!AB78+'Marzo '!AB78+'Abril '!AB78+'Mayo '!AB78+Junio!AB78+Julio!AB78+Agosto!AB78+Septiembre!AB78+'Octubre '!AB78+Noviembre!AB78+'Diciembre '!AB78</f>
        <v>0</v>
      </c>
      <c r="AC78" s="25">
        <f>+Enero!AC78+Febrero!AC78+'Marzo '!AC78+'Abril '!AC78+'Mayo '!AC78+Junio!AC78+Julio!AC78+Agosto!AC78+Septiembre!AC78+'Octubre '!AC78+Noviembre!AC78+'Diciembre '!AC78</f>
        <v>0</v>
      </c>
      <c r="AD78" s="25">
        <f>+Enero!AD78+Febrero!AD78+'Marzo '!AD78+'Abril '!AD78+'Mayo '!AD78+Junio!AD78+Julio!AD78+Agosto!AD78+Septiembre!AD78+'Octubre '!AD78+Noviembre!AD78+'Diciembre '!AD78</f>
        <v>0</v>
      </c>
      <c r="AE78" s="25">
        <f>+Enero!AE78+Febrero!AE78+'Marzo '!AE78+'Abril '!AE78+'Mayo '!AE78+Junio!AE78+Julio!AE78+Agosto!AE78+Septiembre!AE78+'Octubre '!AE78+Noviembre!AE78+'Diciembre '!AE78</f>
        <v>0</v>
      </c>
      <c r="AF78" s="25">
        <f>+Enero!AF78+Febrero!AF78+'Marzo '!AF78+'Abril '!AF78+'Mayo '!AF78+Junio!AF78+Julio!AF78+Agosto!AF78+Septiembre!AF78+'Octubre '!AF78+Noviembre!AF78+'Diciembre '!AF78</f>
        <v>0</v>
      </c>
      <c r="AG78" s="25">
        <f>+Enero!AG78+Febrero!AG78+'Marzo '!AG78+'Abril '!AG78+'Mayo '!AG78+Junio!AG78+Julio!AG78+Agosto!AG78+Septiembre!AG78+'Octubre '!AG78+Noviembre!AG78+'Diciembre '!AG78</f>
        <v>0</v>
      </c>
      <c r="AH78" s="25">
        <f>+Enero!AH78+Febrero!AH78+'Marzo '!AH78+'Abril '!AH78+'Mayo '!AH78+Junio!AH78+Julio!AH78+Agosto!AH78+Septiembre!AH78+'Octubre '!AH78+Noviembre!AH78+'Diciembre '!AH78</f>
        <v>0</v>
      </c>
      <c r="AI78" s="25">
        <f>+Enero!AI78+Febrero!AI78+'Marzo '!AI78+'Abril '!AI78+'Mayo '!AI78+Junio!AI78+Julio!AI78+Agosto!AI78+Septiembre!AI78+'Octubre '!AI78+Noviembre!AI78+'Diciembre '!AI78</f>
        <v>0</v>
      </c>
      <c r="AJ78" s="25">
        <f>+Enero!AJ78+Febrero!AJ78+'Marzo '!AJ78+'Abril '!AJ78+'Mayo '!AJ78+Junio!AJ78+Julio!AJ78+Agosto!AJ78+Septiembre!AJ78+'Octubre '!AJ78+Noviembre!AJ78+'Diciembre '!AJ78</f>
        <v>0</v>
      </c>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264" t="s">
        <v>101</v>
      </c>
      <c r="C79" s="52">
        <f t="shared" si="8"/>
        <v>0</v>
      </c>
      <c r="D79" s="52">
        <f>+F79+H79+J79+L79+N79+P79+R79+T79+V79+X79+Z79+AB79+AD79+AF79</f>
        <v>0</v>
      </c>
      <c r="E79" s="52">
        <f t="shared" si="9"/>
        <v>0</v>
      </c>
      <c r="F79" s="25">
        <f>+Enero!F79+Febrero!F79+'Marzo '!F79+'Abril '!F79+'Mayo '!F79+Junio!F79+Julio!F79+Agosto!F79+Septiembre!F79+'Octubre '!F79+Noviembre!F79+'Diciembre '!F79</f>
        <v>0</v>
      </c>
      <c r="G79" s="25">
        <f>+Enero!G79+Febrero!G79+'Marzo '!G79+'Abril '!G79+'Mayo '!G79+Junio!G79+Julio!G79+Agosto!G79+Septiembre!G79+'Octubre '!G79+Noviembre!G79+'Diciembre '!G79</f>
        <v>0</v>
      </c>
      <c r="H79" s="25">
        <f>+Enero!H79+Febrero!H79+'Marzo '!H79+'Abril '!H79+'Mayo '!H79+Junio!H79+Julio!H79+Agosto!H79+Septiembre!H79+'Octubre '!H79+Noviembre!H79+'Diciembre '!H79</f>
        <v>0</v>
      </c>
      <c r="I79" s="25">
        <f>+Enero!I79+Febrero!I79+'Marzo '!I79+'Abril '!I79+'Mayo '!I79+Junio!I79+Julio!I79+Agosto!I79+Septiembre!I79+'Octubre '!I79+Noviembre!I79+'Diciembre '!I79</f>
        <v>0</v>
      </c>
      <c r="J79" s="25">
        <f>+Enero!J79+Febrero!J79+'Marzo '!J79+'Abril '!J79+'Mayo '!J79+Junio!J79+Julio!J79+Agosto!J79+Septiembre!J79+'Octubre '!J79+Noviembre!J79+'Diciembre '!J79</f>
        <v>0</v>
      </c>
      <c r="K79" s="25">
        <f>+Enero!K79+Febrero!K79+'Marzo '!K79+'Abril '!K79+'Mayo '!K79+Junio!K79+Julio!K79+Agosto!K79+Septiembre!K79+'Octubre '!K79+Noviembre!K79+'Diciembre '!K79</f>
        <v>0</v>
      </c>
      <c r="L79" s="25">
        <f>+Enero!L79+Febrero!L79+'Marzo '!L79+'Abril '!L79+'Mayo '!L79+Junio!L79+Julio!L79+Agosto!L79+Septiembre!L79+'Octubre '!L79+Noviembre!L79+'Diciembre '!L79</f>
        <v>0</v>
      </c>
      <c r="M79" s="25">
        <f>+Enero!M79+Febrero!M79+'Marzo '!M79+'Abril '!M79+'Mayo '!M79+Junio!M79+Julio!M79+Agosto!M79+Septiembre!M79+'Octubre '!M79+Noviembre!M79+'Diciembre '!M79</f>
        <v>0</v>
      </c>
      <c r="N79" s="25">
        <f>+Enero!N79+Febrero!N79+'Marzo '!N79+'Abril '!N79+'Mayo '!N79+Junio!N79+Julio!N79+Agosto!N79+Septiembre!N79+'Octubre '!N79+Noviembre!N79+'Diciembre '!N79</f>
        <v>0</v>
      </c>
      <c r="O79" s="25">
        <f>+Enero!O79+Febrero!O79+'Marzo '!O79+'Abril '!O79+'Mayo '!O79+Junio!O79+Julio!O79+Agosto!O79+Septiembre!O79+'Octubre '!O79+Noviembre!O79+'Diciembre '!O79</f>
        <v>0</v>
      </c>
      <c r="P79" s="25">
        <f>+Enero!P79+Febrero!P79+'Marzo '!P79+'Abril '!P79+'Mayo '!P79+Junio!P79+Julio!P79+Agosto!P79+Septiembre!P79+'Octubre '!P79+Noviembre!P79+'Diciembre '!P79</f>
        <v>0</v>
      </c>
      <c r="Q79" s="25">
        <f>+Enero!Q79+Febrero!Q79+'Marzo '!Q79+'Abril '!Q79+'Mayo '!Q79+Junio!Q79+Julio!Q79+Agosto!Q79+Septiembre!Q79+'Octubre '!Q79+Noviembre!Q79+'Diciembre '!Q79</f>
        <v>0</v>
      </c>
      <c r="R79" s="25">
        <f>+Enero!R79+Febrero!R79+'Marzo '!R79+'Abril '!R79+'Mayo '!R79+Junio!R79+Julio!R79+Agosto!R79+Septiembre!R79+'Octubre '!R79+Noviembre!R79+'Diciembre '!R79</f>
        <v>0</v>
      </c>
      <c r="S79" s="25">
        <f>+Enero!S79+Febrero!S79+'Marzo '!S79+'Abril '!S79+'Mayo '!S79+Junio!S79+Julio!S79+Agosto!S79+Septiembre!S79+'Octubre '!S79+Noviembre!S79+'Diciembre '!S79</f>
        <v>0</v>
      </c>
      <c r="T79" s="25">
        <f>+Enero!T79+Febrero!T79+'Marzo '!T79+'Abril '!T79+'Mayo '!T79+Junio!T79+Julio!T79+Agosto!T79+Septiembre!T79+'Octubre '!T79+Noviembre!T79+'Diciembre '!T79</f>
        <v>0</v>
      </c>
      <c r="U79" s="25">
        <f>+Enero!U79+Febrero!U79+'Marzo '!U79+'Abril '!U79+'Mayo '!U79+Junio!U79+Julio!U79+Agosto!U79+Septiembre!U79+'Octubre '!U79+Noviembre!U79+'Diciembre '!U79</f>
        <v>0</v>
      </c>
      <c r="V79" s="25">
        <f>+Enero!V79+Febrero!V79+'Marzo '!V79+'Abril '!V79+'Mayo '!V79+Junio!V79+Julio!V79+Agosto!V79+Septiembre!V79+'Octubre '!V79+Noviembre!V79+'Diciembre '!V79</f>
        <v>0</v>
      </c>
      <c r="W79" s="25">
        <f>+Enero!W79+Febrero!W79+'Marzo '!W79+'Abril '!W79+'Mayo '!W79+Junio!W79+Julio!W79+Agosto!W79+Septiembre!W79+'Octubre '!W79+Noviembre!W79+'Diciembre '!W79</f>
        <v>0</v>
      </c>
      <c r="X79" s="25">
        <f>+Enero!X79+Febrero!X79+'Marzo '!X79+'Abril '!X79+'Mayo '!X79+Junio!X79+Julio!X79+Agosto!X79+Septiembre!X79+'Octubre '!X79+Noviembre!X79+'Diciembre '!X79</f>
        <v>0</v>
      </c>
      <c r="Y79" s="25">
        <f>+Enero!Y79+Febrero!Y79+'Marzo '!Y79+'Abril '!Y79+'Mayo '!Y79+Junio!Y79+Julio!Y79+Agosto!Y79+Septiembre!Y79+'Octubre '!Y79+Noviembre!Y79+'Diciembre '!Y79</f>
        <v>0</v>
      </c>
      <c r="Z79" s="25">
        <f>+Enero!Z79+Febrero!Z79+'Marzo '!Z79+'Abril '!Z79+'Mayo '!Z79+Junio!Z79+Julio!Z79+Agosto!Z79+Septiembre!Z79+'Octubre '!Z79+Noviembre!Z79+'Diciembre '!Z79</f>
        <v>0</v>
      </c>
      <c r="AA79" s="25">
        <f>+Enero!AA79+Febrero!AA79+'Marzo '!AA79+'Abril '!AA79+'Mayo '!AA79+Junio!AA79+Julio!AA79+Agosto!AA79+Septiembre!AA79+'Octubre '!AA79+Noviembre!AA79+'Diciembre '!AA79</f>
        <v>0</v>
      </c>
      <c r="AB79" s="25">
        <f>+Enero!AB79+Febrero!AB79+'Marzo '!AB79+'Abril '!AB79+'Mayo '!AB79+Junio!AB79+Julio!AB79+Agosto!AB79+Septiembre!AB79+'Octubre '!AB79+Noviembre!AB79+'Diciembre '!AB79</f>
        <v>0</v>
      </c>
      <c r="AC79" s="25">
        <f>+Enero!AC79+Febrero!AC79+'Marzo '!AC79+'Abril '!AC79+'Mayo '!AC79+Junio!AC79+Julio!AC79+Agosto!AC79+Septiembre!AC79+'Octubre '!AC79+Noviembre!AC79+'Diciembre '!AC79</f>
        <v>0</v>
      </c>
      <c r="AD79" s="25">
        <f>+Enero!AD79+Febrero!AD79+'Marzo '!AD79+'Abril '!AD79+'Mayo '!AD79+Junio!AD79+Julio!AD79+Agosto!AD79+Septiembre!AD79+'Octubre '!AD79+Noviembre!AD79+'Diciembre '!AD79</f>
        <v>0</v>
      </c>
      <c r="AE79" s="25">
        <f>+Enero!AE79+Febrero!AE79+'Marzo '!AE79+'Abril '!AE79+'Mayo '!AE79+Junio!AE79+Julio!AE79+Agosto!AE79+Septiembre!AE79+'Octubre '!AE79+Noviembre!AE79+'Diciembre '!AE79</f>
        <v>0</v>
      </c>
      <c r="AF79" s="25">
        <f>+Enero!AF79+Febrero!AF79+'Marzo '!AF79+'Abril '!AF79+'Mayo '!AF79+Junio!AF79+Julio!AF79+Agosto!AF79+Septiembre!AF79+'Octubre '!AF79+Noviembre!AF79+'Diciembre '!AF79</f>
        <v>0</v>
      </c>
      <c r="AG79" s="25">
        <f>+Enero!AG79+Febrero!AG79+'Marzo '!AG79+'Abril '!AG79+'Mayo '!AG79+Junio!AG79+Julio!AG79+Agosto!AG79+Septiembre!AG79+'Octubre '!AG79+Noviembre!AG79+'Diciembre '!AG79</f>
        <v>0</v>
      </c>
      <c r="AH79" s="25">
        <f>+Enero!AH79+Febrero!AH79+'Marzo '!AH79+'Abril '!AH79+'Mayo '!AH79+Junio!AH79+Julio!AH79+Agosto!AH79+Septiembre!AH79+'Octubre '!AH79+Noviembre!AH79+'Diciembre '!AH79</f>
        <v>0</v>
      </c>
      <c r="AI79" s="25">
        <f>+Enero!AI79+Febrero!AI79+'Marzo '!AI79+'Abril '!AI79+'Mayo '!AI79+Junio!AI79+Julio!AI79+Agosto!AI79+Septiembre!AI79+'Octubre '!AI79+Noviembre!AI79+'Diciembre '!AI79</f>
        <v>0</v>
      </c>
      <c r="AJ79" s="25">
        <f>+Enero!AJ79+Febrero!AJ79+'Marzo '!AJ79+'Abril '!AJ79+'Mayo '!AJ79+Junio!AJ79+Julio!AJ79+Agosto!AJ79+Septiembre!AJ79+'Octubre '!AJ79+Noviembre!AJ79+'Diciembre '!AJ79</f>
        <v>0</v>
      </c>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271" t="s">
        <v>102</v>
      </c>
      <c r="C80" s="56">
        <f t="shared" si="8"/>
        <v>26</v>
      </c>
      <c r="D80" s="56">
        <f t="shared" si="9"/>
        <v>7</v>
      </c>
      <c r="E80" s="56">
        <f t="shared" si="9"/>
        <v>19</v>
      </c>
      <c r="F80" s="32">
        <f>+Enero!F80+Febrero!F80+'Marzo '!F80+'Abril '!F80+'Mayo '!F80+Junio!F80+Julio!F80+Agosto!F80+Septiembre!F80+'Octubre '!F80+Noviembre!F80+'Diciembre '!F80</f>
        <v>0</v>
      </c>
      <c r="G80" s="32">
        <f>+Enero!G80+Febrero!G80+'Marzo '!G80+'Abril '!G80+'Mayo '!G80+Junio!G80+Julio!G80+Agosto!G80+Septiembre!G80+'Octubre '!G80+Noviembre!G80+'Diciembre '!G80</f>
        <v>0</v>
      </c>
      <c r="H80" s="32">
        <f>+Enero!H80+Febrero!H80+'Marzo '!H80+'Abril '!H80+'Mayo '!H80+Junio!H80+Julio!H80+Agosto!H80+Septiembre!H80+'Octubre '!H80+Noviembre!H80+'Diciembre '!H80</f>
        <v>1</v>
      </c>
      <c r="I80" s="32">
        <f>+Enero!I80+Febrero!I80+'Marzo '!I80+'Abril '!I80+'Mayo '!I80+Junio!I80+Julio!I80+Agosto!I80+Septiembre!I80+'Octubre '!I80+Noviembre!I80+'Diciembre '!I80</f>
        <v>0</v>
      </c>
      <c r="J80" s="32">
        <f>+Enero!J80+Febrero!J80+'Marzo '!J80+'Abril '!J80+'Mayo '!J80+Junio!J80+Julio!J80+Agosto!J80+Septiembre!J80+'Octubre '!J80+Noviembre!J80+'Diciembre '!J80</f>
        <v>0</v>
      </c>
      <c r="K80" s="32">
        <f>+Enero!K80+Febrero!K80+'Marzo '!K80+'Abril '!K80+'Mayo '!K80+Junio!K80+Julio!K80+Agosto!K80+Septiembre!K80+'Octubre '!K80+Noviembre!K80+'Diciembre '!K80</f>
        <v>0</v>
      </c>
      <c r="L80" s="32">
        <f>+Enero!L80+Febrero!L80+'Marzo '!L80+'Abril '!L80+'Mayo '!L80+Junio!L80+Julio!L80+Agosto!L80+Septiembre!L80+'Octubre '!L80+Noviembre!L80+'Diciembre '!L80</f>
        <v>0</v>
      </c>
      <c r="M80" s="32">
        <f>+Enero!M80+Febrero!M80+'Marzo '!M80+'Abril '!M80+'Mayo '!M80+Junio!M80+Julio!M80+Agosto!M80+Septiembre!M80+'Octubre '!M80+Noviembre!M80+'Diciembre '!M80</f>
        <v>1</v>
      </c>
      <c r="N80" s="32">
        <f>+Enero!N80+Febrero!N80+'Marzo '!N80+'Abril '!N80+'Mayo '!N80+Junio!N80+Julio!N80+Agosto!N80+Septiembre!N80+'Octubre '!N80+Noviembre!N80+'Diciembre '!N80</f>
        <v>1</v>
      </c>
      <c r="O80" s="32">
        <f>+Enero!O80+Febrero!O80+'Marzo '!O80+'Abril '!O80+'Mayo '!O80+Junio!O80+Julio!O80+Agosto!O80+Septiembre!O80+'Octubre '!O80+Noviembre!O80+'Diciembre '!O80</f>
        <v>1</v>
      </c>
      <c r="P80" s="32">
        <f>+Enero!P80+Febrero!P80+'Marzo '!P80+'Abril '!P80+'Mayo '!P80+Junio!P80+Julio!P80+Agosto!P80+Septiembre!P80+'Octubre '!P80+Noviembre!P80+'Diciembre '!P80</f>
        <v>0</v>
      </c>
      <c r="Q80" s="32">
        <f>+Enero!Q80+Febrero!Q80+'Marzo '!Q80+'Abril '!Q80+'Mayo '!Q80+Junio!Q80+Julio!Q80+Agosto!Q80+Septiembre!Q80+'Octubre '!Q80+Noviembre!Q80+'Diciembre '!Q80</f>
        <v>1</v>
      </c>
      <c r="R80" s="32">
        <f>+Enero!R80+Febrero!R80+'Marzo '!R80+'Abril '!R80+'Mayo '!R80+Junio!R80+Julio!R80+Agosto!R80+Septiembre!R80+'Octubre '!R80+Noviembre!R80+'Diciembre '!R80</f>
        <v>0</v>
      </c>
      <c r="S80" s="32">
        <f>+Enero!S80+Febrero!S80+'Marzo '!S80+'Abril '!S80+'Mayo '!S80+Junio!S80+Julio!S80+Agosto!S80+Septiembre!S80+'Octubre '!S80+Noviembre!S80+'Diciembre '!S80</f>
        <v>1</v>
      </c>
      <c r="T80" s="32">
        <f>+Enero!T80+Febrero!T80+'Marzo '!T80+'Abril '!T80+'Mayo '!T80+Junio!T80+Julio!T80+Agosto!T80+Septiembre!T80+'Octubre '!T80+Noviembre!T80+'Diciembre '!T80</f>
        <v>2</v>
      </c>
      <c r="U80" s="32">
        <f>+Enero!U80+Febrero!U80+'Marzo '!U80+'Abril '!U80+'Mayo '!U80+Junio!U80+Julio!U80+Agosto!U80+Septiembre!U80+'Octubre '!U80+Noviembre!U80+'Diciembre '!U80</f>
        <v>3</v>
      </c>
      <c r="V80" s="32">
        <f>+Enero!V80+Febrero!V80+'Marzo '!V80+'Abril '!V80+'Mayo '!V80+Junio!V80+Julio!V80+Agosto!V80+Septiembre!V80+'Octubre '!V80+Noviembre!V80+'Diciembre '!V80</f>
        <v>2</v>
      </c>
      <c r="W80" s="32">
        <f>+Enero!W80+Febrero!W80+'Marzo '!W80+'Abril '!W80+'Mayo '!W80+Junio!W80+Julio!W80+Agosto!W80+Septiembre!W80+'Octubre '!W80+Noviembre!W80+'Diciembre '!W80</f>
        <v>0</v>
      </c>
      <c r="X80" s="32">
        <f>+Enero!X80+Febrero!X80+'Marzo '!X80+'Abril '!X80+'Mayo '!X80+Junio!X80+Julio!X80+Agosto!X80+Septiembre!X80+'Octubre '!X80+Noviembre!X80+'Diciembre '!X80</f>
        <v>0</v>
      </c>
      <c r="Y80" s="32">
        <f>+Enero!Y80+Febrero!Y80+'Marzo '!Y80+'Abril '!Y80+'Mayo '!Y80+Junio!Y80+Julio!Y80+Agosto!Y80+Septiembre!Y80+'Octubre '!Y80+Noviembre!Y80+'Diciembre '!Y80</f>
        <v>3</v>
      </c>
      <c r="Z80" s="32">
        <f>+Enero!Z80+Febrero!Z80+'Marzo '!Z80+'Abril '!Z80+'Mayo '!Z80+Junio!Z80+Julio!Z80+Agosto!Z80+Septiembre!Z80+'Octubre '!Z80+Noviembre!Z80+'Diciembre '!Z80</f>
        <v>0</v>
      </c>
      <c r="AA80" s="32">
        <f>+Enero!AA80+Febrero!AA80+'Marzo '!AA80+'Abril '!AA80+'Mayo '!AA80+Junio!AA80+Julio!AA80+Agosto!AA80+Septiembre!AA80+'Octubre '!AA80+Noviembre!AA80+'Diciembre '!AA80</f>
        <v>4</v>
      </c>
      <c r="AB80" s="32">
        <f>+Enero!AB80+Febrero!AB80+'Marzo '!AB80+'Abril '!AB80+'Mayo '!AB80+Junio!AB80+Julio!AB80+Agosto!AB80+Septiembre!AB80+'Octubre '!AB80+Noviembre!AB80+'Diciembre '!AB80</f>
        <v>0</v>
      </c>
      <c r="AC80" s="32">
        <f>+Enero!AC80+Febrero!AC80+'Marzo '!AC80+'Abril '!AC80+'Mayo '!AC80+Junio!AC80+Julio!AC80+Agosto!AC80+Septiembre!AC80+'Octubre '!AC80+Noviembre!AC80+'Diciembre '!AC80</f>
        <v>3</v>
      </c>
      <c r="AD80" s="32">
        <f>+Enero!AD80+Febrero!AD80+'Marzo '!AD80+'Abril '!AD80+'Mayo '!AD80+Junio!AD80+Julio!AD80+Agosto!AD80+Septiembre!AD80+'Octubre '!AD80+Noviembre!AD80+'Diciembre '!AD80</f>
        <v>0</v>
      </c>
      <c r="AE80" s="32">
        <f>+Enero!AE80+Febrero!AE80+'Marzo '!AE80+'Abril '!AE80+'Mayo '!AE80+Junio!AE80+Julio!AE80+Agosto!AE80+Septiembre!AE80+'Octubre '!AE80+Noviembre!AE80+'Diciembre '!AE80</f>
        <v>1</v>
      </c>
      <c r="AF80" s="32">
        <f>+Enero!AF80+Febrero!AF80+'Marzo '!AF80+'Abril '!AF80+'Mayo '!AF80+Junio!AF80+Julio!AF80+Agosto!AF80+Septiembre!AF80+'Octubre '!AF80+Noviembre!AF80+'Diciembre '!AF80</f>
        <v>1</v>
      </c>
      <c r="AG80" s="32">
        <f>+Enero!AG80+Febrero!AG80+'Marzo '!AG80+'Abril '!AG80+'Mayo '!AG80+Junio!AG80+Julio!AG80+Agosto!AG80+Septiembre!AG80+'Octubre '!AG80+Noviembre!AG80+'Diciembre '!AG80</f>
        <v>1</v>
      </c>
      <c r="AH80" s="32">
        <f>+Enero!AH80+Febrero!AH80+'Marzo '!AH80+'Abril '!AH80+'Mayo '!AH80+Junio!AH80+Julio!AH80+Agosto!AH80+Septiembre!AH80+'Octubre '!AH80+Noviembre!AH80+'Diciembre '!AH80</f>
        <v>10</v>
      </c>
      <c r="AI80" s="32">
        <f>+Enero!AI80+Febrero!AI80+'Marzo '!AI80+'Abril '!AI80+'Mayo '!AI80+Junio!AI80+Julio!AI80+Agosto!AI80+Septiembre!AI80+'Octubre '!AI80+Noviembre!AI80+'Diciembre '!AI80</f>
        <v>12</v>
      </c>
      <c r="AJ80" s="32">
        <f>+Enero!AJ80+Febrero!AJ80+'Marzo '!AJ80+'Abril '!AJ80+'Mayo '!AJ80+Junio!AJ80+Julio!AJ80+Agosto!AJ80+Septiembre!AJ80+'Octubre '!AJ80+Noviembre!AJ80+'Diciembre '!AJ80</f>
        <v>2</v>
      </c>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271" t="s">
        <v>103</v>
      </c>
      <c r="C81" s="56">
        <f t="shared" si="8"/>
        <v>0</v>
      </c>
      <c r="D81" s="56">
        <f t="shared" si="9"/>
        <v>0</v>
      </c>
      <c r="E81" s="56">
        <f t="shared" si="9"/>
        <v>0</v>
      </c>
      <c r="F81" s="32">
        <f>+Enero!F81+Febrero!F81+'Marzo '!F81+'Abril '!F81+'Mayo '!F81+Junio!F81+Julio!F81+Agosto!F81+Septiembre!F81+'Octubre '!F81+Noviembre!F81+'Diciembre '!F81</f>
        <v>0</v>
      </c>
      <c r="G81" s="32">
        <f>+Enero!G81+Febrero!G81+'Marzo '!G81+'Abril '!G81+'Mayo '!G81+Junio!G81+Julio!G81+Agosto!G81+Septiembre!G81+'Octubre '!G81+Noviembre!G81+'Diciembre '!G81</f>
        <v>0</v>
      </c>
      <c r="H81" s="32">
        <f>+Enero!H81+Febrero!H81+'Marzo '!H81+'Abril '!H81+'Mayo '!H81+Junio!H81+Julio!H81+Agosto!H81+Septiembre!H81+'Octubre '!H81+Noviembre!H81+'Diciembre '!H81</f>
        <v>0</v>
      </c>
      <c r="I81" s="32">
        <f>+Enero!I81+Febrero!I81+'Marzo '!I81+'Abril '!I81+'Mayo '!I81+Junio!I81+Julio!I81+Agosto!I81+Septiembre!I81+'Octubre '!I81+Noviembre!I81+'Diciembre '!I81</f>
        <v>0</v>
      </c>
      <c r="J81" s="32">
        <f>+Enero!J81+Febrero!J81+'Marzo '!J81+'Abril '!J81+'Mayo '!J81+Junio!J81+Julio!J81+Agosto!J81+Septiembre!J81+'Octubre '!J81+Noviembre!J81+'Diciembre '!J81</f>
        <v>0</v>
      </c>
      <c r="K81" s="32">
        <f>+Enero!K81+Febrero!K81+'Marzo '!K81+'Abril '!K81+'Mayo '!K81+Junio!K81+Julio!K81+Agosto!K81+Septiembre!K81+'Octubre '!K81+Noviembre!K81+'Diciembre '!K81</f>
        <v>0</v>
      </c>
      <c r="L81" s="32">
        <f>+Enero!L81+Febrero!L81+'Marzo '!L81+'Abril '!L81+'Mayo '!L81+Junio!L81+Julio!L81+Agosto!L81+Septiembre!L81+'Octubre '!L81+Noviembre!L81+'Diciembre '!L81</f>
        <v>0</v>
      </c>
      <c r="M81" s="32">
        <f>+Enero!M81+Febrero!M81+'Marzo '!M81+'Abril '!M81+'Mayo '!M81+Junio!M81+Julio!M81+Agosto!M81+Septiembre!M81+'Octubre '!M81+Noviembre!M81+'Diciembre '!M81</f>
        <v>0</v>
      </c>
      <c r="N81" s="32">
        <f>+Enero!N81+Febrero!N81+'Marzo '!N81+'Abril '!N81+'Mayo '!N81+Junio!N81+Julio!N81+Agosto!N81+Septiembre!N81+'Octubre '!N81+Noviembre!N81+'Diciembre '!N81</f>
        <v>0</v>
      </c>
      <c r="O81" s="32">
        <f>+Enero!O81+Febrero!O81+'Marzo '!O81+'Abril '!O81+'Mayo '!O81+Junio!O81+Julio!O81+Agosto!O81+Septiembre!O81+'Octubre '!O81+Noviembre!O81+'Diciembre '!O81</f>
        <v>0</v>
      </c>
      <c r="P81" s="32">
        <f>+Enero!P81+Febrero!P81+'Marzo '!P81+'Abril '!P81+'Mayo '!P81+Junio!P81+Julio!P81+Agosto!P81+Septiembre!P81+'Octubre '!P81+Noviembre!P81+'Diciembre '!P81</f>
        <v>0</v>
      </c>
      <c r="Q81" s="32">
        <f>+Enero!Q81+Febrero!Q81+'Marzo '!Q81+'Abril '!Q81+'Mayo '!Q81+Junio!Q81+Julio!Q81+Agosto!Q81+Septiembre!Q81+'Octubre '!Q81+Noviembre!Q81+'Diciembre '!Q81</f>
        <v>0</v>
      </c>
      <c r="R81" s="32">
        <f>+Enero!R81+Febrero!R81+'Marzo '!R81+'Abril '!R81+'Mayo '!R81+Junio!R81+Julio!R81+Agosto!R81+Septiembre!R81+'Octubre '!R81+Noviembre!R81+'Diciembre '!R81</f>
        <v>0</v>
      </c>
      <c r="S81" s="32">
        <f>+Enero!S81+Febrero!S81+'Marzo '!S81+'Abril '!S81+'Mayo '!S81+Junio!S81+Julio!S81+Agosto!S81+Septiembre!S81+'Octubre '!S81+Noviembre!S81+'Diciembre '!S81</f>
        <v>0</v>
      </c>
      <c r="T81" s="32">
        <f>+Enero!T81+Febrero!T81+'Marzo '!T81+'Abril '!T81+'Mayo '!T81+Junio!T81+Julio!T81+Agosto!T81+Septiembre!T81+'Octubre '!T81+Noviembre!T81+'Diciembre '!T81</f>
        <v>0</v>
      </c>
      <c r="U81" s="32">
        <f>+Enero!U81+Febrero!U81+'Marzo '!U81+'Abril '!U81+'Mayo '!U81+Junio!U81+Julio!U81+Agosto!U81+Septiembre!U81+'Octubre '!U81+Noviembre!U81+'Diciembre '!U81</f>
        <v>0</v>
      </c>
      <c r="V81" s="32">
        <f>+Enero!V81+Febrero!V81+'Marzo '!V81+'Abril '!V81+'Mayo '!V81+Junio!V81+Julio!V81+Agosto!V81+Septiembre!V81+'Octubre '!V81+Noviembre!V81+'Diciembre '!V81</f>
        <v>0</v>
      </c>
      <c r="W81" s="32">
        <f>+Enero!W81+Febrero!W81+'Marzo '!W81+'Abril '!W81+'Mayo '!W81+Junio!W81+Julio!W81+Agosto!W81+Septiembre!W81+'Octubre '!W81+Noviembre!W81+'Diciembre '!W81</f>
        <v>0</v>
      </c>
      <c r="X81" s="32">
        <f>+Enero!X81+Febrero!X81+'Marzo '!X81+'Abril '!X81+'Mayo '!X81+Junio!X81+Julio!X81+Agosto!X81+Septiembre!X81+'Octubre '!X81+Noviembre!X81+'Diciembre '!X81</f>
        <v>0</v>
      </c>
      <c r="Y81" s="32">
        <f>+Enero!Y81+Febrero!Y81+'Marzo '!Y81+'Abril '!Y81+'Mayo '!Y81+Junio!Y81+Julio!Y81+Agosto!Y81+Septiembre!Y81+'Octubre '!Y81+Noviembre!Y81+'Diciembre '!Y81</f>
        <v>0</v>
      </c>
      <c r="Z81" s="32">
        <f>+Enero!Z81+Febrero!Z81+'Marzo '!Z81+'Abril '!Z81+'Mayo '!Z81+Junio!Z81+Julio!Z81+Agosto!Z81+Septiembre!Z81+'Octubre '!Z81+Noviembre!Z81+'Diciembre '!Z81</f>
        <v>0</v>
      </c>
      <c r="AA81" s="32">
        <f>+Enero!AA81+Febrero!AA81+'Marzo '!AA81+'Abril '!AA81+'Mayo '!AA81+Junio!AA81+Julio!AA81+Agosto!AA81+Septiembre!AA81+'Octubre '!AA81+Noviembre!AA81+'Diciembre '!AA81</f>
        <v>0</v>
      </c>
      <c r="AB81" s="32">
        <f>+Enero!AB81+Febrero!AB81+'Marzo '!AB81+'Abril '!AB81+'Mayo '!AB81+Junio!AB81+Julio!AB81+Agosto!AB81+Septiembre!AB81+'Octubre '!AB81+Noviembre!AB81+'Diciembre '!AB81</f>
        <v>0</v>
      </c>
      <c r="AC81" s="32">
        <f>+Enero!AC81+Febrero!AC81+'Marzo '!AC81+'Abril '!AC81+'Mayo '!AC81+Junio!AC81+Julio!AC81+Agosto!AC81+Septiembre!AC81+'Octubre '!AC81+Noviembre!AC81+'Diciembre '!AC81</f>
        <v>0</v>
      </c>
      <c r="AD81" s="32">
        <f>+Enero!AD81+Febrero!AD81+'Marzo '!AD81+'Abril '!AD81+'Mayo '!AD81+Junio!AD81+Julio!AD81+Agosto!AD81+Septiembre!AD81+'Octubre '!AD81+Noviembre!AD81+'Diciembre '!AD81</f>
        <v>0</v>
      </c>
      <c r="AE81" s="32">
        <f>+Enero!AE81+Febrero!AE81+'Marzo '!AE81+'Abril '!AE81+'Mayo '!AE81+Junio!AE81+Julio!AE81+Agosto!AE81+Septiembre!AE81+'Octubre '!AE81+Noviembre!AE81+'Diciembre '!AE81</f>
        <v>0</v>
      </c>
      <c r="AF81" s="32">
        <f>+Enero!AF81+Febrero!AF81+'Marzo '!AF81+'Abril '!AF81+'Mayo '!AF81+Junio!AF81+Julio!AF81+Agosto!AF81+Septiembre!AF81+'Octubre '!AF81+Noviembre!AF81+'Diciembre '!AF81</f>
        <v>0</v>
      </c>
      <c r="AG81" s="32">
        <f>+Enero!AG81+Febrero!AG81+'Marzo '!AG81+'Abril '!AG81+'Mayo '!AG81+Junio!AG81+Julio!AG81+Agosto!AG81+Septiembre!AG81+'Octubre '!AG81+Noviembre!AG81+'Diciembre '!AG81</f>
        <v>0</v>
      </c>
      <c r="AH81" s="32">
        <f>+Enero!AH81+Febrero!AH81+'Marzo '!AH81+'Abril '!AH81+'Mayo '!AH81+Junio!AH81+Julio!AH81+Agosto!AH81+Septiembre!AH81+'Octubre '!AH81+Noviembre!AH81+'Diciembre '!AH81</f>
        <v>0</v>
      </c>
      <c r="AI81" s="32">
        <f>+Enero!AI81+Febrero!AI81+'Marzo '!AI81+'Abril '!AI81+'Mayo '!AI81+Junio!AI81+Julio!AI81+Agosto!AI81+Septiembre!AI81+'Octubre '!AI81+Noviembre!AI81+'Diciembre '!AI81</f>
        <v>0</v>
      </c>
      <c r="AJ81" s="32">
        <f>+Enero!AJ81+Febrero!AJ81+'Marzo '!AJ81+'Abril '!AJ81+'Mayo '!AJ81+Junio!AJ81+Julio!AJ81+Agosto!AJ81+Septiembre!AJ81+'Octubre '!AJ81+Noviembre!AJ81+'Diciembre '!AJ81</f>
        <v>0</v>
      </c>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f>+Enero!F82+Febrero!F82+'Marzo '!F82+'Abril '!F82+'Mayo '!F82+Junio!F82+Julio!F82+Agosto!F82+Septiembre!F82+'Octubre '!F82+Noviembre!F82+'Diciembre '!F82</f>
        <v>0</v>
      </c>
      <c r="G82" s="32">
        <f>+Enero!G82+Febrero!G82+'Marzo '!G82+'Abril '!G82+'Mayo '!G82+Junio!G82+Julio!G82+Agosto!G82+Septiembre!G82+'Octubre '!G82+Noviembre!G82+'Diciembre '!G82</f>
        <v>0</v>
      </c>
      <c r="H82" s="32">
        <f>+Enero!H82+Febrero!H82+'Marzo '!H82+'Abril '!H82+'Mayo '!H82+Junio!H82+Julio!H82+Agosto!H82+Septiembre!H82+'Octubre '!H82+Noviembre!H82+'Diciembre '!H82</f>
        <v>0</v>
      </c>
      <c r="I82" s="32">
        <f>+Enero!I82+Febrero!I82+'Marzo '!I82+'Abril '!I82+'Mayo '!I82+Junio!I82+Julio!I82+Agosto!I82+Septiembre!I82+'Octubre '!I82+Noviembre!I82+'Diciembre '!I82</f>
        <v>0</v>
      </c>
      <c r="J82" s="32">
        <f>+Enero!J82+Febrero!J82+'Marzo '!J82+'Abril '!J82+'Mayo '!J82+Junio!J82+Julio!J82+Agosto!J82+Septiembre!J82+'Octubre '!J82+Noviembre!J82+'Diciembre '!J82</f>
        <v>0</v>
      </c>
      <c r="K82" s="32">
        <f>+Enero!K82+Febrero!K82+'Marzo '!K82+'Abril '!K82+'Mayo '!K82+Junio!K82+Julio!K82+Agosto!K82+Septiembre!K82+'Octubre '!K82+Noviembre!K82+'Diciembre '!K82</f>
        <v>0</v>
      </c>
      <c r="L82" s="32">
        <f>+Enero!L82+Febrero!L82+'Marzo '!L82+'Abril '!L82+'Mayo '!L82+Junio!L82+Julio!L82+Agosto!L82+Septiembre!L82+'Octubre '!L82+Noviembre!L82+'Diciembre '!L82</f>
        <v>0</v>
      </c>
      <c r="M82" s="32">
        <f>+Enero!M82+Febrero!M82+'Marzo '!M82+'Abril '!M82+'Mayo '!M82+Junio!M82+Julio!M82+Agosto!M82+Septiembre!M82+'Octubre '!M82+Noviembre!M82+'Diciembre '!M82</f>
        <v>0</v>
      </c>
      <c r="N82" s="32">
        <f>+Enero!N82+Febrero!N82+'Marzo '!N82+'Abril '!N82+'Mayo '!N82+Junio!N82+Julio!N82+Agosto!N82+Septiembre!N82+'Octubre '!N82+Noviembre!N82+'Diciembre '!N82</f>
        <v>0</v>
      </c>
      <c r="O82" s="32">
        <f>+Enero!O82+Febrero!O82+'Marzo '!O82+'Abril '!O82+'Mayo '!O82+Junio!O82+Julio!O82+Agosto!O82+Septiembre!O82+'Octubre '!O82+Noviembre!O82+'Diciembre '!O82</f>
        <v>0</v>
      </c>
      <c r="P82" s="32">
        <f>+Enero!P82+Febrero!P82+'Marzo '!P82+'Abril '!P82+'Mayo '!P82+Junio!P82+Julio!P82+Agosto!P82+Septiembre!P82+'Octubre '!P82+Noviembre!P82+'Diciembre '!P82</f>
        <v>0</v>
      </c>
      <c r="Q82" s="32">
        <f>+Enero!Q82+Febrero!Q82+'Marzo '!Q82+'Abril '!Q82+'Mayo '!Q82+Junio!Q82+Julio!Q82+Agosto!Q82+Septiembre!Q82+'Octubre '!Q82+Noviembre!Q82+'Diciembre '!Q82</f>
        <v>0</v>
      </c>
      <c r="R82" s="32">
        <f>+Enero!R82+Febrero!R82+'Marzo '!R82+'Abril '!R82+'Mayo '!R82+Junio!R82+Julio!R82+Agosto!R82+Septiembre!R82+'Octubre '!R82+Noviembre!R82+'Diciembre '!R82</f>
        <v>0</v>
      </c>
      <c r="S82" s="32">
        <f>+Enero!S82+Febrero!S82+'Marzo '!S82+'Abril '!S82+'Mayo '!S82+Junio!S82+Julio!S82+Agosto!S82+Septiembre!S82+'Octubre '!S82+Noviembre!S82+'Diciembre '!S82</f>
        <v>0</v>
      </c>
      <c r="T82" s="32">
        <f>+Enero!T82+Febrero!T82+'Marzo '!T82+'Abril '!T82+'Mayo '!T82+Junio!T82+Julio!T82+Agosto!T82+Septiembre!T82+'Octubre '!T82+Noviembre!T82+'Diciembre '!T82</f>
        <v>0</v>
      </c>
      <c r="U82" s="32">
        <f>+Enero!U82+Febrero!U82+'Marzo '!U82+'Abril '!U82+'Mayo '!U82+Junio!U82+Julio!U82+Agosto!U82+Septiembre!U82+'Octubre '!U82+Noviembre!U82+'Diciembre '!U82</f>
        <v>0</v>
      </c>
      <c r="V82" s="32">
        <f>+Enero!V82+Febrero!V82+'Marzo '!V82+'Abril '!V82+'Mayo '!V82+Junio!V82+Julio!V82+Agosto!V82+Septiembre!V82+'Octubre '!V82+Noviembre!V82+'Diciembre '!V82</f>
        <v>0</v>
      </c>
      <c r="W82" s="32">
        <f>+Enero!W82+Febrero!W82+'Marzo '!W82+'Abril '!W82+'Mayo '!W82+Junio!W82+Julio!W82+Agosto!W82+Septiembre!W82+'Octubre '!W82+Noviembre!W82+'Diciembre '!W82</f>
        <v>0</v>
      </c>
      <c r="X82" s="32">
        <f>+Enero!X82+Febrero!X82+'Marzo '!X82+'Abril '!X82+'Mayo '!X82+Junio!X82+Julio!X82+Agosto!X82+Septiembre!X82+'Octubre '!X82+Noviembre!X82+'Diciembre '!X82</f>
        <v>0</v>
      </c>
      <c r="Y82" s="32">
        <f>+Enero!Y82+Febrero!Y82+'Marzo '!Y82+'Abril '!Y82+'Mayo '!Y82+Junio!Y82+Julio!Y82+Agosto!Y82+Septiembre!Y82+'Octubre '!Y82+Noviembre!Y82+'Diciembre '!Y82</f>
        <v>0</v>
      </c>
      <c r="Z82" s="32">
        <f>+Enero!Z82+Febrero!Z82+'Marzo '!Z82+'Abril '!Z82+'Mayo '!Z82+Junio!Z82+Julio!Z82+Agosto!Z82+Septiembre!Z82+'Octubre '!Z82+Noviembre!Z82+'Diciembre '!Z82</f>
        <v>0</v>
      </c>
      <c r="AA82" s="32">
        <f>+Enero!AA82+Febrero!AA82+'Marzo '!AA82+'Abril '!AA82+'Mayo '!AA82+Junio!AA82+Julio!AA82+Agosto!AA82+Septiembre!AA82+'Octubre '!AA82+Noviembre!AA82+'Diciembre '!AA82</f>
        <v>0</v>
      </c>
      <c r="AB82" s="32">
        <f>+Enero!AB82+Febrero!AB82+'Marzo '!AB82+'Abril '!AB82+'Mayo '!AB82+Junio!AB82+Julio!AB82+Agosto!AB82+Septiembre!AB82+'Octubre '!AB82+Noviembre!AB82+'Diciembre '!AB82</f>
        <v>0</v>
      </c>
      <c r="AC82" s="32">
        <f>+Enero!AC82+Febrero!AC82+'Marzo '!AC82+'Abril '!AC82+'Mayo '!AC82+Junio!AC82+Julio!AC82+Agosto!AC82+Septiembre!AC82+'Octubre '!AC82+Noviembre!AC82+'Diciembre '!AC82</f>
        <v>0</v>
      </c>
      <c r="AD82" s="32">
        <f>+Enero!AD82+Febrero!AD82+'Marzo '!AD82+'Abril '!AD82+'Mayo '!AD82+Junio!AD82+Julio!AD82+Agosto!AD82+Septiembre!AD82+'Octubre '!AD82+Noviembre!AD82+'Diciembre '!AD82</f>
        <v>0</v>
      </c>
      <c r="AE82" s="32">
        <f>+Enero!AE82+Febrero!AE82+'Marzo '!AE82+'Abril '!AE82+'Mayo '!AE82+Junio!AE82+Julio!AE82+Agosto!AE82+Septiembre!AE82+'Octubre '!AE82+Noviembre!AE82+'Diciembre '!AE82</f>
        <v>0</v>
      </c>
      <c r="AF82" s="32">
        <f>+Enero!AF82+Febrero!AF82+'Marzo '!AF82+'Abril '!AF82+'Mayo '!AF82+Junio!AF82+Julio!AF82+Agosto!AF82+Septiembre!AF82+'Octubre '!AF82+Noviembre!AF82+'Diciembre '!AF82</f>
        <v>0</v>
      </c>
      <c r="AG82" s="32">
        <f>+Enero!AG82+Febrero!AG82+'Marzo '!AG82+'Abril '!AG82+'Mayo '!AG82+Junio!AG82+Julio!AG82+Agosto!AG82+Septiembre!AG82+'Octubre '!AG82+Noviembre!AG82+'Diciembre '!AG82</f>
        <v>0</v>
      </c>
      <c r="AH82" s="32">
        <f>+Enero!AH82+Febrero!AH82+'Marzo '!AH82+'Abril '!AH82+'Mayo '!AH82+Junio!AH82+Julio!AH82+Agosto!AH82+Septiembre!AH82+'Octubre '!AH82+Noviembre!AH82+'Diciembre '!AH82</f>
        <v>0</v>
      </c>
      <c r="AI82" s="32">
        <f>+Enero!AI82+Febrero!AI82+'Marzo '!AI82+'Abril '!AI82+'Mayo '!AI82+Junio!AI82+Julio!AI82+Agosto!AI82+Septiembre!AI82+'Octubre '!AI82+Noviembre!AI82+'Diciembre '!AI82</f>
        <v>0</v>
      </c>
      <c r="AJ82" s="32">
        <f>+Enero!AJ82+Febrero!AJ82+'Marzo '!AJ82+'Abril '!AJ82+'Mayo '!AJ82+Junio!AJ82+Julio!AJ82+Agosto!AJ82+Septiembre!AJ82+'Octubre '!AJ82+Noviembre!AJ82+'Diciembre '!AJ82</f>
        <v>0</v>
      </c>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269" t="s">
        <v>105</v>
      </c>
      <c r="C83" s="53">
        <f t="shared" si="8"/>
        <v>0</v>
      </c>
      <c r="D83" s="53">
        <f>+F83+H83+J83+L83+N83+P83+R83+T83+V83+X83+Z83+AB83+AD83+AF83</f>
        <v>0</v>
      </c>
      <c r="E83" s="53">
        <f>+G83+I83+K83+M83+O83+Q83+S83+U83+W83+Y83+AA83+AC83+AE83+AG83</f>
        <v>0</v>
      </c>
      <c r="F83" s="44">
        <f>+Enero!F83+Febrero!F83+'Marzo '!F83+'Abril '!F83+'Mayo '!F83+Junio!F83+Julio!F83+Agosto!F83+Septiembre!F83+'Octubre '!F83+Noviembre!F83+'Diciembre '!F83</f>
        <v>0</v>
      </c>
      <c r="G83" s="44">
        <f>+Enero!G83+Febrero!G83+'Marzo '!G83+'Abril '!G83+'Mayo '!G83+Junio!G83+Julio!G83+Agosto!G83+Septiembre!G83+'Octubre '!G83+Noviembre!G83+'Diciembre '!G83</f>
        <v>0</v>
      </c>
      <c r="H83" s="44">
        <f>+Enero!H83+Febrero!H83+'Marzo '!H83+'Abril '!H83+'Mayo '!H83+Junio!H83+Julio!H83+Agosto!H83+Septiembre!H83+'Octubre '!H83+Noviembre!H83+'Diciembre '!H83</f>
        <v>0</v>
      </c>
      <c r="I83" s="44">
        <f>+Enero!I83+Febrero!I83+'Marzo '!I83+'Abril '!I83+'Mayo '!I83+Junio!I83+Julio!I83+Agosto!I83+Septiembre!I83+'Octubre '!I83+Noviembre!I83+'Diciembre '!I83</f>
        <v>0</v>
      </c>
      <c r="J83" s="44">
        <f>+Enero!J83+Febrero!J83+'Marzo '!J83+'Abril '!J83+'Mayo '!J83+Junio!J83+Julio!J83+Agosto!J83+Septiembre!J83+'Octubre '!J83+Noviembre!J83+'Diciembre '!J83</f>
        <v>0</v>
      </c>
      <c r="K83" s="44">
        <f>+Enero!K83+Febrero!K83+'Marzo '!K83+'Abril '!K83+'Mayo '!K83+Junio!K83+Julio!K83+Agosto!K83+Septiembre!K83+'Octubre '!K83+Noviembre!K83+'Diciembre '!K83</f>
        <v>0</v>
      </c>
      <c r="L83" s="44">
        <f>+Enero!L83+Febrero!L83+'Marzo '!L83+'Abril '!L83+'Mayo '!L83+Junio!L83+Julio!L83+Agosto!L83+Septiembre!L83+'Octubre '!L83+Noviembre!L83+'Diciembre '!L83</f>
        <v>0</v>
      </c>
      <c r="M83" s="44">
        <f>+Enero!M83+Febrero!M83+'Marzo '!M83+'Abril '!M83+'Mayo '!M83+Junio!M83+Julio!M83+Agosto!M83+Septiembre!M83+'Octubre '!M83+Noviembre!M83+'Diciembre '!M83</f>
        <v>0</v>
      </c>
      <c r="N83" s="44">
        <f>+Enero!N83+Febrero!N83+'Marzo '!N83+'Abril '!N83+'Mayo '!N83+Junio!N83+Julio!N83+Agosto!N83+Septiembre!N83+'Octubre '!N83+Noviembre!N83+'Diciembre '!N83</f>
        <v>0</v>
      </c>
      <c r="O83" s="44">
        <f>+Enero!O83+Febrero!O83+'Marzo '!O83+'Abril '!O83+'Mayo '!O83+Junio!O83+Julio!O83+Agosto!O83+Septiembre!O83+'Octubre '!O83+Noviembre!O83+'Diciembre '!O83</f>
        <v>0</v>
      </c>
      <c r="P83" s="44">
        <f>+Enero!P83+Febrero!P83+'Marzo '!P83+'Abril '!P83+'Mayo '!P83+Junio!P83+Julio!P83+Agosto!P83+Septiembre!P83+'Octubre '!P83+Noviembre!P83+'Diciembre '!P83</f>
        <v>0</v>
      </c>
      <c r="Q83" s="44">
        <f>+Enero!Q83+Febrero!Q83+'Marzo '!Q83+'Abril '!Q83+'Mayo '!Q83+Junio!Q83+Julio!Q83+Agosto!Q83+Septiembre!Q83+'Octubre '!Q83+Noviembre!Q83+'Diciembre '!Q83</f>
        <v>0</v>
      </c>
      <c r="R83" s="44">
        <f>+Enero!R83+Febrero!R83+'Marzo '!R83+'Abril '!R83+'Mayo '!R83+Junio!R83+Julio!R83+Agosto!R83+Septiembre!R83+'Octubre '!R83+Noviembre!R83+'Diciembre '!R83</f>
        <v>0</v>
      </c>
      <c r="S83" s="44">
        <f>+Enero!S83+Febrero!S83+'Marzo '!S83+'Abril '!S83+'Mayo '!S83+Junio!S83+Julio!S83+Agosto!S83+Septiembre!S83+'Octubre '!S83+Noviembre!S83+'Diciembre '!S83</f>
        <v>0</v>
      </c>
      <c r="T83" s="44">
        <f>+Enero!T83+Febrero!T83+'Marzo '!T83+'Abril '!T83+'Mayo '!T83+Junio!T83+Julio!T83+Agosto!T83+Septiembre!T83+'Octubre '!T83+Noviembre!T83+'Diciembre '!T83</f>
        <v>0</v>
      </c>
      <c r="U83" s="44">
        <f>+Enero!U83+Febrero!U83+'Marzo '!U83+'Abril '!U83+'Mayo '!U83+Junio!U83+Julio!U83+Agosto!U83+Septiembre!U83+'Octubre '!U83+Noviembre!U83+'Diciembre '!U83</f>
        <v>0</v>
      </c>
      <c r="V83" s="44">
        <f>+Enero!V83+Febrero!V83+'Marzo '!V83+'Abril '!V83+'Mayo '!V83+Junio!V83+Julio!V83+Agosto!V83+Septiembre!V83+'Octubre '!V83+Noviembre!V83+'Diciembre '!V83</f>
        <v>0</v>
      </c>
      <c r="W83" s="44">
        <f>+Enero!W83+Febrero!W83+'Marzo '!W83+'Abril '!W83+'Mayo '!W83+Junio!W83+Julio!W83+Agosto!W83+Septiembre!W83+'Octubre '!W83+Noviembre!W83+'Diciembre '!W83</f>
        <v>0</v>
      </c>
      <c r="X83" s="44">
        <f>+Enero!X83+Febrero!X83+'Marzo '!X83+'Abril '!X83+'Mayo '!X83+Junio!X83+Julio!X83+Agosto!X83+Septiembre!X83+'Octubre '!X83+Noviembre!X83+'Diciembre '!X83</f>
        <v>0</v>
      </c>
      <c r="Y83" s="44">
        <f>+Enero!Y83+Febrero!Y83+'Marzo '!Y83+'Abril '!Y83+'Mayo '!Y83+Junio!Y83+Julio!Y83+Agosto!Y83+Septiembre!Y83+'Octubre '!Y83+Noviembre!Y83+'Diciembre '!Y83</f>
        <v>0</v>
      </c>
      <c r="Z83" s="44">
        <f>+Enero!Z83+Febrero!Z83+'Marzo '!Z83+'Abril '!Z83+'Mayo '!Z83+Junio!Z83+Julio!Z83+Agosto!Z83+Septiembre!Z83+'Octubre '!Z83+Noviembre!Z83+'Diciembre '!Z83</f>
        <v>0</v>
      </c>
      <c r="AA83" s="44">
        <f>+Enero!AA83+Febrero!AA83+'Marzo '!AA83+'Abril '!AA83+'Mayo '!AA83+Junio!AA83+Julio!AA83+Agosto!AA83+Septiembre!AA83+'Octubre '!AA83+Noviembre!AA83+'Diciembre '!AA83</f>
        <v>0</v>
      </c>
      <c r="AB83" s="44">
        <f>+Enero!AB83+Febrero!AB83+'Marzo '!AB83+'Abril '!AB83+'Mayo '!AB83+Junio!AB83+Julio!AB83+Agosto!AB83+Septiembre!AB83+'Octubre '!AB83+Noviembre!AB83+'Diciembre '!AB83</f>
        <v>0</v>
      </c>
      <c r="AC83" s="44">
        <f>+Enero!AC83+Febrero!AC83+'Marzo '!AC83+'Abril '!AC83+'Mayo '!AC83+Junio!AC83+Julio!AC83+Agosto!AC83+Septiembre!AC83+'Octubre '!AC83+Noviembre!AC83+'Diciembre '!AC83</f>
        <v>0</v>
      </c>
      <c r="AD83" s="44">
        <f>+Enero!AD83+Febrero!AD83+'Marzo '!AD83+'Abril '!AD83+'Mayo '!AD83+Junio!AD83+Julio!AD83+Agosto!AD83+Septiembre!AD83+'Octubre '!AD83+Noviembre!AD83+'Diciembre '!AD83</f>
        <v>0</v>
      </c>
      <c r="AE83" s="44">
        <f>+Enero!AE83+Febrero!AE83+'Marzo '!AE83+'Abril '!AE83+'Mayo '!AE83+Junio!AE83+Julio!AE83+Agosto!AE83+Septiembre!AE83+'Octubre '!AE83+Noviembre!AE83+'Diciembre '!AE83</f>
        <v>0</v>
      </c>
      <c r="AF83" s="44">
        <f>+Enero!AF83+Febrero!AF83+'Marzo '!AF83+'Abril '!AF83+'Mayo '!AF83+Junio!AF83+Julio!AF83+Agosto!AF83+Septiembre!AF83+'Octubre '!AF83+Noviembre!AF83+'Diciembre '!AF83</f>
        <v>0</v>
      </c>
      <c r="AG83" s="44">
        <f>+Enero!AG83+Febrero!AG83+'Marzo '!AG83+'Abril '!AG83+'Mayo '!AG83+Junio!AG83+Julio!AG83+Agosto!AG83+Septiembre!AG83+'Octubre '!AG83+Noviembre!AG83+'Diciembre '!AG83</f>
        <v>0</v>
      </c>
      <c r="AH83" s="44">
        <f>+Enero!AH83+Febrero!AH83+'Marzo '!AH83+'Abril '!AH83+'Mayo '!AH83+Junio!AH83+Julio!AH83+Agosto!AH83+Septiembre!AH83+'Octubre '!AH83+Noviembre!AH83+'Diciembre '!AH83</f>
        <v>0</v>
      </c>
      <c r="AI83" s="44">
        <f>+Enero!AI83+Febrero!AI83+'Marzo '!AI83+'Abril '!AI83+'Mayo '!AI83+Junio!AI83+Julio!AI83+Agosto!AI83+Septiembre!AI83+'Octubre '!AI83+Noviembre!AI83+'Diciembre '!AI83</f>
        <v>0</v>
      </c>
      <c r="AJ83" s="44">
        <f>+Enero!AJ83+Febrero!AJ83+'Marzo '!AJ83+'Abril '!AJ83+'Mayo '!AJ83+Junio!AJ83+Julio!AJ83+Agosto!AJ83+Septiembre!AJ83+'Octubre '!AJ83+Noviembre!AJ83+'Diciembre '!AJ83</f>
        <v>0</v>
      </c>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109</v>
      </c>
      <c r="AI86" s="772" t="s">
        <v>110</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272" t="s">
        <v>98</v>
      </c>
      <c r="D87" s="272" t="s">
        <v>48</v>
      </c>
      <c r="E87" s="272" t="s">
        <v>70</v>
      </c>
      <c r="F87" s="265" t="s">
        <v>48</v>
      </c>
      <c r="G87" s="265" t="s">
        <v>70</v>
      </c>
      <c r="H87" s="265" t="s">
        <v>48</v>
      </c>
      <c r="I87" s="265" t="s">
        <v>70</v>
      </c>
      <c r="J87" s="265" t="s">
        <v>48</v>
      </c>
      <c r="K87" s="265" t="s">
        <v>70</v>
      </c>
      <c r="L87" s="265" t="s">
        <v>48</v>
      </c>
      <c r="M87" s="265" t="s">
        <v>70</v>
      </c>
      <c r="N87" s="265" t="s">
        <v>48</v>
      </c>
      <c r="O87" s="265" t="s">
        <v>70</v>
      </c>
      <c r="P87" s="265" t="s">
        <v>48</v>
      </c>
      <c r="Q87" s="265" t="s">
        <v>70</v>
      </c>
      <c r="R87" s="265" t="s">
        <v>48</v>
      </c>
      <c r="S87" s="265" t="s">
        <v>70</v>
      </c>
      <c r="T87" s="265" t="s">
        <v>48</v>
      </c>
      <c r="U87" s="265" t="s">
        <v>70</v>
      </c>
      <c r="V87" s="265" t="s">
        <v>48</v>
      </c>
      <c r="W87" s="265" t="s">
        <v>70</v>
      </c>
      <c r="X87" s="265" t="s">
        <v>48</v>
      </c>
      <c r="Y87" s="265" t="s">
        <v>70</v>
      </c>
      <c r="Z87" s="265" t="s">
        <v>48</v>
      </c>
      <c r="AA87" s="265" t="s">
        <v>70</v>
      </c>
      <c r="AB87" s="265" t="s">
        <v>48</v>
      </c>
      <c r="AC87" s="265" t="s">
        <v>70</v>
      </c>
      <c r="AD87" s="265" t="s">
        <v>48</v>
      </c>
      <c r="AE87" s="265" t="s">
        <v>70</v>
      </c>
      <c r="AF87" s="265" t="s">
        <v>48</v>
      </c>
      <c r="AG87" s="265"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f>+Enero!F88+Febrero!F88+'Marzo '!F88+'Abril '!F88+'Mayo '!F88+Junio!F88+Julio!F88+Agosto!F88+Septiembre!F88+'Octubre '!F88+Noviembre!F88+'Diciembre '!F88</f>
        <v>0</v>
      </c>
      <c r="G88" s="25">
        <f>+Enero!G88+Febrero!G88+'Marzo '!G88+'Abril '!G88+'Mayo '!G88+Junio!G88+Julio!G88+Agosto!G88+Septiembre!G88+'Octubre '!G88+Noviembre!G88+'Diciembre '!G88</f>
        <v>0</v>
      </c>
      <c r="H88" s="25">
        <f>+Enero!H88+Febrero!H88+'Marzo '!H88+'Abril '!H88+'Mayo '!H88+Junio!H88+Julio!H88+Agosto!H88+Septiembre!H88+'Octubre '!H88+Noviembre!H88+'Diciembre '!H88</f>
        <v>0</v>
      </c>
      <c r="I88" s="25">
        <f>+Enero!I88+Febrero!I88+'Marzo '!I88+'Abril '!I88+'Mayo '!I88+Junio!I88+Julio!I88+Agosto!I88+Septiembre!I88+'Octubre '!I88+Noviembre!I88+'Diciembre '!I88</f>
        <v>0</v>
      </c>
      <c r="J88" s="25">
        <f>+Enero!J88+Febrero!J88+'Marzo '!J88+'Abril '!J88+'Mayo '!J88+Junio!J88+Julio!J88+Agosto!J88+Septiembre!J88+'Octubre '!J88+Noviembre!J88+'Diciembre '!J88</f>
        <v>0</v>
      </c>
      <c r="K88" s="25">
        <f>+Enero!K88+Febrero!K88+'Marzo '!K88+'Abril '!K88+'Mayo '!K88+Junio!K88+Julio!K88+Agosto!K88+Septiembre!K88+'Octubre '!K88+Noviembre!K88+'Diciembre '!K88</f>
        <v>0</v>
      </c>
      <c r="L88" s="25">
        <f>+Enero!L88+Febrero!L88+'Marzo '!L88+'Abril '!L88+'Mayo '!L88+Junio!L88+Julio!L88+Agosto!L88+Septiembre!L88+'Octubre '!L88+Noviembre!L88+'Diciembre '!L88</f>
        <v>0</v>
      </c>
      <c r="M88" s="25">
        <f>+Enero!M88+Febrero!M88+'Marzo '!M88+'Abril '!M88+'Mayo '!M88+Junio!M88+Julio!M88+Agosto!M88+Septiembre!M88+'Octubre '!M88+Noviembre!M88+'Diciembre '!M88</f>
        <v>0</v>
      </c>
      <c r="N88" s="25">
        <f>+Enero!N88+Febrero!N88+'Marzo '!N88+'Abril '!N88+'Mayo '!N88+Junio!N88+Julio!N88+Agosto!N88+Septiembre!N88+'Octubre '!N88+Noviembre!N88+'Diciembre '!N88</f>
        <v>0</v>
      </c>
      <c r="O88" s="25">
        <f>+Enero!O88+Febrero!O88+'Marzo '!O88+'Abril '!O88+'Mayo '!O88+Junio!O88+Julio!O88+Agosto!O88+Septiembre!O88+'Octubre '!O88+Noviembre!O88+'Diciembre '!O88</f>
        <v>0</v>
      </c>
      <c r="P88" s="25">
        <f>+Enero!P88+Febrero!P88+'Marzo '!P88+'Abril '!P88+'Mayo '!P88+Junio!P88+Julio!P88+Agosto!P88+Septiembre!P88+'Octubre '!P88+Noviembre!P88+'Diciembre '!P88</f>
        <v>0</v>
      </c>
      <c r="Q88" s="25">
        <f>+Enero!Q88+Febrero!Q88+'Marzo '!Q88+'Abril '!Q88+'Mayo '!Q88+Junio!Q88+Julio!Q88+Agosto!Q88+Septiembre!Q88+'Octubre '!Q88+Noviembre!Q88+'Diciembre '!Q88</f>
        <v>0</v>
      </c>
      <c r="R88" s="25">
        <f>+Enero!R88+Febrero!R88+'Marzo '!R88+'Abril '!R88+'Mayo '!R88+Junio!R88+Julio!R88+Agosto!R88+Septiembre!R88+'Octubre '!R88+Noviembre!R88+'Diciembre '!R88</f>
        <v>0</v>
      </c>
      <c r="S88" s="25">
        <f>+Enero!S88+Febrero!S88+'Marzo '!S88+'Abril '!S88+'Mayo '!S88+Junio!S88+Julio!S88+Agosto!S88+Septiembre!S88+'Octubre '!S88+Noviembre!S88+'Diciembre '!S88</f>
        <v>0</v>
      </c>
      <c r="T88" s="25">
        <f>+Enero!T88+Febrero!T88+'Marzo '!T88+'Abril '!T88+'Mayo '!T88+Junio!T88+Julio!T88+Agosto!T88+Septiembre!T88+'Octubre '!T88+Noviembre!T88+'Diciembre '!T88</f>
        <v>0</v>
      </c>
      <c r="U88" s="25">
        <f>+Enero!U88+Febrero!U88+'Marzo '!U88+'Abril '!U88+'Mayo '!U88+Junio!U88+Julio!U88+Agosto!U88+Septiembre!U88+'Octubre '!U88+Noviembre!U88+'Diciembre '!U88</f>
        <v>0</v>
      </c>
      <c r="V88" s="25">
        <f>+Enero!V88+Febrero!V88+'Marzo '!V88+'Abril '!V88+'Mayo '!V88+Junio!V88+Julio!V88+Agosto!V88+Septiembre!V88+'Octubre '!V88+Noviembre!V88+'Diciembre '!V88</f>
        <v>0</v>
      </c>
      <c r="W88" s="25">
        <f>+Enero!W88+Febrero!W88+'Marzo '!W88+'Abril '!W88+'Mayo '!W88+Junio!W88+Julio!W88+Agosto!W88+Septiembre!W88+'Octubre '!W88+Noviembre!W88+'Diciembre '!W88</f>
        <v>0</v>
      </c>
      <c r="X88" s="25">
        <f>+Enero!X88+Febrero!X88+'Marzo '!X88+'Abril '!X88+'Mayo '!X88+Junio!X88+Julio!X88+Agosto!X88+Septiembre!X88+'Octubre '!X88+Noviembre!X88+'Diciembre '!X88</f>
        <v>0</v>
      </c>
      <c r="Y88" s="25">
        <f>+Enero!Y88+Febrero!Y88+'Marzo '!Y88+'Abril '!Y88+'Mayo '!Y88+Junio!Y88+Julio!Y88+Agosto!Y88+Septiembre!Y88+'Octubre '!Y88+Noviembre!Y88+'Diciembre '!Y88</f>
        <v>0</v>
      </c>
      <c r="Z88" s="25">
        <f>+Enero!Z88+Febrero!Z88+'Marzo '!Z88+'Abril '!Z88+'Mayo '!Z88+Junio!Z88+Julio!Z88+Agosto!Z88+Septiembre!Z88+'Octubre '!Z88+Noviembre!Z88+'Diciembre '!Z88</f>
        <v>0</v>
      </c>
      <c r="AA88" s="25">
        <f>+Enero!AA88+Febrero!AA88+'Marzo '!AA88+'Abril '!AA88+'Mayo '!AA88+Junio!AA88+Julio!AA88+Agosto!AA88+Septiembre!AA88+'Octubre '!AA88+Noviembre!AA88+'Diciembre '!AA88</f>
        <v>0</v>
      </c>
      <c r="AB88" s="25">
        <f>+Enero!AB88+Febrero!AB88+'Marzo '!AB88+'Abril '!AB88+'Mayo '!AB88+Junio!AB88+Julio!AB88+Agosto!AB88+Septiembre!AB88+'Octubre '!AB88+Noviembre!AB88+'Diciembre '!AB88</f>
        <v>0</v>
      </c>
      <c r="AC88" s="25">
        <f>+Enero!AC88+Febrero!AC88+'Marzo '!AC88+'Abril '!AC88+'Mayo '!AC88+Junio!AC88+Julio!AC88+Agosto!AC88+Septiembre!AC88+'Octubre '!AC88+Noviembre!AC88+'Diciembre '!AC88</f>
        <v>0</v>
      </c>
      <c r="AD88" s="25">
        <f>+Enero!AD88+Febrero!AD88+'Marzo '!AD88+'Abril '!AD88+'Mayo '!AD88+Junio!AD88+Julio!AD88+Agosto!AD88+Septiembre!AD88+'Octubre '!AD88+Noviembre!AD88+'Diciembre '!AD88</f>
        <v>0</v>
      </c>
      <c r="AE88" s="25">
        <f>+Enero!AE88+Febrero!AE88+'Marzo '!AE88+'Abril '!AE88+'Mayo '!AE88+Junio!AE88+Julio!AE88+Agosto!AE88+Septiembre!AE88+'Octubre '!AE88+Noviembre!AE88+'Diciembre '!AE88</f>
        <v>0</v>
      </c>
      <c r="AF88" s="25">
        <f>+Enero!AF88+Febrero!AF88+'Marzo '!AF88+'Abril '!AF88+'Mayo '!AF88+Junio!AF88+Julio!AF88+Agosto!AF88+Septiembre!AF88+'Octubre '!AF88+Noviembre!AF88+'Diciembre '!AF88</f>
        <v>0</v>
      </c>
      <c r="AG88" s="25">
        <f>+Enero!AG88+Febrero!AG88+'Marzo '!AG88+'Abril '!AG88+'Mayo '!AG88+Junio!AG88+Julio!AG88+Agosto!AG88+Septiembre!AG88+'Octubre '!AG88+Noviembre!AG88+'Diciembre '!AG88</f>
        <v>0</v>
      </c>
      <c r="AH88" s="25">
        <f>+Enero!AH88+Febrero!AH88+'Marzo '!AH88+'Abril '!AH88+'Mayo '!AH88+Junio!AH88+Julio!AH88+Agosto!AH88+Septiembre!AH88+'Octubre '!AH88+Noviembre!AH88+'Diciembre '!AH88</f>
        <v>0</v>
      </c>
      <c r="AI88" s="25">
        <f>+Enero!AI88+Febrero!AI88+'Marzo '!AI88+'Abril '!AI88+'Mayo '!AI88+Junio!AI88+Julio!AI88+Agosto!AI88+Septiembre!AI88+'Octubre '!AI88+Noviembre!AI88+'Diciembre '!AI88</f>
        <v>0</v>
      </c>
      <c r="AJ88" s="25">
        <f>+Enero!AJ88+Febrero!AJ88+'Marzo '!AJ88+'Abril '!AJ88+'Mayo '!AJ88+Junio!AJ88+Julio!AJ88+Agosto!AJ88+Septiembre!AJ88+'Octubre '!AJ88+Noviembre!AJ88+'Diciembre '!AJ88</f>
        <v>0</v>
      </c>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f>+Enero!F89+Febrero!F89+'Marzo '!F89+'Abril '!F89+'Mayo '!F89+Junio!F89+Julio!F89+Agosto!F89+Septiembre!F89+'Octubre '!F89+Noviembre!F89+'Diciembre '!F89</f>
        <v>0</v>
      </c>
      <c r="G89" s="35">
        <f>+Enero!G89+Febrero!G89+'Marzo '!G89+'Abril '!G89+'Mayo '!G89+Junio!G89+Julio!G89+Agosto!G89+Septiembre!G89+'Octubre '!G89+Noviembre!G89+'Diciembre '!G89</f>
        <v>0</v>
      </c>
      <c r="H89" s="35">
        <f>+Enero!H89+Febrero!H89+'Marzo '!H89+'Abril '!H89+'Mayo '!H89+Junio!H89+Julio!H89+Agosto!H89+Septiembre!H89+'Octubre '!H89+Noviembre!H89+'Diciembre '!H89</f>
        <v>0</v>
      </c>
      <c r="I89" s="35">
        <f>+Enero!I89+Febrero!I89+'Marzo '!I89+'Abril '!I89+'Mayo '!I89+Junio!I89+Julio!I89+Agosto!I89+Septiembre!I89+'Octubre '!I89+Noviembre!I89+'Diciembre '!I89</f>
        <v>0</v>
      </c>
      <c r="J89" s="35">
        <f>+Enero!J89+Febrero!J89+'Marzo '!J89+'Abril '!J89+'Mayo '!J89+Junio!J89+Julio!J89+Agosto!J89+Septiembre!J89+'Octubre '!J89+Noviembre!J89+'Diciembre '!J89</f>
        <v>0</v>
      </c>
      <c r="K89" s="35">
        <f>+Enero!K89+Febrero!K89+'Marzo '!K89+'Abril '!K89+'Mayo '!K89+Junio!K89+Julio!K89+Agosto!K89+Septiembre!K89+'Octubre '!K89+Noviembre!K89+'Diciembre '!K89</f>
        <v>0</v>
      </c>
      <c r="L89" s="35">
        <f>+Enero!L89+Febrero!L89+'Marzo '!L89+'Abril '!L89+'Mayo '!L89+Junio!L89+Julio!L89+Agosto!L89+Septiembre!L89+'Octubre '!L89+Noviembre!L89+'Diciembre '!L89</f>
        <v>0</v>
      </c>
      <c r="M89" s="35">
        <f>+Enero!M89+Febrero!M89+'Marzo '!M89+'Abril '!M89+'Mayo '!M89+Junio!M89+Julio!M89+Agosto!M89+Septiembre!M89+'Octubre '!M89+Noviembre!M89+'Diciembre '!M89</f>
        <v>0</v>
      </c>
      <c r="N89" s="35">
        <f>+Enero!N89+Febrero!N89+'Marzo '!N89+'Abril '!N89+'Mayo '!N89+Junio!N89+Julio!N89+Agosto!N89+Septiembre!N89+'Octubre '!N89+Noviembre!N89+'Diciembre '!N89</f>
        <v>0</v>
      </c>
      <c r="O89" s="35">
        <f>+Enero!O89+Febrero!O89+'Marzo '!O89+'Abril '!O89+'Mayo '!O89+Junio!O89+Julio!O89+Agosto!O89+Septiembre!O89+'Octubre '!O89+Noviembre!O89+'Diciembre '!O89</f>
        <v>0</v>
      </c>
      <c r="P89" s="35">
        <f>+Enero!P89+Febrero!P89+'Marzo '!P89+'Abril '!P89+'Mayo '!P89+Junio!P89+Julio!P89+Agosto!P89+Septiembre!P89+'Octubre '!P89+Noviembre!P89+'Diciembre '!P89</f>
        <v>0</v>
      </c>
      <c r="Q89" s="35">
        <f>+Enero!Q89+Febrero!Q89+'Marzo '!Q89+'Abril '!Q89+'Mayo '!Q89+Junio!Q89+Julio!Q89+Agosto!Q89+Septiembre!Q89+'Octubre '!Q89+Noviembre!Q89+'Diciembre '!Q89</f>
        <v>0</v>
      </c>
      <c r="R89" s="35">
        <f>+Enero!R89+Febrero!R89+'Marzo '!R89+'Abril '!R89+'Mayo '!R89+Junio!R89+Julio!R89+Agosto!R89+Septiembre!R89+'Octubre '!R89+Noviembre!R89+'Diciembre '!R89</f>
        <v>0</v>
      </c>
      <c r="S89" s="35">
        <f>+Enero!S89+Febrero!S89+'Marzo '!S89+'Abril '!S89+'Mayo '!S89+Junio!S89+Julio!S89+Agosto!S89+Septiembre!S89+'Octubre '!S89+Noviembre!S89+'Diciembre '!S89</f>
        <v>0</v>
      </c>
      <c r="T89" s="35">
        <f>+Enero!T89+Febrero!T89+'Marzo '!T89+'Abril '!T89+'Mayo '!T89+Junio!T89+Julio!T89+Agosto!T89+Septiembre!T89+'Octubre '!T89+Noviembre!T89+'Diciembre '!T89</f>
        <v>0</v>
      </c>
      <c r="U89" s="35">
        <f>+Enero!U89+Febrero!U89+'Marzo '!U89+'Abril '!U89+'Mayo '!U89+Junio!U89+Julio!U89+Agosto!U89+Septiembre!U89+'Octubre '!U89+Noviembre!U89+'Diciembre '!U89</f>
        <v>0</v>
      </c>
      <c r="V89" s="35">
        <f>+Enero!V89+Febrero!V89+'Marzo '!V89+'Abril '!V89+'Mayo '!V89+Junio!V89+Julio!V89+Agosto!V89+Septiembre!V89+'Octubre '!V89+Noviembre!V89+'Diciembre '!V89</f>
        <v>0</v>
      </c>
      <c r="W89" s="35">
        <f>+Enero!W89+Febrero!W89+'Marzo '!W89+'Abril '!W89+'Mayo '!W89+Junio!W89+Julio!W89+Agosto!W89+Septiembre!W89+'Octubre '!W89+Noviembre!W89+'Diciembre '!W89</f>
        <v>0</v>
      </c>
      <c r="X89" s="35">
        <f>+Enero!X89+Febrero!X89+'Marzo '!X89+'Abril '!X89+'Mayo '!X89+Junio!X89+Julio!X89+Agosto!X89+Septiembre!X89+'Octubre '!X89+Noviembre!X89+'Diciembre '!X89</f>
        <v>0</v>
      </c>
      <c r="Y89" s="35">
        <f>+Enero!Y89+Febrero!Y89+'Marzo '!Y89+'Abril '!Y89+'Mayo '!Y89+Junio!Y89+Julio!Y89+Agosto!Y89+Septiembre!Y89+'Octubre '!Y89+Noviembre!Y89+'Diciembre '!Y89</f>
        <v>0</v>
      </c>
      <c r="Z89" s="35">
        <f>+Enero!Z89+Febrero!Z89+'Marzo '!Z89+'Abril '!Z89+'Mayo '!Z89+Junio!Z89+Julio!Z89+Agosto!Z89+Septiembre!Z89+'Octubre '!Z89+Noviembre!Z89+'Diciembre '!Z89</f>
        <v>0</v>
      </c>
      <c r="AA89" s="35">
        <f>+Enero!AA89+Febrero!AA89+'Marzo '!AA89+'Abril '!AA89+'Mayo '!AA89+Junio!AA89+Julio!AA89+Agosto!AA89+Septiembre!AA89+'Octubre '!AA89+Noviembre!AA89+'Diciembre '!AA89</f>
        <v>0</v>
      </c>
      <c r="AB89" s="35">
        <f>+Enero!AB89+Febrero!AB89+'Marzo '!AB89+'Abril '!AB89+'Mayo '!AB89+Junio!AB89+Julio!AB89+Agosto!AB89+Septiembre!AB89+'Octubre '!AB89+Noviembre!AB89+'Diciembre '!AB89</f>
        <v>0</v>
      </c>
      <c r="AC89" s="35">
        <f>+Enero!AC89+Febrero!AC89+'Marzo '!AC89+'Abril '!AC89+'Mayo '!AC89+Junio!AC89+Julio!AC89+Agosto!AC89+Septiembre!AC89+'Octubre '!AC89+Noviembre!AC89+'Diciembre '!AC89</f>
        <v>0</v>
      </c>
      <c r="AD89" s="35">
        <f>+Enero!AD89+Febrero!AD89+'Marzo '!AD89+'Abril '!AD89+'Mayo '!AD89+Junio!AD89+Julio!AD89+Agosto!AD89+Septiembre!AD89+'Octubre '!AD89+Noviembre!AD89+'Diciembre '!AD89</f>
        <v>0</v>
      </c>
      <c r="AE89" s="35">
        <f>+Enero!AE89+Febrero!AE89+'Marzo '!AE89+'Abril '!AE89+'Mayo '!AE89+Junio!AE89+Julio!AE89+Agosto!AE89+Septiembre!AE89+'Octubre '!AE89+Noviembre!AE89+'Diciembre '!AE89</f>
        <v>0</v>
      </c>
      <c r="AF89" s="35">
        <f>+Enero!AF89+Febrero!AF89+'Marzo '!AF89+'Abril '!AF89+'Mayo '!AF89+Junio!AF89+Julio!AF89+Agosto!AF89+Septiembre!AF89+'Octubre '!AF89+Noviembre!AF89+'Diciembre '!AF89</f>
        <v>0</v>
      </c>
      <c r="AG89" s="35">
        <f>+Enero!AG89+Febrero!AG89+'Marzo '!AG89+'Abril '!AG89+'Mayo '!AG89+Junio!AG89+Julio!AG89+Agosto!AG89+Septiembre!AG89+'Octubre '!AG89+Noviembre!AG89+'Diciembre '!AG89</f>
        <v>0</v>
      </c>
      <c r="AH89" s="35">
        <f>+Enero!AH89+Febrero!AH89+'Marzo '!AH89+'Abril '!AH89+'Mayo '!AH89+Junio!AH89+Julio!AH89+Agosto!AH89+Septiembre!AH89+'Octubre '!AH89+Noviembre!AH89+'Diciembre '!AH89</f>
        <v>0</v>
      </c>
      <c r="AI89" s="35">
        <f>+Enero!AI89+Febrero!AI89+'Marzo '!AI89+'Abril '!AI89+'Mayo '!AI89+Junio!AI89+Julio!AI89+Agosto!AI89+Septiembre!AI89+'Octubre '!AI89+Noviembre!AI89+'Diciembre '!AI89</f>
        <v>0</v>
      </c>
      <c r="AJ89" s="35">
        <f>+Enero!AJ89+Febrero!AJ89+'Marzo '!AJ89+'Abril '!AJ89+'Mayo '!AJ89+Junio!AJ89+Julio!AJ89+Agosto!AJ89+Septiembre!AJ89+'Octubre '!AJ89+Noviembre!AJ89+'Diciembre '!AJ89</f>
        <v>0</v>
      </c>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f>+Enero!F90+Febrero!F90+'Marzo '!F90+'Abril '!F90+'Mayo '!F90+Junio!F90+Julio!F90+Agosto!F90+Septiembre!F90+'Octubre '!F90+Noviembre!F90+'Diciembre '!F90</f>
        <v>0</v>
      </c>
      <c r="G90" s="25">
        <f>+Enero!G90+Febrero!G90+'Marzo '!G90+'Abril '!G90+'Mayo '!G90+Junio!G90+Julio!G90+Agosto!G90+Septiembre!G90+'Octubre '!G90+Noviembre!G90+'Diciembre '!G90</f>
        <v>0</v>
      </c>
      <c r="H90" s="25">
        <f>+Enero!H90+Febrero!H90+'Marzo '!H90+'Abril '!H90+'Mayo '!H90+Junio!H90+Julio!H90+Agosto!H90+Septiembre!H90+'Octubre '!H90+Noviembre!H90+'Diciembre '!H90</f>
        <v>0</v>
      </c>
      <c r="I90" s="25">
        <f>+Enero!I90+Febrero!I90+'Marzo '!I90+'Abril '!I90+'Mayo '!I90+Junio!I90+Julio!I90+Agosto!I90+Septiembre!I90+'Octubre '!I90+Noviembre!I90+'Diciembre '!I90</f>
        <v>0</v>
      </c>
      <c r="J90" s="25">
        <f>+Enero!J90+Febrero!J90+'Marzo '!J90+'Abril '!J90+'Mayo '!J90+Junio!J90+Julio!J90+Agosto!J90+Septiembre!J90+'Octubre '!J90+Noviembre!J90+'Diciembre '!J90</f>
        <v>0</v>
      </c>
      <c r="K90" s="25">
        <f>+Enero!K90+Febrero!K90+'Marzo '!K90+'Abril '!K90+'Mayo '!K90+Junio!K90+Julio!K90+Agosto!K90+Septiembre!K90+'Octubre '!K90+Noviembre!K90+'Diciembre '!K90</f>
        <v>0</v>
      </c>
      <c r="L90" s="25">
        <f>+Enero!L90+Febrero!L90+'Marzo '!L90+'Abril '!L90+'Mayo '!L90+Junio!L90+Julio!L90+Agosto!L90+Septiembre!L90+'Octubre '!L90+Noviembre!L90+'Diciembre '!L90</f>
        <v>0</v>
      </c>
      <c r="M90" s="25">
        <f>+Enero!M90+Febrero!M90+'Marzo '!M90+'Abril '!M90+'Mayo '!M90+Junio!M90+Julio!M90+Agosto!M90+Septiembre!M90+'Octubre '!M90+Noviembre!M90+'Diciembre '!M90</f>
        <v>0</v>
      </c>
      <c r="N90" s="25">
        <f>+Enero!N90+Febrero!N90+'Marzo '!N90+'Abril '!N90+'Mayo '!N90+Junio!N90+Julio!N90+Agosto!N90+Septiembre!N90+'Octubre '!N90+Noviembre!N90+'Diciembre '!N90</f>
        <v>0</v>
      </c>
      <c r="O90" s="25">
        <f>+Enero!O90+Febrero!O90+'Marzo '!O90+'Abril '!O90+'Mayo '!O90+Junio!O90+Julio!O90+Agosto!O90+Septiembre!O90+'Octubre '!O90+Noviembre!O90+'Diciembre '!O90</f>
        <v>0</v>
      </c>
      <c r="P90" s="25">
        <f>+Enero!P90+Febrero!P90+'Marzo '!P90+'Abril '!P90+'Mayo '!P90+Junio!P90+Julio!P90+Agosto!P90+Septiembre!P90+'Octubre '!P90+Noviembre!P90+'Diciembre '!P90</f>
        <v>0</v>
      </c>
      <c r="Q90" s="25">
        <f>+Enero!Q90+Febrero!Q90+'Marzo '!Q90+'Abril '!Q90+'Mayo '!Q90+Junio!Q90+Julio!Q90+Agosto!Q90+Septiembre!Q90+'Octubre '!Q90+Noviembre!Q90+'Diciembre '!Q90</f>
        <v>0</v>
      </c>
      <c r="R90" s="25">
        <f>+Enero!R90+Febrero!R90+'Marzo '!R90+'Abril '!R90+'Mayo '!R90+Junio!R90+Julio!R90+Agosto!R90+Septiembre!R90+'Octubre '!R90+Noviembre!R90+'Diciembre '!R90</f>
        <v>0</v>
      </c>
      <c r="S90" s="25">
        <f>+Enero!S90+Febrero!S90+'Marzo '!S90+'Abril '!S90+'Mayo '!S90+Junio!S90+Julio!S90+Agosto!S90+Septiembre!S90+'Octubre '!S90+Noviembre!S90+'Diciembre '!S90</f>
        <v>0</v>
      </c>
      <c r="T90" s="25">
        <f>+Enero!T90+Febrero!T90+'Marzo '!T90+'Abril '!T90+'Mayo '!T90+Junio!T90+Julio!T90+Agosto!T90+Septiembre!T90+'Octubre '!T90+Noviembre!T90+'Diciembre '!T90</f>
        <v>0</v>
      </c>
      <c r="U90" s="25">
        <f>+Enero!U90+Febrero!U90+'Marzo '!U90+'Abril '!U90+'Mayo '!U90+Junio!U90+Julio!U90+Agosto!U90+Septiembre!U90+'Octubre '!U90+Noviembre!U90+'Diciembre '!U90</f>
        <v>0</v>
      </c>
      <c r="V90" s="25">
        <f>+Enero!V90+Febrero!V90+'Marzo '!V90+'Abril '!V90+'Mayo '!V90+Junio!V90+Julio!V90+Agosto!V90+Septiembre!V90+'Octubre '!V90+Noviembre!V90+'Diciembre '!V90</f>
        <v>0</v>
      </c>
      <c r="W90" s="25">
        <f>+Enero!W90+Febrero!W90+'Marzo '!W90+'Abril '!W90+'Mayo '!W90+Junio!W90+Julio!W90+Agosto!W90+Septiembre!W90+'Octubre '!W90+Noviembre!W90+'Diciembre '!W90</f>
        <v>0</v>
      </c>
      <c r="X90" s="25">
        <f>+Enero!X90+Febrero!X90+'Marzo '!X90+'Abril '!X90+'Mayo '!X90+Junio!X90+Julio!X90+Agosto!X90+Septiembre!X90+'Octubre '!X90+Noviembre!X90+'Diciembre '!X90</f>
        <v>0</v>
      </c>
      <c r="Y90" s="25">
        <f>+Enero!Y90+Febrero!Y90+'Marzo '!Y90+'Abril '!Y90+'Mayo '!Y90+Junio!Y90+Julio!Y90+Agosto!Y90+Septiembre!Y90+'Octubre '!Y90+Noviembre!Y90+'Diciembre '!Y90</f>
        <v>0</v>
      </c>
      <c r="Z90" s="25">
        <f>+Enero!Z90+Febrero!Z90+'Marzo '!Z90+'Abril '!Z90+'Mayo '!Z90+Junio!Z90+Julio!Z90+Agosto!Z90+Septiembre!Z90+'Octubre '!Z90+Noviembre!Z90+'Diciembre '!Z90</f>
        <v>0</v>
      </c>
      <c r="AA90" s="25">
        <f>+Enero!AA90+Febrero!AA90+'Marzo '!AA90+'Abril '!AA90+'Mayo '!AA90+Junio!AA90+Julio!AA90+Agosto!AA90+Septiembre!AA90+'Octubre '!AA90+Noviembre!AA90+'Diciembre '!AA90</f>
        <v>0</v>
      </c>
      <c r="AB90" s="25">
        <f>+Enero!AB90+Febrero!AB90+'Marzo '!AB90+'Abril '!AB90+'Mayo '!AB90+Junio!AB90+Julio!AB90+Agosto!AB90+Septiembre!AB90+'Octubre '!AB90+Noviembre!AB90+'Diciembre '!AB90</f>
        <v>0</v>
      </c>
      <c r="AC90" s="25">
        <f>+Enero!AC90+Febrero!AC90+'Marzo '!AC90+'Abril '!AC90+'Mayo '!AC90+Junio!AC90+Julio!AC90+Agosto!AC90+Septiembre!AC90+'Octubre '!AC90+Noviembre!AC90+'Diciembre '!AC90</f>
        <v>0</v>
      </c>
      <c r="AD90" s="25">
        <f>+Enero!AD90+Febrero!AD90+'Marzo '!AD90+'Abril '!AD90+'Mayo '!AD90+Junio!AD90+Julio!AD90+Agosto!AD90+Septiembre!AD90+'Octubre '!AD90+Noviembre!AD90+'Diciembre '!AD90</f>
        <v>0</v>
      </c>
      <c r="AE90" s="25">
        <f>+Enero!AE90+Febrero!AE90+'Marzo '!AE90+'Abril '!AE90+'Mayo '!AE90+Junio!AE90+Julio!AE90+Agosto!AE90+Septiembre!AE90+'Octubre '!AE90+Noviembre!AE90+'Diciembre '!AE90</f>
        <v>0</v>
      </c>
      <c r="AF90" s="25">
        <f>+Enero!AF90+Febrero!AF90+'Marzo '!AF90+'Abril '!AF90+'Mayo '!AF90+Junio!AF90+Julio!AF90+Agosto!AF90+Septiembre!AF90+'Octubre '!AF90+Noviembre!AF90+'Diciembre '!AF90</f>
        <v>0</v>
      </c>
      <c r="AG90" s="25">
        <f>+Enero!AG90+Febrero!AG90+'Marzo '!AG90+'Abril '!AG90+'Mayo '!AG90+Junio!AG90+Julio!AG90+Agosto!AG90+Septiembre!AG90+'Octubre '!AG90+Noviembre!AG90+'Diciembre '!AG90</f>
        <v>0</v>
      </c>
      <c r="AH90" s="25">
        <f>+Enero!AH90+Febrero!AH90+'Marzo '!AH90+'Abril '!AH90+'Mayo '!AH90+Junio!AH90+Julio!AH90+Agosto!AH90+Septiembre!AH90+'Octubre '!AH90+Noviembre!AH90+'Diciembre '!AH90</f>
        <v>0</v>
      </c>
      <c r="AI90" s="25">
        <f>+Enero!AI90+Febrero!AI90+'Marzo '!AI90+'Abril '!AI90+'Mayo '!AI90+Junio!AI90+Julio!AI90+Agosto!AI90+Septiembre!AI90+'Octubre '!AI90+Noviembre!AI90+'Diciembre '!AI90</f>
        <v>0</v>
      </c>
      <c r="AJ90" s="25">
        <f>+Enero!AJ90+Febrero!AJ90+'Marzo '!AJ90+'Abril '!AJ90+'Mayo '!AJ90+Junio!AJ90+Julio!AJ90+Agosto!AJ90+Septiembre!AJ90+'Octubre '!AJ90+Noviembre!AJ90+'Diciembre '!AJ90</f>
        <v>0</v>
      </c>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f>+Enero!F91+Febrero!F91+'Marzo '!F91+'Abril '!F91+'Mayo '!F91+Junio!F91+Julio!F91+Agosto!F91+Septiembre!F91+'Octubre '!F91+Noviembre!F91+'Diciembre '!F91</f>
        <v>0</v>
      </c>
      <c r="G91" s="44">
        <f>+Enero!G91+Febrero!G91+'Marzo '!G91+'Abril '!G91+'Mayo '!G91+Junio!G91+Julio!G91+Agosto!G91+Septiembre!G91+'Octubre '!G91+Noviembre!G91+'Diciembre '!G91</f>
        <v>0</v>
      </c>
      <c r="H91" s="44">
        <f>+Enero!H91+Febrero!H91+'Marzo '!H91+'Abril '!H91+'Mayo '!H91+Junio!H91+Julio!H91+Agosto!H91+Septiembre!H91+'Octubre '!H91+Noviembre!H91+'Diciembre '!H91</f>
        <v>0</v>
      </c>
      <c r="I91" s="44">
        <f>+Enero!I91+Febrero!I91+'Marzo '!I91+'Abril '!I91+'Mayo '!I91+Junio!I91+Julio!I91+Agosto!I91+Septiembre!I91+'Octubre '!I91+Noviembre!I91+'Diciembre '!I91</f>
        <v>0</v>
      </c>
      <c r="J91" s="44">
        <f>+Enero!J91+Febrero!J91+'Marzo '!J91+'Abril '!J91+'Mayo '!J91+Junio!J91+Julio!J91+Agosto!J91+Septiembre!J91+'Octubre '!J91+Noviembre!J91+'Diciembre '!J91</f>
        <v>0</v>
      </c>
      <c r="K91" s="44">
        <f>+Enero!K91+Febrero!K91+'Marzo '!K91+'Abril '!K91+'Mayo '!K91+Junio!K91+Julio!K91+Agosto!K91+Septiembre!K91+'Octubre '!K91+Noviembre!K91+'Diciembre '!K91</f>
        <v>0</v>
      </c>
      <c r="L91" s="44">
        <f>+Enero!L91+Febrero!L91+'Marzo '!L91+'Abril '!L91+'Mayo '!L91+Junio!L91+Julio!L91+Agosto!L91+Septiembre!L91+'Octubre '!L91+Noviembre!L91+'Diciembre '!L91</f>
        <v>0</v>
      </c>
      <c r="M91" s="44">
        <f>+Enero!M91+Febrero!M91+'Marzo '!M91+'Abril '!M91+'Mayo '!M91+Junio!M91+Julio!M91+Agosto!M91+Septiembre!M91+'Octubre '!M91+Noviembre!M91+'Diciembre '!M91</f>
        <v>0</v>
      </c>
      <c r="N91" s="44">
        <f>+Enero!N91+Febrero!N91+'Marzo '!N91+'Abril '!N91+'Mayo '!N91+Junio!N91+Julio!N91+Agosto!N91+Septiembre!N91+'Octubre '!N91+Noviembre!N91+'Diciembre '!N91</f>
        <v>0</v>
      </c>
      <c r="O91" s="44">
        <f>+Enero!O91+Febrero!O91+'Marzo '!O91+'Abril '!O91+'Mayo '!O91+Junio!O91+Julio!O91+Agosto!O91+Septiembre!O91+'Octubre '!O91+Noviembre!O91+'Diciembre '!O91</f>
        <v>0</v>
      </c>
      <c r="P91" s="44">
        <f>+Enero!P91+Febrero!P91+'Marzo '!P91+'Abril '!P91+'Mayo '!P91+Junio!P91+Julio!P91+Agosto!P91+Septiembre!P91+'Octubre '!P91+Noviembre!P91+'Diciembre '!P91</f>
        <v>0</v>
      </c>
      <c r="Q91" s="44">
        <f>+Enero!Q91+Febrero!Q91+'Marzo '!Q91+'Abril '!Q91+'Mayo '!Q91+Junio!Q91+Julio!Q91+Agosto!Q91+Septiembre!Q91+'Octubre '!Q91+Noviembre!Q91+'Diciembre '!Q91</f>
        <v>0</v>
      </c>
      <c r="R91" s="44">
        <f>+Enero!R91+Febrero!R91+'Marzo '!R91+'Abril '!R91+'Mayo '!R91+Junio!R91+Julio!R91+Agosto!R91+Septiembre!R91+'Octubre '!R91+Noviembre!R91+'Diciembre '!R91</f>
        <v>0</v>
      </c>
      <c r="S91" s="44">
        <f>+Enero!S91+Febrero!S91+'Marzo '!S91+'Abril '!S91+'Mayo '!S91+Junio!S91+Julio!S91+Agosto!S91+Septiembre!S91+'Octubre '!S91+Noviembre!S91+'Diciembre '!S91</f>
        <v>0</v>
      </c>
      <c r="T91" s="44">
        <f>+Enero!T91+Febrero!T91+'Marzo '!T91+'Abril '!T91+'Mayo '!T91+Junio!T91+Julio!T91+Agosto!T91+Septiembre!T91+'Octubre '!T91+Noviembre!T91+'Diciembre '!T91</f>
        <v>0</v>
      </c>
      <c r="U91" s="44">
        <f>+Enero!U91+Febrero!U91+'Marzo '!U91+'Abril '!U91+'Mayo '!U91+Junio!U91+Julio!U91+Agosto!U91+Septiembre!U91+'Octubre '!U91+Noviembre!U91+'Diciembre '!U91</f>
        <v>0</v>
      </c>
      <c r="V91" s="44">
        <f>+Enero!V91+Febrero!V91+'Marzo '!V91+'Abril '!V91+'Mayo '!V91+Junio!V91+Julio!V91+Agosto!V91+Septiembre!V91+'Octubre '!V91+Noviembre!V91+'Diciembre '!V91</f>
        <v>0</v>
      </c>
      <c r="W91" s="44">
        <f>+Enero!W91+Febrero!W91+'Marzo '!W91+'Abril '!W91+'Mayo '!W91+Junio!W91+Julio!W91+Agosto!W91+Septiembre!W91+'Octubre '!W91+Noviembre!W91+'Diciembre '!W91</f>
        <v>0</v>
      </c>
      <c r="X91" s="44">
        <f>+Enero!X91+Febrero!X91+'Marzo '!X91+'Abril '!X91+'Mayo '!X91+Junio!X91+Julio!X91+Agosto!X91+Septiembre!X91+'Octubre '!X91+Noviembre!X91+'Diciembre '!X91</f>
        <v>0</v>
      </c>
      <c r="Y91" s="44">
        <f>+Enero!Y91+Febrero!Y91+'Marzo '!Y91+'Abril '!Y91+'Mayo '!Y91+Junio!Y91+Julio!Y91+Agosto!Y91+Septiembre!Y91+'Octubre '!Y91+Noviembre!Y91+'Diciembre '!Y91</f>
        <v>0</v>
      </c>
      <c r="Z91" s="44">
        <f>+Enero!Z91+Febrero!Z91+'Marzo '!Z91+'Abril '!Z91+'Mayo '!Z91+Junio!Z91+Julio!Z91+Agosto!Z91+Septiembre!Z91+'Octubre '!Z91+Noviembre!Z91+'Diciembre '!Z91</f>
        <v>0</v>
      </c>
      <c r="AA91" s="44">
        <f>+Enero!AA91+Febrero!AA91+'Marzo '!AA91+'Abril '!AA91+'Mayo '!AA91+Junio!AA91+Julio!AA91+Agosto!AA91+Septiembre!AA91+'Octubre '!AA91+Noviembre!AA91+'Diciembre '!AA91</f>
        <v>0</v>
      </c>
      <c r="AB91" s="44">
        <f>+Enero!AB91+Febrero!AB91+'Marzo '!AB91+'Abril '!AB91+'Mayo '!AB91+Junio!AB91+Julio!AB91+Agosto!AB91+Septiembre!AB91+'Octubre '!AB91+Noviembre!AB91+'Diciembre '!AB91</f>
        <v>0</v>
      </c>
      <c r="AC91" s="44">
        <f>+Enero!AC91+Febrero!AC91+'Marzo '!AC91+'Abril '!AC91+'Mayo '!AC91+Junio!AC91+Julio!AC91+Agosto!AC91+Septiembre!AC91+'Octubre '!AC91+Noviembre!AC91+'Diciembre '!AC91</f>
        <v>0</v>
      </c>
      <c r="AD91" s="44">
        <f>+Enero!AD91+Febrero!AD91+'Marzo '!AD91+'Abril '!AD91+'Mayo '!AD91+Junio!AD91+Julio!AD91+Agosto!AD91+Septiembre!AD91+'Octubre '!AD91+Noviembre!AD91+'Diciembre '!AD91</f>
        <v>0</v>
      </c>
      <c r="AE91" s="44">
        <f>+Enero!AE91+Febrero!AE91+'Marzo '!AE91+'Abril '!AE91+'Mayo '!AE91+Junio!AE91+Julio!AE91+Agosto!AE91+Septiembre!AE91+'Octubre '!AE91+Noviembre!AE91+'Diciembre '!AE91</f>
        <v>0</v>
      </c>
      <c r="AF91" s="44">
        <f>+Enero!AF91+Febrero!AF91+'Marzo '!AF91+'Abril '!AF91+'Mayo '!AF91+Junio!AF91+Julio!AF91+Agosto!AF91+Septiembre!AF91+'Octubre '!AF91+Noviembre!AF91+'Diciembre '!AF91</f>
        <v>0</v>
      </c>
      <c r="AG91" s="44">
        <f>+Enero!AG91+Febrero!AG91+'Marzo '!AG91+'Abril '!AG91+'Mayo '!AG91+Junio!AG91+Julio!AG91+Agosto!AG91+Septiembre!AG91+'Octubre '!AG91+Noviembre!AG91+'Diciembre '!AG91</f>
        <v>0</v>
      </c>
      <c r="AH91" s="44">
        <f>+Enero!AH91+Febrero!AH91+'Marzo '!AH91+'Abril '!AH91+'Mayo '!AH91+Junio!AH91+Julio!AH91+Agosto!AH91+Septiembre!AH91+'Octubre '!AH91+Noviembre!AH91+'Diciembre '!AH91</f>
        <v>0</v>
      </c>
      <c r="AI91" s="44">
        <f>+Enero!AI91+Febrero!AI91+'Marzo '!AI91+'Abril '!AI91+'Mayo '!AI91+Junio!AI91+Julio!AI91+Agosto!AI91+Septiembre!AI91+'Octubre '!AI91+Noviembre!AI91+'Diciembre '!AI91</f>
        <v>0</v>
      </c>
      <c r="AJ91" s="44">
        <f>+Enero!AJ91+Febrero!AJ91+'Marzo '!AJ91+'Abril '!AJ91+'Mayo '!AJ91+Junio!AJ91+Julio!AJ91+Agosto!AJ91+Septiembre!AJ91+'Octubre '!AJ91+Noviembre!AJ91+'Diciembre '!AJ91</f>
        <v>0</v>
      </c>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f>+Enero!F92+Febrero!F92+'Marzo '!F92+'Abril '!F92+'Mayo '!F92+Junio!F92+Julio!F92+Agosto!F92+Septiembre!F92+'Octubre '!F92+Noviembre!F92+'Diciembre '!F92</f>
        <v>0</v>
      </c>
      <c r="G92" s="109">
        <f>+Enero!G92+Febrero!G92+'Marzo '!G92+'Abril '!G92+'Mayo '!G92+Junio!G92+Julio!G92+Agosto!G92+Septiembre!G92+'Octubre '!G92+Noviembre!G92+'Diciembre '!G92</f>
        <v>0</v>
      </c>
      <c r="H92" s="109">
        <f>+Enero!H92+Febrero!H92+'Marzo '!H92+'Abril '!H92+'Mayo '!H92+Junio!H92+Julio!H92+Agosto!H92+Septiembre!H92+'Octubre '!H92+Noviembre!H92+'Diciembre '!H92</f>
        <v>0</v>
      </c>
      <c r="I92" s="109">
        <f>+Enero!I92+Febrero!I92+'Marzo '!I92+'Abril '!I92+'Mayo '!I92+Junio!I92+Julio!I92+Agosto!I92+Septiembre!I92+'Octubre '!I92+Noviembre!I92+'Diciembre '!I92</f>
        <v>0</v>
      </c>
      <c r="J92" s="109">
        <f>+Enero!J92+Febrero!J92+'Marzo '!J92+'Abril '!J92+'Mayo '!J92+Junio!J92+Julio!J92+Agosto!J92+Septiembre!J92+'Octubre '!J92+Noviembre!J92+'Diciembre '!J92</f>
        <v>0</v>
      </c>
      <c r="K92" s="109">
        <f>+Enero!K92+Febrero!K92+'Marzo '!K92+'Abril '!K92+'Mayo '!K92+Junio!K92+Julio!K92+Agosto!K92+Septiembre!K92+'Octubre '!K92+Noviembre!K92+'Diciembre '!K92</f>
        <v>0</v>
      </c>
      <c r="L92" s="109">
        <f>+Enero!L92+Febrero!L92+'Marzo '!L92+'Abril '!L92+'Mayo '!L92+Junio!L92+Julio!L92+Agosto!L92+Septiembre!L92+'Octubre '!L92+Noviembre!L92+'Diciembre '!L92</f>
        <v>0</v>
      </c>
      <c r="M92" s="109">
        <f>+Enero!M92+Febrero!M92+'Marzo '!M92+'Abril '!M92+'Mayo '!M92+Junio!M92+Julio!M92+Agosto!M92+Septiembre!M92+'Octubre '!M92+Noviembre!M92+'Diciembre '!M92</f>
        <v>0</v>
      </c>
      <c r="N92" s="109">
        <f>+Enero!N92+Febrero!N92+'Marzo '!N92+'Abril '!N92+'Mayo '!N92+Junio!N92+Julio!N92+Agosto!N92+Septiembre!N92+'Octubre '!N92+Noviembre!N92+'Diciembre '!N92</f>
        <v>0</v>
      </c>
      <c r="O92" s="109">
        <f>+Enero!O92+Febrero!O92+'Marzo '!O92+'Abril '!O92+'Mayo '!O92+Junio!O92+Julio!O92+Agosto!O92+Septiembre!O92+'Octubre '!O92+Noviembre!O92+'Diciembre '!O92</f>
        <v>0</v>
      </c>
      <c r="P92" s="109">
        <f>+Enero!P92+Febrero!P92+'Marzo '!P92+'Abril '!P92+'Mayo '!P92+Junio!P92+Julio!P92+Agosto!P92+Septiembre!P92+'Octubre '!P92+Noviembre!P92+'Diciembre '!P92</f>
        <v>0</v>
      </c>
      <c r="Q92" s="109">
        <f>+Enero!Q92+Febrero!Q92+'Marzo '!Q92+'Abril '!Q92+'Mayo '!Q92+Junio!Q92+Julio!Q92+Agosto!Q92+Septiembre!Q92+'Octubre '!Q92+Noviembre!Q92+'Diciembre '!Q92</f>
        <v>0</v>
      </c>
      <c r="R92" s="109">
        <f>+Enero!R92+Febrero!R92+'Marzo '!R92+'Abril '!R92+'Mayo '!R92+Junio!R92+Julio!R92+Agosto!R92+Septiembre!R92+'Octubre '!R92+Noviembre!R92+'Diciembre '!R92</f>
        <v>0</v>
      </c>
      <c r="S92" s="109">
        <f>+Enero!S92+Febrero!S92+'Marzo '!S92+'Abril '!S92+'Mayo '!S92+Junio!S92+Julio!S92+Agosto!S92+Septiembre!S92+'Octubre '!S92+Noviembre!S92+'Diciembre '!S92</f>
        <v>0</v>
      </c>
      <c r="T92" s="109">
        <f>+Enero!T92+Febrero!T92+'Marzo '!T92+'Abril '!T92+'Mayo '!T92+Junio!T92+Julio!T92+Agosto!T92+Septiembre!T92+'Octubre '!T92+Noviembre!T92+'Diciembre '!T92</f>
        <v>0</v>
      </c>
      <c r="U92" s="109">
        <f>+Enero!U92+Febrero!U92+'Marzo '!U92+'Abril '!U92+'Mayo '!U92+Junio!U92+Julio!U92+Agosto!U92+Septiembre!U92+'Octubre '!U92+Noviembre!U92+'Diciembre '!U92</f>
        <v>0</v>
      </c>
      <c r="V92" s="109">
        <f>+Enero!V92+Febrero!V92+'Marzo '!V92+'Abril '!V92+'Mayo '!V92+Junio!V92+Julio!V92+Agosto!V92+Septiembre!V92+'Octubre '!V92+Noviembre!V92+'Diciembre '!V92</f>
        <v>0</v>
      </c>
      <c r="W92" s="109">
        <f>+Enero!W92+Febrero!W92+'Marzo '!W92+'Abril '!W92+'Mayo '!W92+Junio!W92+Julio!W92+Agosto!W92+Septiembre!W92+'Octubre '!W92+Noviembre!W92+'Diciembre '!W92</f>
        <v>0</v>
      </c>
      <c r="X92" s="109">
        <f>+Enero!X92+Febrero!X92+'Marzo '!X92+'Abril '!X92+'Mayo '!X92+Junio!X92+Julio!X92+Agosto!X92+Septiembre!X92+'Octubre '!X92+Noviembre!X92+'Diciembre '!X92</f>
        <v>0</v>
      </c>
      <c r="Y92" s="109">
        <f>+Enero!Y92+Febrero!Y92+'Marzo '!Y92+'Abril '!Y92+'Mayo '!Y92+Junio!Y92+Julio!Y92+Agosto!Y92+Septiembre!Y92+'Octubre '!Y92+Noviembre!Y92+'Diciembre '!Y92</f>
        <v>0</v>
      </c>
      <c r="Z92" s="109">
        <f>+Enero!Z92+Febrero!Z92+'Marzo '!Z92+'Abril '!Z92+'Mayo '!Z92+Junio!Z92+Julio!Z92+Agosto!Z92+Septiembre!Z92+'Octubre '!Z92+Noviembre!Z92+'Diciembre '!Z92</f>
        <v>0</v>
      </c>
      <c r="AA92" s="109">
        <f>+Enero!AA92+Febrero!AA92+'Marzo '!AA92+'Abril '!AA92+'Mayo '!AA92+Junio!AA92+Julio!AA92+Agosto!AA92+Septiembre!AA92+'Octubre '!AA92+Noviembre!AA92+'Diciembre '!AA92</f>
        <v>0</v>
      </c>
      <c r="AB92" s="109">
        <f>+Enero!AB92+Febrero!AB92+'Marzo '!AB92+'Abril '!AB92+'Mayo '!AB92+Junio!AB92+Julio!AB92+Agosto!AB92+Septiembre!AB92+'Octubre '!AB92+Noviembre!AB92+'Diciembre '!AB92</f>
        <v>0</v>
      </c>
      <c r="AC92" s="109">
        <f>+Enero!AC92+Febrero!AC92+'Marzo '!AC92+'Abril '!AC92+'Mayo '!AC92+Junio!AC92+Julio!AC92+Agosto!AC92+Septiembre!AC92+'Octubre '!AC92+Noviembre!AC92+'Diciembre '!AC92</f>
        <v>0</v>
      </c>
      <c r="AD92" s="109">
        <f>+Enero!AD92+Febrero!AD92+'Marzo '!AD92+'Abril '!AD92+'Mayo '!AD92+Junio!AD92+Julio!AD92+Agosto!AD92+Septiembre!AD92+'Octubre '!AD92+Noviembre!AD92+'Diciembre '!AD92</f>
        <v>0</v>
      </c>
      <c r="AE92" s="109">
        <f>+Enero!AE92+Febrero!AE92+'Marzo '!AE92+'Abril '!AE92+'Mayo '!AE92+Junio!AE92+Julio!AE92+Agosto!AE92+Septiembre!AE92+'Octubre '!AE92+Noviembre!AE92+'Diciembre '!AE92</f>
        <v>0</v>
      </c>
      <c r="AF92" s="109">
        <f>+Enero!AF92+Febrero!AF92+'Marzo '!AF92+'Abril '!AF92+'Mayo '!AF92+Junio!AF92+Julio!AF92+Agosto!AF92+Septiembre!AF92+'Octubre '!AF92+Noviembre!AF92+'Diciembre '!AF92</f>
        <v>0</v>
      </c>
      <c r="AG92" s="109">
        <f>+Enero!AG92+Febrero!AG92+'Marzo '!AG92+'Abril '!AG92+'Mayo '!AG92+Junio!AG92+Julio!AG92+Agosto!AG92+Septiembre!AG92+'Octubre '!AG92+Noviembre!AG92+'Diciembre '!AG92</f>
        <v>0</v>
      </c>
      <c r="AH92" s="109">
        <f>+Enero!AH92+Febrero!AH92+'Marzo '!AH92+'Abril '!AH92+'Mayo '!AH92+Junio!AH92+Julio!AH92+Agosto!AH92+Septiembre!AH92+'Octubre '!AH92+Noviembre!AH92+'Diciembre '!AH92</f>
        <v>0</v>
      </c>
      <c r="AI92" s="109">
        <f>+Enero!AI92+Febrero!AI92+'Marzo '!AI92+'Abril '!AI92+'Mayo '!AI92+Junio!AI92+Julio!AI92+Agosto!AI92+Septiembre!AI92+'Octubre '!AI92+Noviembre!AI92+'Diciembre '!AI92</f>
        <v>0</v>
      </c>
      <c r="AJ92" s="109">
        <f>+Enero!AJ92+Febrero!AJ92+'Marzo '!AJ92+'Abril '!AJ92+'Mayo '!AJ92+Junio!AJ92+Julio!AJ92+Agosto!AJ92+Septiembre!AJ92+'Octubre '!AJ92+Noviembre!AJ92+'Diciembre '!AJ92</f>
        <v>0</v>
      </c>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93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272" t="s">
        <v>98</v>
      </c>
      <c r="D95" s="272" t="s">
        <v>48</v>
      </c>
      <c r="E95" s="272" t="s">
        <v>70</v>
      </c>
      <c r="F95" s="272" t="s">
        <v>48</v>
      </c>
      <c r="G95" s="272" t="s">
        <v>70</v>
      </c>
      <c r="H95" s="272" t="s">
        <v>48</v>
      </c>
      <c r="I95" s="272" t="s">
        <v>70</v>
      </c>
      <c r="J95" s="272" t="s">
        <v>48</v>
      </c>
      <c r="K95" s="272" t="s">
        <v>70</v>
      </c>
      <c r="L95" s="272" t="s">
        <v>48</v>
      </c>
      <c r="M95" s="274" t="s">
        <v>70</v>
      </c>
      <c r="N95" s="113" t="s">
        <v>123</v>
      </c>
      <c r="O95" s="272" t="s">
        <v>124</v>
      </c>
      <c r="P95" s="272" t="s">
        <v>48</v>
      </c>
      <c r="Q95" s="272" t="s">
        <v>70</v>
      </c>
      <c r="R95" s="272" t="s">
        <v>48</v>
      </c>
      <c r="S95" s="272" t="s">
        <v>70</v>
      </c>
      <c r="T95" s="272" t="s">
        <v>48</v>
      </c>
      <c r="U95" s="272" t="s">
        <v>70</v>
      </c>
      <c r="V95" s="272" t="s">
        <v>48</v>
      </c>
      <c r="W95" s="272" t="s">
        <v>70</v>
      </c>
      <c r="X95" s="272" t="s">
        <v>48</v>
      </c>
      <c r="Y95" s="272"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f>+Enero!F96+Febrero!F96+'Marzo '!F96+'Abril '!F96+'Mayo '!F96+Junio!F96+Julio!F96+Agosto!F96+Septiembre!F96+'Octubre '!F96+Noviembre!F96+'Diciembre '!F96</f>
        <v>0</v>
      </c>
      <c r="G96" s="60">
        <f>+Enero!G96+Febrero!G96+'Marzo '!G96+'Abril '!G96+'Mayo '!G96+Junio!G96+Julio!G96+Agosto!G96+Septiembre!G96+'Octubre '!G96+Noviembre!G96+'Diciembre '!G96</f>
        <v>0</v>
      </c>
      <c r="H96" s="60">
        <f>+Enero!H96+Febrero!H96+'Marzo '!H96+'Abril '!H96+'Mayo '!H96+Junio!H96+Julio!H96+Agosto!H96+Septiembre!H96+'Octubre '!H96+Noviembre!H96+'Diciembre '!H96</f>
        <v>0</v>
      </c>
      <c r="I96" s="60">
        <f>+Enero!I96+Febrero!I96+'Marzo '!I96+'Abril '!I96+'Mayo '!I96+Junio!I96+Julio!I96+Agosto!I96+Septiembre!I96+'Octubre '!I96+Noviembre!I96+'Diciembre '!I96</f>
        <v>0</v>
      </c>
      <c r="J96" s="60">
        <f>+Enero!J96+Febrero!J96+'Marzo '!J96+'Abril '!J96+'Mayo '!J96+Junio!J96+Julio!J96+Agosto!J96+Septiembre!J96+'Octubre '!J96+Noviembre!J96+'Diciembre '!J96</f>
        <v>0</v>
      </c>
      <c r="K96" s="60">
        <f>+Enero!K96+Febrero!K96+'Marzo '!K96+'Abril '!K96+'Mayo '!K96+Junio!K96+Julio!K96+Agosto!K96+Septiembre!K96+'Octubre '!K96+Noviembre!K96+'Diciembre '!K96</f>
        <v>0</v>
      </c>
      <c r="L96" s="60">
        <f>+Enero!L96+Febrero!L96+'Marzo '!L96+'Abril '!L96+'Mayo '!L96+Junio!L96+Julio!L96+Agosto!L96+Septiembre!L96+'Octubre '!L96+Noviembre!L96+'Diciembre '!L96</f>
        <v>0</v>
      </c>
      <c r="M96" s="114">
        <f>+Enero!M96+Febrero!M96+'Marzo '!M96+'Abril '!M96+'Mayo '!M96+Junio!M96+Julio!M96+Agosto!M96+Septiembre!M96+'Octubre '!M96+Noviembre!M96+'Diciembre '!M96</f>
        <v>0</v>
      </c>
      <c r="N96" s="59">
        <f t="shared" ref="N96:O98" si="13">+P96+R96+T96+V96+X96</f>
        <v>0</v>
      </c>
      <c r="O96" s="59">
        <f t="shared" si="13"/>
        <v>0</v>
      </c>
      <c r="P96" s="60">
        <f>+Enero!P96+Febrero!P96+'Marzo '!P96+'Abril '!P96+'Mayo '!P96+Junio!P96+Julio!P96+Agosto!P96+Septiembre!P96+'Octubre '!P96+Noviembre!P96+'Diciembre '!P96</f>
        <v>0</v>
      </c>
      <c r="Q96" s="60">
        <f>+Enero!Q96+Febrero!Q96+'Marzo '!Q96+'Abril '!Q96+'Mayo '!Q96+Junio!Q96+Julio!Q96+Agosto!Q96+Septiembre!Q96+'Octubre '!Q96+Noviembre!Q96+'Diciembre '!Q96</f>
        <v>0</v>
      </c>
      <c r="R96" s="60">
        <f>+Enero!R96+Febrero!R96+'Marzo '!R96+'Abril '!R96+'Mayo '!R96+Junio!R96+Julio!R96+Agosto!R96+Septiembre!R96+'Octubre '!R96+Noviembre!R96+'Diciembre '!R96</f>
        <v>0</v>
      </c>
      <c r="S96" s="60">
        <f>+Enero!S96+Febrero!S96+'Marzo '!S96+'Abril '!S96+'Mayo '!S96+Junio!S96+Julio!S96+Agosto!S96+Septiembre!S96+'Octubre '!S96+Noviembre!S96+'Diciembre '!S96</f>
        <v>0</v>
      </c>
      <c r="T96" s="60">
        <f>+Enero!T96+Febrero!T96+'Marzo '!T96+'Abril '!T96+'Mayo '!T96+Junio!T96+Julio!T96+Agosto!T96+Septiembre!T96+'Octubre '!T96+Noviembre!T96+'Diciembre '!T96</f>
        <v>0</v>
      </c>
      <c r="U96" s="60">
        <f>+Enero!U96+Febrero!U96+'Marzo '!U96+'Abril '!U96+'Mayo '!U96+Junio!U96+Julio!U96+Agosto!U96+Septiembre!U96+'Octubre '!U96+Noviembre!U96+'Diciembre '!U96</f>
        <v>0</v>
      </c>
      <c r="V96" s="60">
        <f>+Enero!V96+Febrero!V96+'Marzo '!V96+'Abril '!V96+'Mayo '!V96+Junio!V96+Julio!V96+Agosto!V96+Septiembre!V96+'Octubre '!V96+Noviembre!V96+'Diciembre '!V96</f>
        <v>0</v>
      </c>
      <c r="W96" s="60">
        <f>+Enero!W96+Febrero!W96+'Marzo '!W96+'Abril '!W96+'Mayo '!W96+Junio!W96+Julio!W96+Agosto!W96+Septiembre!W96+'Octubre '!W96+Noviembre!W96+'Diciembre '!W96</f>
        <v>0</v>
      </c>
      <c r="X96" s="60">
        <f>+Enero!X96+Febrero!X96+'Marzo '!X96+'Abril '!X96+'Mayo '!X96+Junio!X96+Julio!X96+Agosto!X96+Septiembre!X96+'Octubre '!X96+Noviembre!X96+'Diciembre '!X96</f>
        <v>0</v>
      </c>
      <c r="Y96" s="60">
        <f>+Enero!Y96+Febrero!Y96+'Marzo '!Y96+'Abril '!Y96+'Mayo '!Y96+Junio!Y96+Julio!Y96+Agosto!Y96+Septiembre!Y96+'Octubre '!Y96+Noviembre!Y96+'Diciembre '!Y96</f>
        <v>0</v>
      </c>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f>+Enero!F97+Febrero!F97+'Marzo '!F97+'Abril '!F97+'Mayo '!F97+Junio!F97+Julio!F97+Agosto!F97+Septiembre!F97+'Octubre '!F97+Noviembre!F97+'Diciembre '!F97</f>
        <v>0</v>
      </c>
      <c r="G97" s="60">
        <f>+Enero!G97+Febrero!G97+'Marzo '!G97+'Abril '!G97+'Mayo '!G97+Junio!G97+Julio!G97+Agosto!G97+Septiembre!G97+'Octubre '!G97+Noviembre!G97+'Diciembre '!G97</f>
        <v>0</v>
      </c>
      <c r="H97" s="60">
        <f>+Enero!H97+Febrero!H97+'Marzo '!H97+'Abril '!H97+'Mayo '!H97+Junio!H97+Julio!H97+Agosto!H97+Septiembre!H97+'Octubre '!H97+Noviembre!H97+'Diciembre '!H97</f>
        <v>0</v>
      </c>
      <c r="I97" s="60">
        <f>+Enero!I97+Febrero!I97+'Marzo '!I97+'Abril '!I97+'Mayo '!I97+Junio!I97+Julio!I97+Agosto!I97+Septiembre!I97+'Octubre '!I97+Noviembre!I97+'Diciembre '!I97</f>
        <v>0</v>
      </c>
      <c r="J97" s="60">
        <f>+Enero!J97+Febrero!J97+'Marzo '!J97+'Abril '!J97+'Mayo '!J97+Junio!J97+Julio!J97+Agosto!J97+Septiembre!J97+'Octubre '!J97+Noviembre!J97+'Diciembre '!J97</f>
        <v>0</v>
      </c>
      <c r="K97" s="60">
        <f>+Enero!K97+Febrero!K97+'Marzo '!K97+'Abril '!K97+'Mayo '!K97+Junio!K97+Julio!K97+Agosto!K97+Septiembre!K97+'Octubre '!K97+Noviembre!K97+'Diciembre '!K97</f>
        <v>0</v>
      </c>
      <c r="L97" s="60">
        <f>+Enero!L97+Febrero!L97+'Marzo '!L97+'Abril '!L97+'Mayo '!L97+Junio!L97+Julio!L97+Agosto!L97+Septiembre!L97+'Octubre '!L97+Noviembre!L97+'Diciembre '!L97</f>
        <v>0</v>
      </c>
      <c r="M97" s="114">
        <f>+Enero!M97+Febrero!M97+'Marzo '!M97+'Abril '!M97+'Mayo '!M97+Junio!M97+Julio!M97+Agosto!M97+Septiembre!M97+'Octubre '!M97+Noviembre!M97+'Diciembre '!M97</f>
        <v>0</v>
      </c>
      <c r="N97" s="59">
        <f t="shared" si="13"/>
        <v>0</v>
      </c>
      <c r="O97" s="59">
        <f t="shared" si="13"/>
        <v>0</v>
      </c>
      <c r="P97" s="60">
        <f>+Enero!P97+Febrero!P97+'Marzo '!P97+'Abril '!P97+'Mayo '!P97+Junio!P97+Julio!P97+Agosto!P97+Septiembre!P97+'Octubre '!P97+Noviembre!P97+'Diciembre '!P97</f>
        <v>0</v>
      </c>
      <c r="Q97" s="60">
        <f>+Enero!Q97+Febrero!Q97+'Marzo '!Q97+'Abril '!Q97+'Mayo '!Q97+Junio!Q97+Julio!Q97+Agosto!Q97+Septiembre!Q97+'Octubre '!Q97+Noviembre!Q97+'Diciembre '!Q97</f>
        <v>0</v>
      </c>
      <c r="R97" s="60">
        <f>+Enero!R97+Febrero!R97+'Marzo '!R97+'Abril '!R97+'Mayo '!R97+Junio!R97+Julio!R97+Agosto!R97+Septiembre!R97+'Octubre '!R97+Noviembre!R97+'Diciembre '!R97</f>
        <v>0</v>
      </c>
      <c r="S97" s="60">
        <f>+Enero!S97+Febrero!S97+'Marzo '!S97+'Abril '!S97+'Mayo '!S97+Junio!S97+Julio!S97+Agosto!S97+Septiembre!S97+'Octubre '!S97+Noviembre!S97+'Diciembre '!S97</f>
        <v>0</v>
      </c>
      <c r="T97" s="60">
        <f>+Enero!T97+Febrero!T97+'Marzo '!T97+'Abril '!T97+'Mayo '!T97+Junio!T97+Julio!T97+Agosto!T97+Septiembre!T97+'Octubre '!T97+Noviembre!T97+'Diciembre '!T97</f>
        <v>0</v>
      </c>
      <c r="U97" s="60">
        <f>+Enero!U97+Febrero!U97+'Marzo '!U97+'Abril '!U97+'Mayo '!U97+Junio!U97+Julio!U97+Agosto!U97+Septiembre!U97+'Octubre '!U97+Noviembre!U97+'Diciembre '!U97</f>
        <v>0</v>
      </c>
      <c r="V97" s="60">
        <f>+Enero!V97+Febrero!V97+'Marzo '!V97+'Abril '!V97+'Mayo '!V97+Junio!V97+Julio!V97+Agosto!V97+Septiembre!V97+'Octubre '!V97+Noviembre!V97+'Diciembre '!V97</f>
        <v>0</v>
      </c>
      <c r="W97" s="60">
        <f>+Enero!W97+Febrero!W97+'Marzo '!W97+'Abril '!W97+'Mayo '!W97+Junio!W97+Julio!W97+Agosto!W97+Septiembre!W97+'Octubre '!W97+Noviembre!W97+'Diciembre '!W97</f>
        <v>0</v>
      </c>
      <c r="X97" s="60">
        <f>+Enero!X97+Febrero!X97+'Marzo '!X97+'Abril '!X97+'Mayo '!X97+Junio!X97+Julio!X97+Agosto!X97+Septiembre!X97+'Octubre '!X97+Noviembre!X97+'Diciembre '!X97</f>
        <v>0</v>
      </c>
      <c r="Y97" s="60">
        <f>+Enero!Y97+Febrero!Y97+'Marzo '!Y97+'Abril '!Y97+'Mayo '!Y97+Junio!Y97+Julio!Y97+Agosto!Y97+Septiembre!Y97+'Octubre '!Y97+Noviembre!Y97+'Diciembre '!Y97</f>
        <v>0</v>
      </c>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f>+Enero!F98+Febrero!F98+'Marzo '!F98+'Abril '!F98+'Mayo '!F98+Junio!F98+Julio!F98+Agosto!F98+Septiembre!F98+'Octubre '!F98+Noviembre!F98+'Diciembre '!F98</f>
        <v>0</v>
      </c>
      <c r="G98" s="60">
        <f>+Enero!G98+Febrero!G98+'Marzo '!G98+'Abril '!G98+'Mayo '!G98+Junio!G98+Julio!G98+Agosto!G98+Septiembre!G98+'Octubre '!G98+Noviembre!G98+'Diciembre '!G98</f>
        <v>0</v>
      </c>
      <c r="H98" s="60">
        <f>+Enero!H98+Febrero!H98+'Marzo '!H98+'Abril '!H98+'Mayo '!H98+Junio!H98+Julio!H98+Agosto!H98+Septiembre!H98+'Octubre '!H98+Noviembre!H98+'Diciembre '!H98</f>
        <v>0</v>
      </c>
      <c r="I98" s="60">
        <f>+Enero!I98+Febrero!I98+'Marzo '!I98+'Abril '!I98+'Mayo '!I98+Junio!I98+Julio!I98+Agosto!I98+Septiembre!I98+'Octubre '!I98+Noviembre!I98+'Diciembre '!I98</f>
        <v>0</v>
      </c>
      <c r="J98" s="60">
        <f>+Enero!J98+Febrero!J98+'Marzo '!J98+'Abril '!J98+'Mayo '!J98+Junio!J98+Julio!J98+Agosto!J98+Septiembre!J98+'Octubre '!J98+Noviembre!J98+'Diciembre '!J98</f>
        <v>0</v>
      </c>
      <c r="K98" s="60">
        <f>+Enero!K98+Febrero!K98+'Marzo '!K98+'Abril '!K98+'Mayo '!K98+Junio!K98+Julio!K98+Agosto!K98+Septiembre!K98+'Octubre '!K98+Noviembre!K98+'Diciembre '!K98</f>
        <v>0</v>
      </c>
      <c r="L98" s="60">
        <f>+Enero!L98+Febrero!L98+'Marzo '!L98+'Abril '!L98+'Mayo '!L98+Junio!L98+Julio!L98+Agosto!L98+Septiembre!L98+'Octubre '!L98+Noviembre!L98+'Diciembre '!L98</f>
        <v>0</v>
      </c>
      <c r="M98" s="114">
        <f>+Enero!M98+Febrero!M98+'Marzo '!M98+'Abril '!M98+'Mayo '!M98+Junio!M98+Julio!M98+Agosto!M98+Septiembre!M98+'Octubre '!M98+Noviembre!M98+'Diciembre '!M98</f>
        <v>0</v>
      </c>
      <c r="N98" s="108">
        <f t="shared" si="13"/>
        <v>0</v>
      </c>
      <c r="O98" s="108">
        <f t="shared" si="13"/>
        <v>0</v>
      </c>
      <c r="P98" s="60">
        <f>+Enero!P98+Febrero!P98+'Marzo '!P98+'Abril '!P98+'Mayo '!P98+Junio!P98+Julio!P98+Agosto!P98+Septiembre!P98+'Octubre '!P98+Noviembre!P98+'Diciembre '!P98</f>
        <v>0</v>
      </c>
      <c r="Q98" s="60">
        <f>+Enero!Q98+Febrero!Q98+'Marzo '!Q98+'Abril '!Q98+'Mayo '!Q98+Junio!Q98+Julio!Q98+Agosto!Q98+Septiembre!Q98+'Octubre '!Q98+Noviembre!Q98+'Diciembre '!Q98</f>
        <v>0</v>
      </c>
      <c r="R98" s="60">
        <f>+Enero!R98+Febrero!R98+'Marzo '!R98+'Abril '!R98+'Mayo '!R98+Junio!R98+Julio!R98+Agosto!R98+Septiembre!R98+'Octubre '!R98+Noviembre!R98+'Diciembre '!R98</f>
        <v>0</v>
      </c>
      <c r="S98" s="60">
        <f>+Enero!S98+Febrero!S98+'Marzo '!S98+'Abril '!S98+'Mayo '!S98+Junio!S98+Julio!S98+Agosto!S98+Septiembre!S98+'Octubre '!S98+Noviembre!S98+'Diciembre '!S98</f>
        <v>0</v>
      </c>
      <c r="T98" s="60">
        <f>+Enero!T98+Febrero!T98+'Marzo '!T98+'Abril '!T98+'Mayo '!T98+Junio!T98+Julio!T98+Agosto!T98+Septiembre!T98+'Octubre '!T98+Noviembre!T98+'Diciembre '!T98</f>
        <v>0</v>
      </c>
      <c r="U98" s="60">
        <f>+Enero!U98+Febrero!U98+'Marzo '!U98+'Abril '!U98+'Mayo '!U98+Junio!U98+Julio!U98+Agosto!U98+Septiembre!U98+'Octubre '!U98+Noviembre!U98+'Diciembre '!U98</f>
        <v>0</v>
      </c>
      <c r="V98" s="60">
        <f>+Enero!V98+Febrero!V98+'Marzo '!V98+'Abril '!V98+'Mayo '!V98+Junio!V98+Julio!V98+Agosto!V98+Septiembre!V98+'Octubre '!V98+Noviembre!V98+'Diciembre '!V98</f>
        <v>0</v>
      </c>
      <c r="W98" s="60">
        <f>+Enero!W98+Febrero!W98+'Marzo '!W98+'Abril '!W98+'Mayo '!W98+Junio!W98+Julio!W98+Agosto!W98+Septiembre!W98+'Octubre '!W98+Noviembre!W98+'Diciembre '!W98</f>
        <v>0</v>
      </c>
      <c r="X98" s="60">
        <f>+Enero!X98+Febrero!X98+'Marzo '!X98+'Abril '!X98+'Mayo '!X98+Junio!X98+Julio!X98+Agosto!X98+Septiembre!X98+'Octubre '!X98+Noviembre!X98+'Diciembre '!X98</f>
        <v>0</v>
      </c>
      <c r="Y98" s="60">
        <f>+Enero!Y98+Febrero!Y98+'Marzo '!Y98+'Abril '!Y98+'Mayo '!Y98+Junio!Y98+Julio!Y98+Agosto!Y98+Septiembre!Y98+'Octubre '!Y98+Noviembre!Y98+'Diciembre '!Y98</f>
        <v>0</v>
      </c>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f>+Enero!F100+Febrero!F100+'Marzo '!F100+'Abril '!F100+'Mayo '!F100+Junio!F100+Julio!F100+Agosto!F100+Septiembre!F100+'Octubre '!F100+Noviembre!F100+'Diciembre '!F100</f>
        <v>0</v>
      </c>
      <c r="G100" s="60">
        <f>+Enero!G100+Febrero!G100+'Marzo '!G100+'Abril '!G100+'Mayo '!G100+Junio!G100+Julio!G100+Agosto!G100+Septiembre!G100+'Octubre '!G100+Noviembre!G100+'Diciembre '!G100</f>
        <v>0</v>
      </c>
      <c r="H100" s="60">
        <f>+Enero!H100+Febrero!H100+'Marzo '!H100+'Abril '!H100+'Mayo '!H100+Junio!H100+Julio!H100+Agosto!H100+Septiembre!H100+'Octubre '!H100+Noviembre!H100+'Diciembre '!H100</f>
        <v>0</v>
      </c>
      <c r="I100" s="60">
        <f>+Enero!I100+Febrero!I100+'Marzo '!I100+'Abril '!I100+'Mayo '!I100+Junio!I100+Julio!I100+Agosto!I100+Septiembre!I100+'Octubre '!I100+Noviembre!I100+'Diciembre '!I100</f>
        <v>0</v>
      </c>
      <c r="J100" s="60">
        <f>+Enero!J100+Febrero!J100+'Marzo '!J100+'Abril '!J100+'Mayo '!J100+Junio!J100+Julio!J100+Agosto!J100+Septiembre!J100+'Octubre '!J100+Noviembre!J100+'Diciembre '!J100</f>
        <v>0</v>
      </c>
      <c r="K100" s="60">
        <f>+Enero!K100+Febrero!K100+'Marzo '!K100+'Abril '!K100+'Mayo '!K100+Junio!K100+Julio!K100+Agosto!K100+Septiembre!K100+'Octubre '!K100+Noviembre!K100+'Diciembre '!K100</f>
        <v>0</v>
      </c>
      <c r="L100" s="60">
        <f>+Enero!L100+Febrero!L100+'Marzo '!L100+'Abril '!L100+'Mayo '!L100+Junio!L100+Julio!L100+Agosto!L100+Septiembre!L100+'Octubre '!L100+Noviembre!L100+'Diciembre '!L100</f>
        <v>0</v>
      </c>
      <c r="M100" s="60">
        <f>+Enero!M100+Febrero!M100+'Marzo '!M100+'Abril '!M100+'Mayo '!M100+Junio!M100+Julio!M100+Agosto!M100+Septiembre!M100+'Octubre '!M100+Noviembre!M100+'Diciembre '!M100</f>
        <v>0</v>
      </c>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f>+Enero!F101+Febrero!F101+'Marzo '!F101+'Abril '!F101+'Mayo '!F101+Junio!F101+Julio!F101+Agosto!F101+Septiembre!F101+'Octubre '!F101+Noviembre!F101+'Diciembre '!F101</f>
        <v>0</v>
      </c>
      <c r="G101" s="32">
        <f>+Enero!G101+Febrero!G101+'Marzo '!G101+'Abril '!G101+'Mayo '!G101+Junio!G101+Julio!G101+Agosto!G101+Septiembre!G101+'Octubre '!G101+Noviembre!G101+'Diciembre '!G101</f>
        <v>0</v>
      </c>
      <c r="H101" s="32">
        <f>+Enero!H101+Febrero!H101+'Marzo '!H101+'Abril '!H101+'Mayo '!H101+Junio!H101+Julio!H101+Agosto!H101+Septiembre!H101+'Octubre '!H101+Noviembre!H101+'Diciembre '!H101</f>
        <v>0</v>
      </c>
      <c r="I101" s="32">
        <f>+Enero!I101+Febrero!I101+'Marzo '!I101+'Abril '!I101+'Mayo '!I101+Junio!I101+Julio!I101+Agosto!I101+Septiembre!I101+'Octubre '!I101+Noviembre!I101+'Diciembre '!I101</f>
        <v>0</v>
      </c>
      <c r="J101" s="32">
        <f>+Enero!J101+Febrero!J101+'Marzo '!J101+'Abril '!J101+'Mayo '!J101+Junio!J101+Julio!J101+Agosto!J101+Septiembre!J101+'Octubre '!J101+Noviembre!J101+'Diciembre '!J101</f>
        <v>0</v>
      </c>
      <c r="K101" s="32">
        <f>+Enero!K101+Febrero!K101+'Marzo '!K101+'Abril '!K101+'Mayo '!K101+Junio!K101+Julio!K101+Agosto!K101+Septiembre!K101+'Octubre '!K101+Noviembre!K101+'Diciembre '!K101</f>
        <v>0</v>
      </c>
      <c r="L101" s="32">
        <f>+Enero!L101+Febrero!L101+'Marzo '!L101+'Abril '!L101+'Mayo '!L101+Junio!L101+Julio!L101+Agosto!L101+Septiembre!L101+'Octubre '!L101+Noviembre!L101+'Diciembre '!L101</f>
        <v>0</v>
      </c>
      <c r="M101" s="32">
        <f>+Enero!M101+Febrero!M101+'Marzo '!M101+'Abril '!M101+'Mayo '!M101+Junio!M101+Julio!M101+Agosto!M101+Septiembre!M101+'Octubre '!M101+Noviembre!M101+'Diciembre '!M101</f>
        <v>0</v>
      </c>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f>+Enero!F102+Febrero!F102+'Marzo '!F102+'Abril '!F102+'Mayo '!F102+Junio!F102+Julio!F102+Agosto!F102+Septiembre!F102+'Octubre '!F102+Noviembre!F102+'Diciembre '!F102</f>
        <v>0</v>
      </c>
      <c r="G102" s="32">
        <f>+Enero!G102+Febrero!G102+'Marzo '!G102+'Abril '!G102+'Mayo '!G102+Junio!G102+Julio!G102+Agosto!G102+Septiembre!G102+'Octubre '!G102+Noviembre!G102+'Diciembre '!G102</f>
        <v>0</v>
      </c>
      <c r="H102" s="32">
        <f>+Enero!H102+Febrero!H102+'Marzo '!H102+'Abril '!H102+'Mayo '!H102+Junio!H102+Julio!H102+Agosto!H102+Septiembre!H102+'Octubre '!H102+Noviembre!H102+'Diciembre '!H102</f>
        <v>0</v>
      </c>
      <c r="I102" s="32">
        <f>+Enero!I102+Febrero!I102+'Marzo '!I102+'Abril '!I102+'Mayo '!I102+Junio!I102+Julio!I102+Agosto!I102+Septiembre!I102+'Octubre '!I102+Noviembre!I102+'Diciembre '!I102</f>
        <v>0</v>
      </c>
      <c r="J102" s="32">
        <f>+Enero!J102+Febrero!J102+'Marzo '!J102+'Abril '!J102+'Mayo '!J102+Junio!J102+Julio!J102+Agosto!J102+Septiembre!J102+'Octubre '!J102+Noviembre!J102+'Diciembre '!J102</f>
        <v>0</v>
      </c>
      <c r="K102" s="32">
        <f>+Enero!K102+Febrero!K102+'Marzo '!K102+'Abril '!K102+'Mayo '!K102+Junio!K102+Julio!K102+Agosto!K102+Septiembre!K102+'Octubre '!K102+Noviembre!K102+'Diciembre '!K102</f>
        <v>0</v>
      </c>
      <c r="L102" s="32">
        <f>+Enero!L102+Febrero!L102+'Marzo '!L102+'Abril '!L102+'Mayo '!L102+Junio!L102+Julio!L102+Agosto!L102+Septiembre!L102+'Octubre '!L102+Noviembre!L102+'Diciembre '!L102</f>
        <v>0</v>
      </c>
      <c r="M102" s="32">
        <f>+Enero!M102+Febrero!M102+'Marzo '!M102+'Abril '!M102+'Mayo '!M102+Junio!M102+Julio!M102+Agosto!M102+Septiembre!M102+'Octubre '!M102+Noviembre!M102+'Diciembre '!M102</f>
        <v>0</v>
      </c>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f>+Enero!F103+Febrero!F103+'Marzo '!F103+'Abril '!F103+'Mayo '!F103+Junio!F103+Julio!F103+Agosto!F103+Septiembre!F103+'Octubre '!F103+Noviembre!F103+'Diciembre '!F103</f>
        <v>0</v>
      </c>
      <c r="G103" s="35">
        <f>+Enero!G103+Febrero!G103+'Marzo '!G103+'Abril '!G103+'Mayo '!G103+Junio!G103+Julio!G103+Agosto!G103+Septiembre!G103+'Octubre '!G103+Noviembre!G103+'Diciembre '!G103</f>
        <v>0</v>
      </c>
      <c r="H103" s="35">
        <f>+Enero!H103+Febrero!H103+'Marzo '!H103+'Abril '!H103+'Mayo '!H103+Junio!H103+Julio!H103+Agosto!H103+Septiembre!H103+'Octubre '!H103+Noviembre!H103+'Diciembre '!H103</f>
        <v>0</v>
      </c>
      <c r="I103" s="35">
        <f>+Enero!I103+Febrero!I103+'Marzo '!I103+'Abril '!I103+'Mayo '!I103+Junio!I103+Julio!I103+Agosto!I103+Septiembre!I103+'Octubre '!I103+Noviembre!I103+'Diciembre '!I103</f>
        <v>0</v>
      </c>
      <c r="J103" s="35">
        <f>+Enero!J103+Febrero!J103+'Marzo '!J103+'Abril '!J103+'Mayo '!J103+Junio!J103+Julio!J103+Agosto!J103+Septiembre!J103+'Octubre '!J103+Noviembre!J103+'Diciembre '!J103</f>
        <v>0</v>
      </c>
      <c r="K103" s="35">
        <f>+Enero!K103+Febrero!K103+'Marzo '!K103+'Abril '!K103+'Mayo '!K103+Junio!K103+Julio!K103+Agosto!K103+Septiembre!K103+'Octubre '!K103+Noviembre!K103+'Diciembre '!K103</f>
        <v>0</v>
      </c>
      <c r="L103" s="35">
        <f>+Enero!L103+Febrero!L103+'Marzo '!L103+'Abril '!L103+'Mayo '!L103+Junio!L103+Julio!L103+Agosto!L103+Septiembre!L103+'Octubre '!L103+Noviembre!L103+'Diciembre '!L103</f>
        <v>0</v>
      </c>
      <c r="M103" s="35">
        <f>+Enero!M103+Febrero!M103+'Marzo '!M103+'Abril '!M103+'Mayo '!M103+Junio!M103+Julio!M103+Agosto!M103+Septiembre!M103+'Octubre '!M103+Noviembre!M103+'Diciembre '!M103</f>
        <v>0</v>
      </c>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272" t="s">
        <v>98</v>
      </c>
      <c r="D108" s="272" t="s">
        <v>48</v>
      </c>
      <c r="E108" s="272" t="s">
        <v>70</v>
      </c>
      <c r="F108" s="272" t="s">
        <v>48</v>
      </c>
      <c r="G108" s="272" t="s">
        <v>70</v>
      </c>
      <c r="H108" s="272" t="s">
        <v>48</v>
      </c>
      <c r="I108" s="272" t="s">
        <v>70</v>
      </c>
      <c r="J108" s="272" t="s">
        <v>48</v>
      </c>
      <c r="K108" s="272" t="s">
        <v>70</v>
      </c>
      <c r="L108" s="272" t="s">
        <v>48</v>
      </c>
      <c r="M108" s="274" t="s">
        <v>70</v>
      </c>
      <c r="N108" s="280" t="s">
        <v>109</v>
      </c>
      <c r="O108" s="267"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f>+Enero!F109+Febrero!F109+'Marzo '!F109+'Abril '!F109+'Mayo '!F109+Junio!F109+Julio!F109+Agosto!F109+Septiembre!F109+'Octubre '!F109+Noviembre!F109+'Diciembre '!F109</f>
        <v>0</v>
      </c>
      <c r="G109" s="25">
        <f>+Enero!G109+Febrero!G109+'Marzo '!G109+'Abril '!G109+'Mayo '!G109+Junio!G109+Julio!G109+Agosto!G109+Septiembre!G109+'Octubre '!G109+Noviembre!G109+'Diciembre '!G109</f>
        <v>0</v>
      </c>
      <c r="H109" s="25">
        <f>+Enero!H109+Febrero!H109+'Marzo '!H109+'Abril '!H109+'Mayo '!H109+Junio!H109+Julio!H109+Agosto!H109+Septiembre!H109+'Octubre '!H109+Noviembre!H109+'Diciembre '!H109</f>
        <v>0</v>
      </c>
      <c r="I109" s="25">
        <f>+Enero!I109+Febrero!I109+'Marzo '!I109+'Abril '!I109+'Mayo '!I109+Junio!I109+Julio!I109+Agosto!I109+Septiembre!I109+'Octubre '!I109+Noviembre!I109+'Diciembre '!I109</f>
        <v>0</v>
      </c>
      <c r="J109" s="25">
        <f>+Enero!J109+Febrero!J109+'Marzo '!J109+'Abril '!J109+'Mayo '!J109+Junio!J109+Julio!J109+Agosto!J109+Septiembre!J109+'Octubre '!J109+Noviembre!J109+'Diciembre '!J109</f>
        <v>0</v>
      </c>
      <c r="K109" s="25">
        <f>+Enero!K109+Febrero!K109+'Marzo '!K109+'Abril '!K109+'Mayo '!K109+Junio!K109+Julio!K109+Agosto!K109+Septiembre!K109+'Octubre '!K109+Noviembre!K109+'Diciembre '!K109</f>
        <v>0</v>
      </c>
      <c r="L109" s="25">
        <f>+Enero!L109+Febrero!L109+'Marzo '!L109+'Abril '!L109+'Mayo '!L109+Junio!L109+Julio!L109+Agosto!L109+Septiembre!L109+'Octubre '!L109+Noviembre!L109+'Diciembre '!L109</f>
        <v>0</v>
      </c>
      <c r="M109" s="85">
        <f>+Enero!M109+Febrero!M109+'Marzo '!M109+'Abril '!M109+'Mayo '!M109+Junio!M109+Julio!M109+Agosto!M109+Septiembre!M109+'Octubre '!M109+Noviembre!M109+'Diciembre '!M109</f>
        <v>0</v>
      </c>
      <c r="N109" s="161">
        <f>+Enero!N109+Febrero!N109+'Marzo '!N109+'Abril '!N109+'Mayo '!N109+Junio!N109+Julio!N109+Agosto!N109+Septiembre!N109+'Octubre '!N109+Noviembre!N109+'Diciembre '!N109</f>
        <v>0</v>
      </c>
      <c r="O109" s="85">
        <f>+Enero!O109+Febrero!O109+'Marzo '!O109+'Abril '!O109+'Mayo '!O109+Junio!O109+Julio!O109+Agosto!O109+Septiembre!O109+'Octubre '!O109+Noviembre!O109+'Diciembre '!O109</f>
        <v>0</v>
      </c>
      <c r="P109" s="25">
        <f>+Enero!P109+Febrero!P109+'Marzo '!P109+'Abril '!P109+'Mayo '!P109+Junio!P109+Julio!P109+Agosto!P109+Septiembre!P109+'Octubre '!P109+Noviembre!P109+'Diciembre '!P109</f>
        <v>0</v>
      </c>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f>+Enero!F110+Febrero!F110+'Marzo '!F110+'Abril '!F110+'Mayo '!F110+Junio!F110+Julio!F110+Agosto!F110+Septiembre!F110+'Octubre '!F110+Noviembre!F110+'Diciembre '!F110</f>
        <v>0</v>
      </c>
      <c r="G110" s="32">
        <f>+Enero!G110+Febrero!G110+'Marzo '!G110+'Abril '!G110+'Mayo '!G110+Junio!G110+Julio!G110+Agosto!G110+Septiembre!G110+'Octubre '!G110+Noviembre!G110+'Diciembre '!G110</f>
        <v>0</v>
      </c>
      <c r="H110" s="32">
        <f>+Enero!H110+Febrero!H110+'Marzo '!H110+'Abril '!H110+'Mayo '!H110+Junio!H110+Julio!H110+Agosto!H110+Septiembre!H110+'Octubre '!H110+Noviembre!H110+'Diciembre '!H110</f>
        <v>0</v>
      </c>
      <c r="I110" s="32">
        <f>+Enero!I110+Febrero!I110+'Marzo '!I110+'Abril '!I110+'Mayo '!I110+Junio!I110+Julio!I110+Agosto!I110+Septiembre!I110+'Octubre '!I110+Noviembre!I110+'Diciembre '!I110</f>
        <v>0</v>
      </c>
      <c r="J110" s="32">
        <f>+Enero!J110+Febrero!J110+'Marzo '!J110+'Abril '!J110+'Mayo '!J110+Junio!J110+Julio!J110+Agosto!J110+Septiembre!J110+'Octubre '!J110+Noviembre!J110+'Diciembre '!J110</f>
        <v>0</v>
      </c>
      <c r="K110" s="32">
        <f>+Enero!K110+Febrero!K110+'Marzo '!K110+'Abril '!K110+'Mayo '!K110+Junio!K110+Julio!K110+Agosto!K110+Septiembre!K110+'Octubre '!K110+Noviembre!K110+'Diciembre '!K110</f>
        <v>0</v>
      </c>
      <c r="L110" s="32">
        <f>+Enero!L110+Febrero!L110+'Marzo '!L110+'Abril '!L110+'Mayo '!L110+Junio!L110+Julio!L110+Agosto!L110+Septiembre!L110+'Octubre '!L110+Noviembre!L110+'Diciembre '!L110</f>
        <v>0</v>
      </c>
      <c r="M110" s="86">
        <f>+Enero!M110+Febrero!M110+'Marzo '!M110+'Abril '!M110+'Mayo '!M110+Junio!M110+Julio!M110+Agosto!M110+Septiembre!M110+'Octubre '!M110+Noviembre!M110+'Diciembre '!M110</f>
        <v>0</v>
      </c>
      <c r="N110" s="129">
        <f>+Enero!N110+Febrero!N110+'Marzo '!N110+'Abril '!N110+'Mayo '!N110+Junio!N110+Julio!N110+Agosto!N110+Septiembre!N110+'Octubre '!N110+Noviembre!N110+'Diciembre '!N110</f>
        <v>0</v>
      </c>
      <c r="O110" s="86">
        <f>+Enero!O110+Febrero!O110+'Marzo '!O110+'Abril '!O110+'Mayo '!O110+Junio!O110+Julio!O110+Agosto!O110+Septiembre!O110+'Octubre '!O110+Noviembre!O110+'Diciembre '!O110</f>
        <v>0</v>
      </c>
      <c r="P110" s="32">
        <f>+Enero!P110+Febrero!P110+'Marzo '!P110+'Abril '!P110+'Mayo '!P110+Junio!P110+Julio!P110+Agosto!P110+Septiembre!P110+'Octubre '!P110+Noviembre!P110+'Diciembre '!P110</f>
        <v>0</v>
      </c>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f>+Enero!F111+Febrero!F111+'Marzo '!F111+'Abril '!F111+'Mayo '!F111+Junio!F111+Julio!F111+Agosto!F111+Septiembre!F111+'Octubre '!F111+Noviembre!F111+'Diciembre '!F111</f>
        <v>0</v>
      </c>
      <c r="G111" s="35">
        <f>+Enero!G111+Febrero!G111+'Marzo '!G111+'Abril '!G111+'Mayo '!G111+Junio!G111+Julio!G111+Agosto!G111+Septiembre!G111+'Octubre '!G111+Noviembre!G111+'Diciembre '!G111</f>
        <v>0</v>
      </c>
      <c r="H111" s="35">
        <f>+Enero!H111+Febrero!H111+'Marzo '!H111+'Abril '!H111+'Mayo '!H111+Junio!H111+Julio!H111+Agosto!H111+Septiembre!H111+'Octubre '!H111+Noviembre!H111+'Diciembre '!H111</f>
        <v>0</v>
      </c>
      <c r="I111" s="35">
        <f>+Enero!I111+Febrero!I111+'Marzo '!I111+'Abril '!I111+'Mayo '!I111+Junio!I111+Julio!I111+Agosto!I111+Septiembre!I111+'Octubre '!I111+Noviembre!I111+'Diciembre '!I111</f>
        <v>0</v>
      </c>
      <c r="J111" s="35">
        <f>+Enero!J111+Febrero!J111+'Marzo '!J111+'Abril '!J111+'Mayo '!J111+Junio!J111+Julio!J111+Agosto!J111+Septiembre!J111+'Octubre '!J111+Noviembre!J111+'Diciembre '!J111</f>
        <v>0</v>
      </c>
      <c r="K111" s="35">
        <f>+Enero!K111+Febrero!K111+'Marzo '!K111+'Abril '!K111+'Mayo '!K111+Junio!K111+Julio!K111+Agosto!K111+Septiembre!K111+'Octubre '!K111+Noviembre!K111+'Diciembre '!K111</f>
        <v>0</v>
      </c>
      <c r="L111" s="35">
        <f>+Enero!L111+Febrero!L111+'Marzo '!L111+'Abril '!L111+'Mayo '!L111+Junio!L111+Julio!L111+Agosto!L111+Septiembre!L111+'Octubre '!L111+Noviembre!L111+'Diciembre '!L111</f>
        <v>0</v>
      </c>
      <c r="M111" s="159">
        <f>+Enero!M111+Febrero!M111+'Marzo '!M111+'Abril '!M111+'Mayo '!M111+Junio!M111+Julio!M111+Agosto!M111+Septiembre!M111+'Octubre '!M111+Noviembre!M111+'Diciembre '!M111</f>
        <v>0</v>
      </c>
      <c r="N111" s="130">
        <f>+Enero!N111+Febrero!N111+'Marzo '!N111+'Abril '!N111+'Mayo '!N111+Junio!N111+Julio!N111+Agosto!N111+Septiembre!N111+'Octubre '!N111+Noviembre!N111+'Diciembre '!N111</f>
        <v>0</v>
      </c>
      <c r="O111" s="159">
        <f>+Enero!O111+Febrero!O111+'Marzo '!O111+'Abril '!O111+'Mayo '!O111+Junio!O111+Julio!O111+Agosto!O111+Septiembre!O111+'Octubre '!O111+Noviembre!O111+'Diciembre '!O111</f>
        <v>0</v>
      </c>
      <c r="P111" s="35">
        <f>+Enero!P111+Febrero!P111+'Marzo '!P111+'Abril '!P111+'Mayo '!P111+Junio!P111+Julio!P111+Agosto!P111+Septiembre!P111+'Octubre '!P111+Noviembre!P111+'Diciembre '!P111</f>
        <v>0</v>
      </c>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f>+Enero!F113+Febrero!F113+'Marzo '!F113+'Abril '!F113+'Mayo '!F113+Junio!F113+Julio!F113+Agosto!F113+Septiembre!F113+'Octubre '!F113+Noviembre!F113+'Diciembre '!F113</f>
        <v>0</v>
      </c>
      <c r="G113" s="60">
        <f>+Enero!G113+Febrero!G113+'Marzo '!G113+'Abril '!G113+'Mayo '!G113+Junio!G113+Julio!G113+Agosto!G113+Septiembre!G113+'Octubre '!G113+Noviembre!G113+'Diciembre '!G113</f>
        <v>0</v>
      </c>
      <c r="H113" s="60">
        <f>+Enero!H113+Febrero!H113+'Marzo '!H113+'Abril '!H113+'Mayo '!H113+Junio!H113+Julio!H113+Agosto!H113+Septiembre!H113+'Octubre '!H113+Noviembre!H113+'Diciembre '!H113</f>
        <v>0</v>
      </c>
      <c r="I113" s="60">
        <f>+Enero!I113+Febrero!I113+'Marzo '!I113+'Abril '!I113+'Mayo '!I113+Junio!I113+Julio!I113+Agosto!I113+Septiembre!I113+'Octubre '!I113+Noviembre!I113+'Diciembre '!I113</f>
        <v>0</v>
      </c>
      <c r="J113" s="60">
        <f>+Enero!J113+Febrero!J113+'Marzo '!J113+'Abril '!J113+'Mayo '!J113+Junio!J113+Julio!J113+Agosto!J113+Septiembre!J113+'Octubre '!J113+Noviembre!J113+'Diciembre '!J113</f>
        <v>0</v>
      </c>
      <c r="K113" s="60">
        <f>+Enero!K113+Febrero!K113+'Marzo '!K113+'Abril '!K113+'Mayo '!K113+Junio!K113+Julio!K113+Agosto!K113+Septiembre!K113+'Octubre '!K113+Noviembre!K113+'Diciembre '!K113</f>
        <v>0</v>
      </c>
      <c r="L113" s="60">
        <f>+Enero!L113+Febrero!L113+'Marzo '!L113+'Abril '!L113+'Mayo '!L113+Junio!L113+Julio!L113+Agosto!L113+Septiembre!L113+'Octubre '!L113+Noviembre!L113+'Diciembre '!L113</f>
        <v>0</v>
      </c>
      <c r="M113" s="114">
        <f>+Enero!M113+Febrero!M113+'Marzo '!M113+'Abril '!M113+'Mayo '!M113+Junio!M113+Julio!M113+Agosto!M113+Septiembre!M113+'Octubre '!M113+Noviembre!M113+'Diciembre '!M113</f>
        <v>0</v>
      </c>
      <c r="N113" s="128">
        <f>+Enero!N113+Febrero!N113+'Marzo '!N113+'Abril '!N113+'Mayo '!N113+Junio!N113+Julio!N113+Agosto!N113+Septiembre!N113+'Octubre '!N113+Noviembre!N113+'Diciembre '!N113</f>
        <v>0</v>
      </c>
      <c r="O113" s="114">
        <f>+Enero!O113+Febrero!O113+'Marzo '!O113+'Abril '!O113+'Mayo '!O113+Junio!O113+Julio!O113+Agosto!O113+Septiembre!O113+'Octubre '!O113+Noviembre!O113+'Diciembre '!O113</f>
        <v>0</v>
      </c>
      <c r="P113" s="60">
        <f>+Enero!P113+Febrero!P113+'Marzo '!P113+'Abril '!P113+'Mayo '!P113+Junio!P113+Julio!P113+Agosto!P113+Septiembre!P113+'Octubre '!P113+Noviembre!P113+'Diciembre '!P113</f>
        <v>0</v>
      </c>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f>+Enero!F114+Febrero!F114+'Marzo '!F114+'Abril '!F114+'Mayo '!F114+Junio!F114+Julio!F114+Agosto!F114+Septiembre!F114+'Octubre '!F114+Noviembre!F114+'Diciembre '!F114</f>
        <v>0</v>
      </c>
      <c r="G114" s="32">
        <f>+Enero!G114+Febrero!G114+'Marzo '!G114+'Abril '!G114+'Mayo '!G114+Junio!G114+Julio!G114+Agosto!G114+Septiembre!G114+'Octubre '!G114+Noviembre!G114+'Diciembre '!G114</f>
        <v>0</v>
      </c>
      <c r="H114" s="32">
        <f>+Enero!H114+Febrero!H114+'Marzo '!H114+'Abril '!H114+'Mayo '!H114+Junio!H114+Julio!H114+Agosto!H114+Septiembre!H114+'Octubre '!H114+Noviembre!H114+'Diciembre '!H114</f>
        <v>0</v>
      </c>
      <c r="I114" s="32">
        <f>+Enero!I114+Febrero!I114+'Marzo '!I114+'Abril '!I114+'Mayo '!I114+Junio!I114+Julio!I114+Agosto!I114+Septiembre!I114+'Octubre '!I114+Noviembre!I114+'Diciembre '!I114</f>
        <v>0</v>
      </c>
      <c r="J114" s="32">
        <f>+Enero!J114+Febrero!J114+'Marzo '!J114+'Abril '!J114+'Mayo '!J114+Junio!J114+Julio!J114+Agosto!J114+Septiembre!J114+'Octubre '!J114+Noviembre!J114+'Diciembre '!J114</f>
        <v>0</v>
      </c>
      <c r="K114" s="32">
        <f>+Enero!K114+Febrero!K114+'Marzo '!K114+'Abril '!K114+'Mayo '!K114+Junio!K114+Julio!K114+Agosto!K114+Septiembre!K114+'Octubre '!K114+Noviembre!K114+'Diciembre '!K114</f>
        <v>0</v>
      </c>
      <c r="L114" s="32">
        <f>+Enero!L114+Febrero!L114+'Marzo '!L114+'Abril '!L114+'Mayo '!L114+Junio!L114+Julio!L114+Agosto!L114+Septiembre!L114+'Octubre '!L114+Noviembre!L114+'Diciembre '!L114</f>
        <v>0</v>
      </c>
      <c r="M114" s="86">
        <f>+Enero!M114+Febrero!M114+'Marzo '!M114+'Abril '!M114+'Mayo '!M114+Junio!M114+Julio!M114+Agosto!M114+Septiembre!M114+'Octubre '!M114+Noviembre!M114+'Diciembre '!M114</f>
        <v>0</v>
      </c>
      <c r="N114" s="129">
        <f>+Enero!N114+Febrero!N114+'Marzo '!N114+'Abril '!N114+'Mayo '!N114+Junio!N114+Julio!N114+Agosto!N114+Septiembre!N114+'Octubre '!N114+Noviembre!N114+'Diciembre '!N114</f>
        <v>0</v>
      </c>
      <c r="O114" s="86">
        <f>+Enero!O114+Febrero!O114+'Marzo '!O114+'Abril '!O114+'Mayo '!O114+Junio!O114+Julio!O114+Agosto!O114+Septiembre!O114+'Octubre '!O114+Noviembre!O114+'Diciembre '!O114</f>
        <v>0</v>
      </c>
      <c r="P114" s="32">
        <f>+Enero!P114+Febrero!P114+'Marzo '!P114+'Abril '!P114+'Mayo '!P114+Junio!P114+Julio!P114+Agosto!P114+Septiembre!P114+'Octubre '!P114+Noviembre!P114+'Diciembre '!P114</f>
        <v>0</v>
      </c>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f>+Enero!F115+Febrero!F115+'Marzo '!F115+'Abril '!F115+'Mayo '!F115+Junio!F115+Julio!F115+Agosto!F115+Septiembre!F115+'Octubre '!F115+Noviembre!F115+'Diciembre '!F115</f>
        <v>0</v>
      </c>
      <c r="G115" s="32">
        <f>+Enero!G115+Febrero!G115+'Marzo '!G115+'Abril '!G115+'Mayo '!G115+Junio!G115+Julio!G115+Agosto!G115+Septiembre!G115+'Octubre '!G115+Noviembre!G115+'Diciembre '!G115</f>
        <v>0</v>
      </c>
      <c r="H115" s="32">
        <f>+Enero!H115+Febrero!H115+'Marzo '!H115+'Abril '!H115+'Mayo '!H115+Junio!H115+Julio!H115+Agosto!H115+Septiembre!H115+'Octubre '!H115+Noviembre!H115+'Diciembre '!H115</f>
        <v>0</v>
      </c>
      <c r="I115" s="32">
        <f>+Enero!I115+Febrero!I115+'Marzo '!I115+'Abril '!I115+'Mayo '!I115+Junio!I115+Julio!I115+Agosto!I115+Septiembre!I115+'Octubre '!I115+Noviembre!I115+'Diciembre '!I115</f>
        <v>0</v>
      </c>
      <c r="J115" s="32">
        <f>+Enero!J115+Febrero!J115+'Marzo '!J115+'Abril '!J115+'Mayo '!J115+Junio!J115+Julio!J115+Agosto!J115+Septiembre!J115+'Octubre '!J115+Noviembre!J115+'Diciembre '!J115</f>
        <v>0</v>
      </c>
      <c r="K115" s="32">
        <f>+Enero!K115+Febrero!K115+'Marzo '!K115+'Abril '!K115+'Mayo '!K115+Junio!K115+Julio!K115+Agosto!K115+Septiembre!K115+'Octubre '!K115+Noviembre!K115+'Diciembre '!K115</f>
        <v>0</v>
      </c>
      <c r="L115" s="32">
        <f>+Enero!L115+Febrero!L115+'Marzo '!L115+'Abril '!L115+'Mayo '!L115+Junio!L115+Julio!L115+Agosto!L115+Septiembre!L115+'Octubre '!L115+Noviembre!L115+'Diciembre '!L115</f>
        <v>0</v>
      </c>
      <c r="M115" s="86">
        <f>+Enero!M115+Febrero!M115+'Marzo '!M115+'Abril '!M115+'Mayo '!M115+Junio!M115+Julio!M115+Agosto!M115+Septiembre!M115+'Octubre '!M115+Noviembre!M115+'Diciembre '!M115</f>
        <v>0</v>
      </c>
      <c r="N115" s="129">
        <f>+Enero!N115+Febrero!N115+'Marzo '!N115+'Abril '!N115+'Mayo '!N115+Junio!N115+Julio!N115+Agosto!N115+Septiembre!N115+'Octubre '!N115+Noviembre!N115+'Diciembre '!N115</f>
        <v>0</v>
      </c>
      <c r="O115" s="86">
        <f>+Enero!O115+Febrero!O115+'Marzo '!O115+'Abril '!O115+'Mayo '!O115+Junio!O115+Julio!O115+Agosto!O115+Septiembre!O115+'Octubre '!O115+Noviembre!O115+'Diciembre '!O115</f>
        <v>0</v>
      </c>
      <c r="P115" s="32">
        <f>+Enero!P115+Febrero!P115+'Marzo '!P115+'Abril '!P115+'Mayo '!P115+Junio!P115+Julio!P115+Agosto!P115+Septiembre!P115+'Octubre '!P115+Noviembre!P115+'Diciembre '!P115</f>
        <v>0</v>
      </c>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f>+Enero!F116+Febrero!F116+'Marzo '!F116+'Abril '!F116+'Mayo '!F116+Junio!F116+Julio!F116+Agosto!F116+Septiembre!F116+'Octubre '!F116+Noviembre!F116+'Diciembre '!F116</f>
        <v>0</v>
      </c>
      <c r="G116" s="35">
        <f>+Enero!G116+Febrero!G116+'Marzo '!G116+'Abril '!G116+'Mayo '!G116+Junio!G116+Julio!G116+Agosto!G116+Septiembre!G116+'Octubre '!G116+Noviembre!G116+'Diciembre '!G116</f>
        <v>0</v>
      </c>
      <c r="H116" s="35">
        <f>+Enero!H116+Febrero!H116+'Marzo '!H116+'Abril '!H116+'Mayo '!H116+Junio!H116+Julio!H116+Agosto!H116+Septiembre!H116+'Octubre '!H116+Noviembre!H116+'Diciembre '!H116</f>
        <v>0</v>
      </c>
      <c r="I116" s="35">
        <f>+Enero!I116+Febrero!I116+'Marzo '!I116+'Abril '!I116+'Mayo '!I116+Junio!I116+Julio!I116+Agosto!I116+Septiembre!I116+'Octubre '!I116+Noviembre!I116+'Diciembre '!I116</f>
        <v>0</v>
      </c>
      <c r="J116" s="35">
        <f>+Enero!J116+Febrero!J116+'Marzo '!J116+'Abril '!J116+'Mayo '!J116+Junio!J116+Julio!J116+Agosto!J116+Septiembre!J116+'Octubre '!J116+Noviembre!J116+'Diciembre '!J116</f>
        <v>0</v>
      </c>
      <c r="K116" s="35">
        <f>+Enero!K116+Febrero!K116+'Marzo '!K116+'Abril '!K116+'Mayo '!K116+Junio!K116+Julio!K116+Agosto!K116+Septiembre!K116+'Octubre '!K116+Noviembre!K116+'Diciembre '!K116</f>
        <v>0</v>
      </c>
      <c r="L116" s="35">
        <f>+Enero!L116+Febrero!L116+'Marzo '!L116+'Abril '!L116+'Mayo '!L116+Junio!L116+Julio!L116+Agosto!L116+Septiembre!L116+'Octubre '!L116+Noviembre!L116+'Diciembre '!L116</f>
        <v>0</v>
      </c>
      <c r="M116" s="159">
        <f>+Enero!M116+Febrero!M116+'Marzo '!M116+'Abril '!M116+'Mayo '!M116+Junio!M116+Julio!M116+Agosto!M116+Septiembre!M116+'Octubre '!M116+Noviembre!M116+'Diciembre '!M116</f>
        <v>0</v>
      </c>
      <c r="N116" s="130">
        <f>+Enero!N116+Febrero!N116+'Marzo '!N116+'Abril '!N116+'Mayo '!N116+Junio!N116+Julio!N116+Agosto!N116+Septiembre!N116+'Octubre '!N116+Noviembre!N116+'Diciembre '!N116</f>
        <v>0</v>
      </c>
      <c r="O116" s="159">
        <f>+Enero!O116+Febrero!O116+'Marzo '!O116+'Abril '!O116+'Mayo '!O116+Junio!O116+Julio!O116+Agosto!O116+Septiembre!O116+'Octubre '!O116+Noviembre!O116+'Diciembre '!O116</f>
        <v>0</v>
      </c>
      <c r="P116" s="35">
        <f>+Enero!P116+Febrero!P116+'Marzo '!P116+'Abril '!P116+'Mayo '!P116+Junio!P116+Julio!P116+Agosto!P116+Septiembre!P116+'Octubre '!P116+Noviembre!P116+'Diciembre '!P116</f>
        <v>0</v>
      </c>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272" t="s">
        <v>98</v>
      </c>
      <c r="D121" s="272" t="s">
        <v>48</v>
      </c>
      <c r="E121" s="272" t="s">
        <v>70</v>
      </c>
      <c r="F121" s="272" t="s">
        <v>48</v>
      </c>
      <c r="G121" s="272" t="s">
        <v>70</v>
      </c>
      <c r="H121" s="272" t="s">
        <v>48</v>
      </c>
      <c r="I121" s="272" t="s">
        <v>70</v>
      </c>
      <c r="J121" s="272" t="s">
        <v>48</v>
      </c>
      <c r="K121" s="272" t="s">
        <v>70</v>
      </c>
      <c r="L121" s="272" t="s">
        <v>48</v>
      </c>
      <c r="M121" s="272" t="s">
        <v>70</v>
      </c>
      <c r="N121" s="272" t="s">
        <v>48</v>
      </c>
      <c r="O121" s="274" t="s">
        <v>70</v>
      </c>
      <c r="P121" s="113" t="s">
        <v>109</v>
      </c>
      <c r="Q121" s="272" t="s">
        <v>259</v>
      </c>
      <c r="R121" s="272"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f>+Enero!F122+Febrero!F122+'Marzo '!F122+'Abril '!F122+'Mayo '!F122+Junio!F122+Julio!F122+Agosto!F122+Septiembre!F122+'Octubre '!F122+Noviembre!F122+'Diciembre '!F122</f>
        <v>0</v>
      </c>
      <c r="G122" s="25">
        <f>+Enero!G122+Febrero!G122+'Marzo '!G122+'Abril '!G122+'Mayo '!G122+Junio!G122+Julio!G122+Agosto!G122+Septiembre!G122+'Octubre '!G122+Noviembre!G122+'Diciembre '!G122</f>
        <v>0</v>
      </c>
      <c r="H122" s="285">
        <f>+Enero!H122+Febrero!H122+'Marzo '!H122+'Abril '!H122+'Mayo '!H122+Junio!H122+Julio!H122+Agosto!H122+Septiembre!H122+'Octubre '!H122+Noviembre!H122+'Diciembre '!H122</f>
        <v>0</v>
      </c>
      <c r="I122" s="25">
        <f>+Enero!I122+Febrero!I122+'Marzo '!I122+'Abril '!I122+'Mayo '!I122+Junio!I122+Julio!I122+Agosto!I122+Septiembre!I122+'Octubre '!I122+Noviembre!I122+'Diciembre '!I122</f>
        <v>0</v>
      </c>
      <c r="J122" s="285">
        <f>+Enero!J122+Febrero!J122+'Marzo '!J122+'Abril '!J122+'Mayo '!J122+Junio!J122+Julio!J122+Agosto!J122+Septiembre!J122+'Octubre '!J122+Noviembre!J122+'Diciembre '!J122</f>
        <v>0</v>
      </c>
      <c r="K122" s="25">
        <f>+Enero!K122+Febrero!K122+'Marzo '!K122+'Abril '!K122+'Mayo '!K122+Junio!K122+Julio!K122+Agosto!K122+Septiembre!K122+'Octubre '!K122+Noviembre!K122+'Diciembre '!K122</f>
        <v>0</v>
      </c>
      <c r="L122" s="285">
        <f>+Enero!L122+Febrero!L122+'Marzo '!L122+'Abril '!L122+'Mayo '!L122+Junio!L122+Julio!L122+Agosto!L122+Septiembre!L122+'Octubre '!L122+Noviembre!L122+'Diciembre '!L122</f>
        <v>0</v>
      </c>
      <c r="M122" s="25">
        <f>+Enero!M122+Febrero!M122+'Marzo '!M122+'Abril '!M122+'Mayo '!M122+Junio!M122+Julio!M122+Agosto!M122+Septiembre!M122+'Octubre '!M122+Noviembre!M122+'Diciembre '!M122</f>
        <v>0</v>
      </c>
      <c r="N122" s="285">
        <f>+Enero!N122+Febrero!N122+'Marzo '!N122+'Abril '!N122+'Mayo '!N122+Junio!N122+Julio!N122+Agosto!N122+Septiembre!N122+'Octubre '!N122+Noviembre!N122+'Diciembre '!N122</f>
        <v>0</v>
      </c>
      <c r="O122" s="85">
        <f>+Enero!O122+Febrero!O122+'Marzo '!O122+'Abril '!O122+'Mayo '!O122+Junio!O122+Julio!O122+Agosto!O122+Septiembre!O122+'Octubre '!O122+Noviembre!O122+'Diciembre '!O122</f>
        <v>0</v>
      </c>
      <c r="P122" s="121">
        <f>+Enero!P122+Febrero!P122+'Marzo '!P122+'Abril '!P122+'Mayo '!P122+Junio!P122+Julio!P122+Agosto!P122+Septiembre!P122+'Octubre '!P122+Noviembre!P122+'Diciembre '!P122</f>
        <v>0</v>
      </c>
      <c r="Q122" s="25">
        <f>+Enero!Q122+Febrero!Q122+'Marzo '!Q122+'Abril '!Q122+'Mayo '!Q122+Junio!Q122+Julio!Q122+Agosto!Q122+Septiembre!Q122+'Octubre '!Q122+Noviembre!Q122+'Diciembre '!Q122</f>
        <v>0</v>
      </c>
      <c r="R122" s="183">
        <f>+Enero!R122+Febrero!R122+'Marzo '!R122+'Abril '!R122+'Mayo '!R122+Junio!R122+Julio!R122+Agosto!R122+Septiembre!R122+'Octubre '!R122+Noviembre!R122+'Diciembre '!R122</f>
        <v>0</v>
      </c>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f>+Enero!F123+Febrero!F123+'Marzo '!F123+'Abril '!F123+'Mayo '!F123+Junio!F123+Julio!F123+Agosto!F123+Septiembre!F123+'Octubre '!F123+Noviembre!F123+'Diciembre '!F123</f>
        <v>0</v>
      </c>
      <c r="G123" s="32">
        <f>+Enero!G123+Febrero!G123+'Marzo '!G123+'Abril '!G123+'Mayo '!G123+Junio!G123+Julio!G123+Agosto!G123+Septiembre!G123+'Octubre '!G123+Noviembre!G123+'Diciembre '!G123</f>
        <v>0</v>
      </c>
      <c r="H123" s="287">
        <f>+Enero!H123+Febrero!H123+'Marzo '!H123+'Abril '!H123+'Mayo '!H123+Junio!H123+Julio!H123+Agosto!H123+Septiembre!H123+'Octubre '!H123+Noviembre!H123+'Diciembre '!H123</f>
        <v>0</v>
      </c>
      <c r="I123" s="32">
        <f>+Enero!I123+Febrero!I123+'Marzo '!I123+'Abril '!I123+'Mayo '!I123+Junio!I123+Julio!I123+Agosto!I123+Septiembre!I123+'Octubre '!I123+Noviembre!I123+'Diciembre '!I123</f>
        <v>0</v>
      </c>
      <c r="J123" s="287">
        <f>+Enero!J123+Febrero!J123+'Marzo '!J123+'Abril '!J123+'Mayo '!J123+Junio!J123+Julio!J123+Agosto!J123+Septiembre!J123+'Octubre '!J123+Noviembre!J123+'Diciembre '!J123</f>
        <v>0</v>
      </c>
      <c r="K123" s="32">
        <f>+Enero!K123+Febrero!K123+'Marzo '!K123+'Abril '!K123+'Mayo '!K123+Junio!K123+Julio!K123+Agosto!K123+Septiembre!K123+'Octubre '!K123+Noviembre!K123+'Diciembre '!K123</f>
        <v>0</v>
      </c>
      <c r="L123" s="287">
        <f>+Enero!L123+Febrero!L123+'Marzo '!L123+'Abril '!L123+'Mayo '!L123+Junio!L123+Julio!L123+Agosto!L123+Septiembre!L123+'Octubre '!L123+Noviembre!L123+'Diciembre '!L123</f>
        <v>0</v>
      </c>
      <c r="M123" s="32">
        <f>+Enero!M123+Febrero!M123+'Marzo '!M123+'Abril '!M123+'Mayo '!M123+Junio!M123+Julio!M123+Agosto!M123+Septiembre!M123+'Octubre '!M123+Noviembre!M123+'Diciembre '!M123</f>
        <v>0</v>
      </c>
      <c r="N123" s="287">
        <f>+Enero!N123+Febrero!N123+'Marzo '!N123+'Abril '!N123+'Mayo '!N123+Junio!N123+Julio!N123+Agosto!N123+Septiembre!N123+'Octubre '!N123+Noviembre!N123+'Diciembre '!N123</f>
        <v>0</v>
      </c>
      <c r="O123" s="86">
        <f>+Enero!O123+Febrero!O123+'Marzo '!O123+'Abril '!O123+'Mayo '!O123+Junio!O123+Julio!O123+Agosto!O123+Septiembre!O123+'Octubre '!O123+Noviembre!O123+'Diciembre '!O123</f>
        <v>0</v>
      </c>
      <c r="P123" s="123">
        <f>+Enero!P123+Febrero!P123+'Marzo '!P123+'Abril '!P123+'Mayo '!P123+Junio!P123+Julio!P123+Agosto!P123+Septiembre!P123+'Octubre '!P123+Noviembre!P123+'Diciembre '!P123</f>
        <v>0</v>
      </c>
      <c r="Q123" s="32">
        <f>+Enero!Q123+Febrero!Q123+'Marzo '!Q123+'Abril '!Q123+'Mayo '!Q123+Junio!Q123+Julio!Q123+Agosto!Q123+Septiembre!Q123+'Octubre '!Q123+Noviembre!Q123+'Diciembre '!Q123</f>
        <v>0</v>
      </c>
      <c r="R123" s="178">
        <f>+Enero!R123+Febrero!R123+'Marzo '!R123+'Abril '!R123+'Mayo '!R123+Junio!R123+Julio!R123+Agosto!R123+Septiembre!R123+'Octubre '!R123+Noviembre!R123+'Diciembre '!R123</f>
        <v>0</v>
      </c>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f>+Enero!F124+Febrero!F124+'Marzo '!F124+'Abril '!F124+'Mayo '!F124+Junio!F124+Julio!F124+Agosto!F124+Septiembre!F124+'Octubre '!F124+Noviembre!F124+'Diciembre '!F124</f>
        <v>0</v>
      </c>
      <c r="G124" s="44">
        <f>+Enero!G124+Febrero!G124+'Marzo '!G124+'Abril '!G124+'Mayo '!G124+Junio!G124+Julio!G124+Agosto!G124+Septiembre!G124+'Octubre '!G124+Noviembre!G124+'Diciembre '!G124</f>
        <v>0</v>
      </c>
      <c r="H124" s="289">
        <f>+Enero!H124+Febrero!H124+'Marzo '!H124+'Abril '!H124+'Mayo '!H124+Junio!H124+Julio!H124+Agosto!H124+Septiembre!H124+'Octubre '!H124+Noviembre!H124+'Diciembre '!H124</f>
        <v>0</v>
      </c>
      <c r="I124" s="44">
        <f>+Enero!I124+Febrero!I124+'Marzo '!I124+'Abril '!I124+'Mayo '!I124+Junio!I124+Julio!I124+Agosto!I124+Septiembre!I124+'Octubre '!I124+Noviembre!I124+'Diciembre '!I124</f>
        <v>0</v>
      </c>
      <c r="J124" s="289">
        <f>+Enero!J124+Febrero!J124+'Marzo '!J124+'Abril '!J124+'Mayo '!J124+Junio!J124+Julio!J124+Agosto!J124+Septiembre!J124+'Octubre '!J124+Noviembre!J124+'Diciembre '!J124</f>
        <v>0</v>
      </c>
      <c r="K124" s="44">
        <f>+Enero!K124+Febrero!K124+'Marzo '!K124+'Abril '!K124+'Mayo '!K124+Junio!K124+Julio!K124+Agosto!K124+Septiembre!K124+'Octubre '!K124+Noviembre!K124+'Diciembre '!K124</f>
        <v>0</v>
      </c>
      <c r="L124" s="289">
        <f>+Enero!L124+Febrero!L124+'Marzo '!L124+'Abril '!L124+'Mayo '!L124+Junio!L124+Julio!L124+Agosto!L124+Septiembre!L124+'Octubre '!L124+Noviembre!L124+'Diciembre '!L124</f>
        <v>0</v>
      </c>
      <c r="M124" s="44">
        <f>+Enero!M124+Febrero!M124+'Marzo '!M124+'Abril '!M124+'Mayo '!M124+Junio!M124+Julio!M124+Agosto!M124+Septiembre!M124+'Octubre '!M124+Noviembre!M124+'Diciembre '!M124</f>
        <v>0</v>
      </c>
      <c r="N124" s="289">
        <f>+Enero!N124+Febrero!N124+'Marzo '!N124+'Abril '!N124+'Mayo '!N124+Junio!N124+Julio!N124+Agosto!N124+Septiembre!N124+'Octubre '!N124+Noviembre!N124+'Diciembre '!N124</f>
        <v>0</v>
      </c>
      <c r="O124" s="87">
        <f>+Enero!O124+Febrero!O124+'Marzo '!O124+'Abril '!O124+'Mayo '!O124+Junio!O124+Julio!O124+Agosto!O124+Septiembre!O124+'Octubre '!O124+Noviembre!O124+'Diciembre '!O124</f>
        <v>0</v>
      </c>
      <c r="P124" s="290">
        <f>+Enero!P124+Febrero!P124+'Marzo '!P124+'Abril '!P124+'Mayo '!P124+Junio!P124+Julio!P124+Agosto!P124+Septiembre!P124+'Octubre '!P124+Noviembre!P124+'Diciembre '!P124</f>
        <v>0</v>
      </c>
      <c r="Q124" s="44">
        <f>+Enero!Q124+Febrero!Q124+'Marzo '!Q124+'Abril '!Q124+'Mayo '!Q124+Junio!Q124+Julio!Q124+Agosto!Q124+Septiembre!Q124+'Octubre '!Q124+Noviembre!Q124+'Diciembre '!Q124</f>
        <v>0</v>
      </c>
      <c r="R124" s="184">
        <f>+Enero!R124+Febrero!R124+'Marzo '!R124+'Abril '!R124+'Mayo '!R124+Junio!R124+Julio!R124+Agosto!R124+Septiembre!R124+'Octubre '!R124+Noviembre!R124+'Diciembre '!R124</f>
        <v>0</v>
      </c>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268" t="s">
        <v>146</v>
      </c>
      <c r="E127" s="142" t="s">
        <v>48</v>
      </c>
      <c r="F127" s="142" t="s">
        <v>70</v>
      </c>
      <c r="G127" s="270" t="s">
        <v>48</v>
      </c>
      <c r="H127" s="270" t="s">
        <v>70</v>
      </c>
      <c r="I127" s="270" t="s">
        <v>48</v>
      </c>
      <c r="J127" s="270" t="s">
        <v>70</v>
      </c>
      <c r="K127" s="270" t="s">
        <v>48</v>
      </c>
      <c r="L127" s="270" t="s">
        <v>70</v>
      </c>
      <c r="M127" s="270" t="s">
        <v>48</v>
      </c>
      <c r="N127" s="270" t="s">
        <v>70</v>
      </c>
      <c r="O127" s="270" t="s">
        <v>48</v>
      </c>
      <c r="P127" s="270" t="s">
        <v>70</v>
      </c>
      <c r="Q127" s="270" t="s">
        <v>48</v>
      </c>
      <c r="R127" s="270" t="s">
        <v>70</v>
      </c>
      <c r="S127" s="270" t="s">
        <v>48</v>
      </c>
      <c r="T127" s="270" t="s">
        <v>70</v>
      </c>
      <c r="U127" s="270" t="s">
        <v>48</v>
      </c>
      <c r="V127" s="270" t="s">
        <v>70</v>
      </c>
      <c r="W127" s="270" t="s">
        <v>48</v>
      </c>
      <c r="X127" s="270" t="s">
        <v>70</v>
      </c>
      <c r="Y127" s="270" t="s">
        <v>48</v>
      </c>
      <c r="Z127" s="270" t="s">
        <v>70</v>
      </c>
      <c r="AA127" s="270" t="s">
        <v>48</v>
      </c>
      <c r="AB127" s="270" t="s">
        <v>70</v>
      </c>
      <c r="AC127" s="270" t="s">
        <v>48</v>
      </c>
      <c r="AD127" s="270" t="s">
        <v>70</v>
      </c>
      <c r="AE127" s="270" t="s">
        <v>48</v>
      </c>
      <c r="AF127" s="270" t="s">
        <v>70</v>
      </c>
      <c r="AG127" s="270" t="s">
        <v>48</v>
      </c>
      <c r="AH127" s="270" t="s">
        <v>70</v>
      </c>
      <c r="AI127" s="270" t="s">
        <v>48</v>
      </c>
      <c r="AJ127" s="270" t="s">
        <v>70</v>
      </c>
      <c r="AK127" s="270" t="s">
        <v>48</v>
      </c>
      <c r="AL127" s="270" t="s">
        <v>70</v>
      </c>
      <c r="AM127" s="270" t="s">
        <v>48</v>
      </c>
      <c r="AN127" s="279"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276"/>
      <c r="C128" s="145"/>
      <c r="D128" s="146">
        <f>SUM(E128:F128)</f>
        <v>707</v>
      </c>
      <c r="E128" s="146">
        <f>+G128+I128+K128+M128+O128+Q128+S128+U128+W128+Y128+AA128+AC128+AE128+AG128+AI128+AK128+AM128</f>
        <v>288</v>
      </c>
      <c r="F128" s="146">
        <f>+H128+J128+L128+N128+P128+R128+T128+V128+X128+Z128+AB128+AD128+AF128+AH128+AJ128+AL128+AN128</f>
        <v>419</v>
      </c>
      <c r="G128" s="147">
        <f>+Enero!G128+Febrero!G128+'Marzo '!G128+'Abril '!G128+'Mayo '!G128+Junio!G128+Julio!G128+Agosto!G128+Septiembre!G128+'Octubre '!G128+Noviembre!G128+'Diciembre '!G128</f>
        <v>28</v>
      </c>
      <c r="H128" s="147">
        <f>+Enero!H128+Febrero!H128+'Marzo '!H128+'Abril '!H128+'Mayo '!H128+Junio!H128+Julio!H128+Agosto!H128+Septiembre!H128+'Octubre '!H128+Noviembre!H128+'Diciembre '!H128</f>
        <v>33</v>
      </c>
      <c r="I128" s="147">
        <f>+Enero!I128+Febrero!I128+'Marzo '!I128+'Abril '!I128+'Mayo '!I128+Junio!I128+Julio!I128+Agosto!I128+Septiembre!I128+'Octubre '!I128+Noviembre!I128+'Diciembre '!I128</f>
        <v>82</v>
      </c>
      <c r="J128" s="147">
        <f>+Enero!J128+Febrero!J128+'Marzo '!J128+'Abril '!J128+'Mayo '!J128+Junio!J128+Julio!J128+Agosto!J128+Septiembre!J128+'Octubre '!J128+Noviembre!J128+'Diciembre '!J128</f>
        <v>32</v>
      </c>
      <c r="K128" s="147">
        <f>+Enero!K128+Febrero!K128+'Marzo '!K128+'Abril '!K128+'Mayo '!K128+Junio!K128+Julio!K128+Agosto!K128+Septiembre!K128+'Octubre '!K128+Noviembre!K128+'Diciembre '!K128</f>
        <v>77</v>
      </c>
      <c r="L128" s="147">
        <f>+Enero!L128+Febrero!L128+'Marzo '!L128+'Abril '!L128+'Mayo '!L128+Junio!L128+Julio!L128+Agosto!L128+Septiembre!L128+'Octubre '!L128+Noviembre!L128+'Diciembre '!L128</f>
        <v>58</v>
      </c>
      <c r="M128" s="147">
        <f>+Enero!M128+Febrero!M128+'Marzo '!M128+'Abril '!M128+'Mayo '!M128+Junio!M128+Julio!M128+Agosto!M128+Septiembre!M128+'Octubre '!M128+Noviembre!M128+'Diciembre '!M128</f>
        <v>27</v>
      </c>
      <c r="N128" s="147">
        <f>+Enero!N128+Febrero!N128+'Marzo '!N128+'Abril '!N128+'Mayo '!N128+Junio!N128+Julio!N128+Agosto!N128+Septiembre!N128+'Octubre '!N128+Noviembre!N128+'Diciembre '!N128</f>
        <v>46</v>
      </c>
      <c r="O128" s="147">
        <f>+Enero!O128+Febrero!O128+'Marzo '!O128+'Abril '!O128+'Mayo '!O128+Junio!O128+Julio!O128+Agosto!O128+Septiembre!O128+'Octubre '!O128+Noviembre!O128+'Diciembre '!O128</f>
        <v>11</v>
      </c>
      <c r="P128" s="147">
        <f>+Enero!P128+Febrero!P128+'Marzo '!P128+'Abril '!P128+'Mayo '!P128+Junio!P128+Julio!P128+Agosto!P128+Septiembre!P128+'Octubre '!P128+Noviembre!P128+'Diciembre '!P128</f>
        <v>11</v>
      </c>
      <c r="Q128" s="147">
        <f>+Enero!Q128+Febrero!Q128+'Marzo '!Q128+'Abril '!Q128+'Mayo '!Q128+Junio!Q128+Julio!Q128+Agosto!Q128+Septiembre!Q128+'Octubre '!Q128+Noviembre!Q128+'Diciembre '!Q128</f>
        <v>5</v>
      </c>
      <c r="R128" s="147">
        <f>+Enero!R128+Febrero!R128+'Marzo '!R128+'Abril '!R128+'Mayo '!R128+Junio!R128+Julio!R128+Agosto!R128+Septiembre!R128+'Octubre '!R128+Noviembre!R128+'Diciembre '!R128</f>
        <v>22</v>
      </c>
      <c r="S128" s="147">
        <f>+Enero!S128+Febrero!S128+'Marzo '!S128+'Abril '!S128+'Mayo '!S128+Junio!S128+Julio!S128+Agosto!S128+Septiembre!S128+'Octubre '!S128+Noviembre!S128+'Diciembre '!S128</f>
        <v>7</v>
      </c>
      <c r="T128" s="147">
        <f>+Enero!T128+Febrero!T128+'Marzo '!T128+'Abril '!T128+'Mayo '!T128+Junio!T128+Julio!T128+Agosto!T128+Septiembre!T128+'Octubre '!T128+Noviembre!T128+'Diciembre '!T128</f>
        <v>27</v>
      </c>
      <c r="U128" s="147">
        <f>+Enero!U128+Febrero!U128+'Marzo '!U128+'Abril '!U128+'Mayo '!U128+Junio!U128+Julio!U128+Agosto!U128+Septiembre!U128+'Octubre '!U128+Noviembre!U128+'Diciembre '!U128</f>
        <v>2</v>
      </c>
      <c r="V128" s="147">
        <f>+Enero!V128+Febrero!V128+'Marzo '!V128+'Abril '!V128+'Mayo '!V128+Junio!V128+Julio!V128+Agosto!V128+Septiembre!V128+'Octubre '!V128+Noviembre!V128+'Diciembre '!V128</f>
        <v>11</v>
      </c>
      <c r="W128" s="147">
        <f>+Enero!W128+Febrero!W128+'Marzo '!W128+'Abril '!W128+'Mayo '!W128+Junio!W128+Julio!W128+Agosto!W128+Septiembre!W128+'Octubre '!W128+Noviembre!W128+'Diciembre '!W128</f>
        <v>10</v>
      </c>
      <c r="X128" s="147">
        <f>+Enero!X128+Febrero!X128+'Marzo '!X128+'Abril '!X128+'Mayo '!X128+Junio!X128+Julio!X128+Agosto!X128+Septiembre!X128+'Octubre '!X128+Noviembre!X128+'Diciembre '!X128</f>
        <v>34</v>
      </c>
      <c r="Y128" s="147">
        <f>+Enero!Y128+Febrero!Y128+'Marzo '!Y128+'Abril '!Y128+'Mayo '!Y128+Junio!Y128+Julio!Y128+Agosto!Y128+Septiembre!Y128+'Octubre '!Y128+Noviembre!Y128+'Diciembre '!Y128</f>
        <v>11</v>
      </c>
      <c r="Z128" s="147">
        <f>+Enero!Z128+Febrero!Z128+'Marzo '!Z128+'Abril '!Z128+'Mayo '!Z128+Junio!Z128+Julio!Z128+Agosto!Z128+Septiembre!Z128+'Octubre '!Z128+Noviembre!Z128+'Diciembre '!Z128</f>
        <v>40</v>
      </c>
      <c r="AA128" s="147">
        <f>+Enero!AA128+Febrero!AA128+'Marzo '!AA128+'Abril '!AA128+'Mayo '!AA128+Junio!AA128+Julio!AA128+Agosto!AA128+Septiembre!AA128+'Octubre '!AA128+Noviembre!AA128+'Diciembre '!AA128</f>
        <v>12</v>
      </c>
      <c r="AB128" s="147">
        <f>+Enero!AB128+Febrero!AB128+'Marzo '!AB128+'Abril '!AB128+'Mayo '!AB128+Junio!AB128+Julio!AB128+Agosto!AB128+Septiembre!AB128+'Octubre '!AB128+Noviembre!AB128+'Diciembre '!AB128</f>
        <v>38</v>
      </c>
      <c r="AC128" s="147">
        <f>+Enero!AC128+Febrero!AC128+'Marzo '!AC128+'Abril '!AC128+'Mayo '!AC128+Junio!AC128+Julio!AC128+Agosto!AC128+Septiembre!AC128+'Octubre '!AC128+Noviembre!AC128+'Diciembre '!AC128</f>
        <v>1</v>
      </c>
      <c r="AD128" s="147">
        <f>+Enero!AD128+Febrero!AD128+'Marzo '!AD128+'Abril '!AD128+'Mayo '!AD128+Junio!AD128+Julio!AD128+Agosto!AD128+Septiembre!AD128+'Octubre '!AD128+Noviembre!AD128+'Diciembre '!AD128</f>
        <v>26</v>
      </c>
      <c r="AE128" s="147">
        <f>+Enero!AE128+Febrero!AE128+'Marzo '!AE128+'Abril '!AE128+'Mayo '!AE128+Junio!AE128+Julio!AE128+Agosto!AE128+Septiembre!AE128+'Octubre '!AE128+Noviembre!AE128+'Diciembre '!AE128</f>
        <v>6</v>
      </c>
      <c r="AF128" s="147">
        <f>+Enero!AF128+Febrero!AF128+'Marzo '!AF128+'Abril '!AF128+'Mayo '!AF128+Junio!AF128+Julio!AF128+Agosto!AF128+Septiembre!AF128+'Octubre '!AF128+Noviembre!AF128+'Diciembre '!AF128</f>
        <v>16</v>
      </c>
      <c r="AG128" s="147">
        <f>+Enero!AG128+Febrero!AG128+'Marzo '!AG128+'Abril '!AG128+'Mayo '!AG128+Junio!AG128+Julio!AG128+Agosto!AG128+Septiembre!AG128+'Octubre '!AG128+Noviembre!AG128+'Diciembre '!AG128</f>
        <v>2</v>
      </c>
      <c r="AH128" s="147">
        <f>+Enero!AH128+Febrero!AH128+'Marzo '!AH128+'Abril '!AH128+'Mayo '!AH128+Junio!AH128+Julio!AH128+Agosto!AH128+Septiembre!AH128+'Octubre '!AH128+Noviembre!AH128+'Diciembre '!AH128</f>
        <v>7</v>
      </c>
      <c r="AI128" s="147">
        <f>+Enero!AI128+Febrero!AI128+'Marzo '!AI128+'Abril '!AI128+'Mayo '!AI128+Junio!AI128+Julio!AI128+Agosto!AI128+Septiembre!AI128+'Octubre '!AI128+Noviembre!AI128+'Diciembre '!AI128</f>
        <v>0</v>
      </c>
      <c r="AJ128" s="147">
        <f>+Enero!AJ128+Febrero!AJ128+'Marzo '!AJ128+'Abril '!AJ128+'Mayo '!AJ128+Junio!AJ128+Julio!AJ128+Agosto!AJ128+Septiembre!AJ128+'Octubre '!AJ128+Noviembre!AJ128+'Diciembre '!AJ128</f>
        <v>3</v>
      </c>
      <c r="AK128" s="147">
        <f>+Enero!AK128+Febrero!AK128+'Marzo '!AK128+'Abril '!AK128+'Mayo '!AK128+Junio!AK128+Julio!AK128+Agosto!AK128+Septiembre!AK128+'Octubre '!AK128+Noviembre!AK128+'Diciembre '!AK128</f>
        <v>4</v>
      </c>
      <c r="AL128" s="147">
        <f>+Enero!AL128+Febrero!AL128+'Marzo '!AL128+'Abril '!AL128+'Mayo '!AL128+Junio!AL128+Julio!AL128+Agosto!AL128+Septiembre!AL128+'Octubre '!AL128+Noviembre!AL128+'Diciembre '!AL128</f>
        <v>10</v>
      </c>
      <c r="AM128" s="147">
        <f>+Enero!AM128+Febrero!AM128+'Marzo '!AM128+'Abril '!AM128+'Mayo '!AM128+Junio!AM128+Julio!AM128+Agosto!AM128+Septiembre!AM128+'Octubre '!AM128+Noviembre!AM128+'Diciembre '!AM128</f>
        <v>3</v>
      </c>
      <c r="AN128" s="148">
        <f>+Enero!AN128+Febrero!AN128+'Marzo '!AN128+'Abril '!AN128+'Mayo '!AN128+Junio!AN128+Julio!AN128+Agosto!AN128+Septiembre!AN128+'Octubre '!AN128+Noviembre!AN128+'Diciembre '!AN128</f>
        <v>5</v>
      </c>
      <c r="AO128" s="149">
        <f>+Enero!AO128+Febrero!AO128+'Marzo '!AO128+'Abril '!AO128+'Mayo '!AO128+Junio!AO128+Julio!AO128+Agosto!AO128+Septiembre!AO128+'Octubre '!AO128+Noviembre!AO128+'Diciembre '!AO128</f>
        <v>0</v>
      </c>
      <c r="AP128" s="147">
        <f>+Enero!AP128+Febrero!AP128+'Marzo '!AP128+'Abril '!AP128+'Mayo '!AP128+Junio!AP128+Julio!AP128+Agosto!AP128+Septiembre!AP128+'Octubre '!AP128+Noviembre!AP128+'Diciembre '!AP128</f>
        <v>0</v>
      </c>
      <c r="AQ128" s="147">
        <f>+Enero!AQ128+Febrero!AQ128+'Marzo '!AQ128+'Abril '!AQ128+'Mayo '!AQ128+Junio!AQ128+Julio!AQ128+Agosto!AQ128+Septiembre!AQ128+'Octubre '!AQ128+Noviembre!AQ128+'Diciembre '!AQ128</f>
        <v>1</v>
      </c>
      <c r="AR128" s="147">
        <f>+Enero!AR128+Febrero!AR128+'Marzo '!AR128+'Abril '!AR128+'Mayo '!AR128+Junio!AR128+Julio!AR128+Agosto!AR128+Septiembre!AR128+'Octubre '!AR128+Noviembre!AR128+'Diciembre '!AR128</f>
        <v>0</v>
      </c>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1</v>
      </c>
      <c r="E130" s="150">
        <f t="shared" ref="E130:F144" si="26">+G130+I130+K130+M130+O130+Q130+S130+U130+W130+Y130+AA130+AC130+AE130+AG130+AI130+AK130+AM130</f>
        <v>0</v>
      </c>
      <c r="F130" s="150">
        <f t="shared" si="26"/>
        <v>1</v>
      </c>
      <c r="G130" s="25">
        <f>+Enero!G130+Febrero!G130+'Marzo '!G130+'Abril '!G130+'Mayo '!G130+Junio!G130+Julio!G130+Agosto!G130+Septiembre!G130+'Octubre '!G130+Noviembre!G130+'Diciembre '!G130</f>
        <v>0</v>
      </c>
      <c r="H130" s="25">
        <f>+Enero!H130+Febrero!H130+'Marzo '!H130+'Abril '!H130+'Mayo '!H130+Junio!H130+Julio!H130+Agosto!H130+Septiembre!H130+'Octubre '!H130+Noviembre!H130+'Diciembre '!H130</f>
        <v>0</v>
      </c>
      <c r="I130" s="25">
        <f>+Enero!I130+Febrero!I130+'Marzo '!I130+'Abril '!I130+'Mayo '!I130+Junio!I130+Julio!I130+Agosto!I130+Septiembre!I130+'Octubre '!I130+Noviembre!I130+'Diciembre '!I130</f>
        <v>0</v>
      </c>
      <c r="J130" s="25">
        <f>+Enero!J130+Febrero!J130+'Marzo '!J130+'Abril '!J130+'Mayo '!J130+Junio!J130+Julio!J130+Agosto!J130+Septiembre!J130+'Octubre '!J130+Noviembre!J130+'Diciembre '!J130</f>
        <v>0</v>
      </c>
      <c r="K130" s="25">
        <f>+Enero!K130+Febrero!K130+'Marzo '!K130+'Abril '!K130+'Mayo '!K130+Junio!K130+Julio!K130+Agosto!K130+Septiembre!K130+'Octubre '!K130+Noviembre!K130+'Diciembre '!K130</f>
        <v>0</v>
      </c>
      <c r="L130" s="25">
        <f>+Enero!L130+Febrero!L130+'Marzo '!L130+'Abril '!L130+'Mayo '!L130+Junio!L130+Julio!L130+Agosto!L130+Septiembre!L130+'Octubre '!L130+Noviembre!L130+'Diciembre '!L130</f>
        <v>1</v>
      </c>
      <c r="M130" s="25">
        <f>+Enero!M130+Febrero!M130+'Marzo '!M130+'Abril '!M130+'Mayo '!M130+Junio!M130+Julio!M130+Agosto!M130+Septiembre!M130+'Octubre '!M130+Noviembre!M130+'Diciembre '!M130</f>
        <v>0</v>
      </c>
      <c r="N130" s="25">
        <f>+Enero!N130+Febrero!N130+'Marzo '!N130+'Abril '!N130+'Mayo '!N130+Junio!N130+Julio!N130+Agosto!N130+Septiembre!N130+'Octubre '!N130+Noviembre!N130+'Diciembre '!N130</f>
        <v>0</v>
      </c>
      <c r="O130" s="25">
        <f>+Enero!O130+Febrero!O130+'Marzo '!O130+'Abril '!O130+'Mayo '!O130+Junio!O130+Julio!O130+Agosto!O130+Septiembre!O130+'Octubre '!O130+Noviembre!O130+'Diciembre '!O130</f>
        <v>0</v>
      </c>
      <c r="P130" s="25">
        <f>+Enero!P130+Febrero!P130+'Marzo '!P130+'Abril '!P130+'Mayo '!P130+Junio!P130+Julio!P130+Agosto!P130+Septiembre!P130+'Octubre '!P130+Noviembre!P130+'Diciembre '!P130</f>
        <v>0</v>
      </c>
      <c r="Q130" s="25">
        <f>+Enero!Q130+Febrero!Q130+'Marzo '!Q130+'Abril '!Q130+'Mayo '!Q130+Junio!Q130+Julio!Q130+Agosto!Q130+Septiembre!Q130+'Octubre '!Q130+Noviembre!Q130+'Diciembre '!Q130</f>
        <v>0</v>
      </c>
      <c r="R130" s="25">
        <f>+Enero!R130+Febrero!R130+'Marzo '!R130+'Abril '!R130+'Mayo '!R130+Junio!R130+Julio!R130+Agosto!R130+Septiembre!R130+'Octubre '!R130+Noviembre!R130+'Diciembre '!R130</f>
        <v>0</v>
      </c>
      <c r="S130" s="25">
        <f>+Enero!S130+Febrero!S130+'Marzo '!S130+'Abril '!S130+'Mayo '!S130+Junio!S130+Julio!S130+Agosto!S130+Septiembre!S130+'Octubre '!S130+Noviembre!S130+'Diciembre '!S130</f>
        <v>0</v>
      </c>
      <c r="T130" s="25">
        <f>+Enero!T130+Febrero!T130+'Marzo '!T130+'Abril '!T130+'Mayo '!T130+Junio!T130+Julio!T130+Agosto!T130+Septiembre!T130+'Octubre '!T130+Noviembre!T130+'Diciembre '!T130</f>
        <v>0</v>
      </c>
      <c r="U130" s="25">
        <f>+Enero!U130+Febrero!U130+'Marzo '!U130+'Abril '!U130+'Mayo '!U130+Junio!U130+Julio!U130+Agosto!U130+Septiembre!U130+'Octubre '!U130+Noviembre!U130+'Diciembre '!U130</f>
        <v>0</v>
      </c>
      <c r="V130" s="25">
        <f>+Enero!V130+Febrero!V130+'Marzo '!V130+'Abril '!V130+'Mayo '!V130+Junio!V130+Julio!V130+Agosto!V130+Septiembre!V130+'Octubre '!V130+Noviembre!V130+'Diciembre '!V130</f>
        <v>0</v>
      </c>
      <c r="W130" s="25">
        <f>+Enero!W130+Febrero!W130+'Marzo '!W130+'Abril '!W130+'Mayo '!W130+Junio!W130+Julio!W130+Agosto!W130+Septiembre!W130+'Octubre '!W130+Noviembre!W130+'Diciembre '!W130</f>
        <v>0</v>
      </c>
      <c r="X130" s="25">
        <f>+Enero!X130+Febrero!X130+'Marzo '!X130+'Abril '!X130+'Mayo '!X130+Junio!X130+Julio!X130+Agosto!X130+Septiembre!X130+'Octubre '!X130+Noviembre!X130+'Diciembre '!X130</f>
        <v>0</v>
      </c>
      <c r="Y130" s="25">
        <f>+Enero!Y130+Febrero!Y130+'Marzo '!Y130+'Abril '!Y130+'Mayo '!Y130+Junio!Y130+Julio!Y130+Agosto!Y130+Septiembre!Y130+'Octubre '!Y130+Noviembre!Y130+'Diciembre '!Y130</f>
        <v>0</v>
      </c>
      <c r="Z130" s="25">
        <f>+Enero!Z130+Febrero!Z130+'Marzo '!Z130+'Abril '!Z130+'Mayo '!Z130+Junio!Z130+Julio!Z130+Agosto!Z130+Septiembre!Z130+'Octubre '!Z130+Noviembre!Z130+'Diciembre '!Z130</f>
        <v>0</v>
      </c>
      <c r="AA130" s="25">
        <f>+Enero!AA130+Febrero!AA130+'Marzo '!AA130+'Abril '!AA130+'Mayo '!AA130+Junio!AA130+Julio!AA130+Agosto!AA130+Septiembre!AA130+'Octubre '!AA130+Noviembre!AA130+'Diciembre '!AA130</f>
        <v>0</v>
      </c>
      <c r="AB130" s="25">
        <f>+Enero!AB130+Febrero!AB130+'Marzo '!AB130+'Abril '!AB130+'Mayo '!AB130+Junio!AB130+Julio!AB130+Agosto!AB130+Septiembre!AB130+'Octubre '!AB130+Noviembre!AB130+'Diciembre '!AB130</f>
        <v>0</v>
      </c>
      <c r="AC130" s="25">
        <f>+Enero!AC130+Febrero!AC130+'Marzo '!AC130+'Abril '!AC130+'Mayo '!AC130+Junio!AC130+Julio!AC130+Agosto!AC130+Septiembre!AC130+'Octubre '!AC130+Noviembre!AC130+'Diciembre '!AC130</f>
        <v>0</v>
      </c>
      <c r="AD130" s="25">
        <f>+Enero!AD130+Febrero!AD130+'Marzo '!AD130+'Abril '!AD130+'Mayo '!AD130+Junio!AD130+Julio!AD130+Agosto!AD130+Septiembre!AD130+'Octubre '!AD130+Noviembre!AD130+'Diciembre '!AD130</f>
        <v>0</v>
      </c>
      <c r="AE130" s="25">
        <f>+Enero!AE130+Febrero!AE130+'Marzo '!AE130+'Abril '!AE130+'Mayo '!AE130+Junio!AE130+Julio!AE130+Agosto!AE130+Septiembre!AE130+'Octubre '!AE130+Noviembre!AE130+'Diciembre '!AE130</f>
        <v>0</v>
      </c>
      <c r="AF130" s="25">
        <f>+Enero!AF130+Febrero!AF130+'Marzo '!AF130+'Abril '!AF130+'Mayo '!AF130+Junio!AF130+Julio!AF130+Agosto!AF130+Septiembre!AF130+'Octubre '!AF130+Noviembre!AF130+'Diciembre '!AF130</f>
        <v>0</v>
      </c>
      <c r="AG130" s="25">
        <f>+Enero!AG130+Febrero!AG130+'Marzo '!AG130+'Abril '!AG130+'Mayo '!AG130+Junio!AG130+Julio!AG130+Agosto!AG130+Septiembre!AG130+'Octubre '!AG130+Noviembre!AG130+'Diciembre '!AG130</f>
        <v>0</v>
      </c>
      <c r="AH130" s="25">
        <f>+Enero!AH130+Febrero!AH130+'Marzo '!AH130+'Abril '!AH130+'Mayo '!AH130+Junio!AH130+Julio!AH130+Agosto!AH130+Septiembre!AH130+'Octubre '!AH130+Noviembre!AH130+'Diciembre '!AH130</f>
        <v>0</v>
      </c>
      <c r="AI130" s="25">
        <f>+Enero!AI130+Febrero!AI130+'Marzo '!AI130+'Abril '!AI130+'Mayo '!AI130+Junio!AI130+Julio!AI130+Agosto!AI130+Septiembre!AI130+'Octubre '!AI130+Noviembre!AI130+'Diciembre '!AI130</f>
        <v>0</v>
      </c>
      <c r="AJ130" s="25">
        <f>+Enero!AJ130+Febrero!AJ130+'Marzo '!AJ130+'Abril '!AJ130+'Mayo '!AJ130+Junio!AJ130+Julio!AJ130+Agosto!AJ130+Septiembre!AJ130+'Octubre '!AJ130+Noviembre!AJ130+'Diciembre '!AJ130</f>
        <v>0</v>
      </c>
      <c r="AK130" s="25">
        <f>+Enero!AK130+Febrero!AK130+'Marzo '!AK130+'Abril '!AK130+'Mayo '!AK130+Junio!AK130+Julio!AK130+Agosto!AK130+Septiembre!AK130+'Octubre '!AK130+Noviembre!AK130+'Diciembre '!AK130</f>
        <v>0</v>
      </c>
      <c r="AL130" s="25">
        <f>+Enero!AL130+Febrero!AL130+'Marzo '!AL130+'Abril '!AL130+'Mayo '!AL130+Junio!AL130+Julio!AL130+Agosto!AL130+Septiembre!AL130+'Octubre '!AL130+Noviembre!AL130+'Diciembre '!AL130</f>
        <v>0</v>
      </c>
      <c r="AM130" s="25">
        <f>+Enero!AM130+Febrero!AM130+'Marzo '!AM130+'Abril '!AM130+'Mayo '!AM130+Junio!AM130+Julio!AM130+Agosto!AM130+Septiembre!AM130+'Octubre '!AM130+Noviembre!AM130+'Diciembre '!AM130</f>
        <v>0</v>
      </c>
      <c r="AN130" s="85">
        <f>+Enero!AN130+Febrero!AN130+'Marzo '!AN130+'Abril '!AN130+'Mayo '!AN130+Junio!AN130+Julio!AN130+Agosto!AN130+Septiembre!AN130+'Octubre '!AN130+Noviembre!AN130+'Diciembre '!AN130</f>
        <v>0</v>
      </c>
      <c r="AO130" s="129">
        <f>+Enero!AO130+Febrero!AO130+'Marzo '!AO130+'Abril '!AO130+'Mayo '!AO130+Junio!AO130+Julio!AO130+Agosto!AO130+Septiembre!AO130+'Octubre '!AO130+Noviembre!AO130+'Diciembre '!AO130</f>
        <v>0</v>
      </c>
      <c r="AP130" s="32">
        <f>+Enero!AP130+Febrero!AP130+'Marzo '!AP130+'Abril '!AP130+'Mayo '!AP130+Junio!AP130+Julio!AP130+Agosto!AP130+Septiembre!AP130+'Octubre '!AP130+Noviembre!AP130+'Diciembre '!AP130</f>
        <v>0</v>
      </c>
      <c r="AQ130" s="25">
        <f>+Enero!AQ130+Febrero!AQ130+'Marzo '!AQ130+'Abril '!AQ130+'Mayo '!AQ130+Junio!AQ130+Julio!AQ130+Agosto!AQ130+Septiembre!AQ130+'Octubre '!AQ130+Noviembre!AQ130+'Diciembre '!AQ130</f>
        <v>0</v>
      </c>
      <c r="AR130" s="25">
        <f>+Enero!AR130+Febrero!AR130+'Marzo '!AR130+'Abril '!AR130+'Mayo '!AR130+Junio!AR130+Julio!AR130+Agosto!AR130+Septiembre!AR130+'Octubre '!AR130+Noviembre!AR130+'Diciembre '!AR130</f>
        <v>0</v>
      </c>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f>+Enero!G131+Febrero!G131+'Marzo '!G131+'Abril '!G131+'Mayo '!G131+Junio!G131+Julio!G131+Agosto!G131+Septiembre!G131+'Octubre '!G131+Noviembre!G131+'Diciembre '!G131</f>
        <v>0</v>
      </c>
      <c r="H131" s="44">
        <f>+Enero!H131+Febrero!H131+'Marzo '!H131+'Abril '!H131+'Mayo '!H131+Junio!H131+Julio!H131+Agosto!H131+Septiembre!H131+'Octubre '!H131+Noviembre!H131+'Diciembre '!H131</f>
        <v>0</v>
      </c>
      <c r="I131" s="44">
        <f>+Enero!I131+Febrero!I131+'Marzo '!I131+'Abril '!I131+'Mayo '!I131+Junio!I131+Julio!I131+Agosto!I131+Septiembre!I131+'Octubre '!I131+Noviembre!I131+'Diciembre '!I131</f>
        <v>0</v>
      </c>
      <c r="J131" s="44">
        <f>+Enero!J131+Febrero!J131+'Marzo '!J131+'Abril '!J131+'Mayo '!J131+Junio!J131+Julio!J131+Agosto!J131+Septiembre!J131+'Octubre '!J131+Noviembre!J131+'Diciembre '!J131</f>
        <v>0</v>
      </c>
      <c r="K131" s="44">
        <f>+Enero!K131+Febrero!K131+'Marzo '!K131+'Abril '!K131+'Mayo '!K131+Junio!K131+Julio!K131+Agosto!K131+Septiembre!K131+'Octubre '!K131+Noviembre!K131+'Diciembre '!K131</f>
        <v>0</v>
      </c>
      <c r="L131" s="44">
        <f>+Enero!L131+Febrero!L131+'Marzo '!L131+'Abril '!L131+'Mayo '!L131+Junio!L131+Julio!L131+Agosto!L131+Septiembre!L131+'Octubre '!L131+Noviembre!L131+'Diciembre '!L131</f>
        <v>0</v>
      </c>
      <c r="M131" s="44">
        <f>+Enero!M131+Febrero!M131+'Marzo '!M131+'Abril '!M131+'Mayo '!M131+Junio!M131+Julio!M131+Agosto!M131+Septiembre!M131+'Octubre '!M131+Noviembre!M131+'Diciembre '!M131</f>
        <v>0</v>
      </c>
      <c r="N131" s="44">
        <f>+Enero!N131+Febrero!N131+'Marzo '!N131+'Abril '!N131+'Mayo '!N131+Junio!N131+Julio!N131+Agosto!N131+Septiembre!N131+'Octubre '!N131+Noviembre!N131+'Diciembre '!N131</f>
        <v>0</v>
      </c>
      <c r="O131" s="44">
        <f>+Enero!O131+Febrero!O131+'Marzo '!O131+'Abril '!O131+'Mayo '!O131+Junio!O131+Julio!O131+Agosto!O131+Septiembre!O131+'Octubre '!O131+Noviembre!O131+'Diciembre '!O131</f>
        <v>0</v>
      </c>
      <c r="P131" s="44">
        <f>+Enero!P131+Febrero!P131+'Marzo '!P131+'Abril '!P131+'Mayo '!P131+Junio!P131+Julio!P131+Agosto!P131+Septiembre!P131+'Octubre '!P131+Noviembre!P131+'Diciembre '!P131</f>
        <v>0</v>
      </c>
      <c r="Q131" s="44">
        <f>+Enero!Q131+Febrero!Q131+'Marzo '!Q131+'Abril '!Q131+'Mayo '!Q131+Junio!Q131+Julio!Q131+Agosto!Q131+Septiembre!Q131+'Octubre '!Q131+Noviembre!Q131+'Diciembre '!Q131</f>
        <v>0</v>
      </c>
      <c r="R131" s="44">
        <f>+Enero!R131+Febrero!R131+'Marzo '!R131+'Abril '!R131+'Mayo '!R131+Junio!R131+Julio!R131+Agosto!R131+Septiembre!R131+'Octubre '!R131+Noviembre!R131+'Diciembre '!R131</f>
        <v>0</v>
      </c>
      <c r="S131" s="44">
        <f>+Enero!S131+Febrero!S131+'Marzo '!S131+'Abril '!S131+'Mayo '!S131+Junio!S131+Julio!S131+Agosto!S131+Septiembre!S131+'Octubre '!S131+Noviembre!S131+'Diciembre '!S131</f>
        <v>0</v>
      </c>
      <c r="T131" s="44">
        <f>+Enero!T131+Febrero!T131+'Marzo '!T131+'Abril '!T131+'Mayo '!T131+Junio!T131+Julio!T131+Agosto!T131+Septiembre!T131+'Octubre '!T131+Noviembre!T131+'Diciembre '!T131</f>
        <v>0</v>
      </c>
      <c r="U131" s="44">
        <f>+Enero!U131+Febrero!U131+'Marzo '!U131+'Abril '!U131+'Mayo '!U131+Junio!U131+Julio!U131+Agosto!U131+Septiembre!U131+'Octubre '!U131+Noviembre!U131+'Diciembre '!U131</f>
        <v>0</v>
      </c>
      <c r="V131" s="44">
        <f>+Enero!V131+Febrero!V131+'Marzo '!V131+'Abril '!V131+'Mayo '!V131+Junio!V131+Julio!V131+Agosto!V131+Septiembre!V131+'Octubre '!V131+Noviembre!V131+'Diciembre '!V131</f>
        <v>0</v>
      </c>
      <c r="W131" s="44">
        <f>+Enero!W131+Febrero!W131+'Marzo '!W131+'Abril '!W131+'Mayo '!W131+Junio!W131+Julio!W131+Agosto!W131+Septiembre!W131+'Octubre '!W131+Noviembre!W131+'Diciembre '!W131</f>
        <v>0</v>
      </c>
      <c r="X131" s="44">
        <f>+Enero!X131+Febrero!X131+'Marzo '!X131+'Abril '!X131+'Mayo '!X131+Junio!X131+Julio!X131+Agosto!X131+Septiembre!X131+'Octubre '!X131+Noviembre!X131+'Diciembre '!X131</f>
        <v>0</v>
      </c>
      <c r="Y131" s="44">
        <f>+Enero!Y131+Febrero!Y131+'Marzo '!Y131+'Abril '!Y131+'Mayo '!Y131+Junio!Y131+Julio!Y131+Agosto!Y131+Septiembre!Y131+'Octubre '!Y131+Noviembre!Y131+'Diciembre '!Y131</f>
        <v>0</v>
      </c>
      <c r="Z131" s="44">
        <f>+Enero!Z131+Febrero!Z131+'Marzo '!Z131+'Abril '!Z131+'Mayo '!Z131+Junio!Z131+Julio!Z131+Agosto!Z131+Septiembre!Z131+'Octubre '!Z131+Noviembre!Z131+'Diciembre '!Z131</f>
        <v>0</v>
      </c>
      <c r="AA131" s="44">
        <f>+Enero!AA131+Febrero!AA131+'Marzo '!AA131+'Abril '!AA131+'Mayo '!AA131+Junio!AA131+Julio!AA131+Agosto!AA131+Septiembre!AA131+'Octubre '!AA131+Noviembre!AA131+'Diciembre '!AA131</f>
        <v>0</v>
      </c>
      <c r="AB131" s="44">
        <f>+Enero!AB131+Febrero!AB131+'Marzo '!AB131+'Abril '!AB131+'Mayo '!AB131+Junio!AB131+Julio!AB131+Agosto!AB131+Septiembre!AB131+'Octubre '!AB131+Noviembre!AB131+'Diciembre '!AB131</f>
        <v>0</v>
      </c>
      <c r="AC131" s="44">
        <f>+Enero!AC131+Febrero!AC131+'Marzo '!AC131+'Abril '!AC131+'Mayo '!AC131+Junio!AC131+Julio!AC131+Agosto!AC131+Septiembre!AC131+'Octubre '!AC131+Noviembre!AC131+'Diciembre '!AC131</f>
        <v>0</v>
      </c>
      <c r="AD131" s="44">
        <f>+Enero!AD131+Febrero!AD131+'Marzo '!AD131+'Abril '!AD131+'Mayo '!AD131+Junio!AD131+Julio!AD131+Agosto!AD131+Septiembre!AD131+'Octubre '!AD131+Noviembre!AD131+'Diciembre '!AD131</f>
        <v>0</v>
      </c>
      <c r="AE131" s="44">
        <f>+Enero!AE131+Febrero!AE131+'Marzo '!AE131+'Abril '!AE131+'Mayo '!AE131+Junio!AE131+Julio!AE131+Agosto!AE131+Septiembre!AE131+'Octubre '!AE131+Noviembre!AE131+'Diciembre '!AE131</f>
        <v>0</v>
      </c>
      <c r="AF131" s="44">
        <f>+Enero!AF131+Febrero!AF131+'Marzo '!AF131+'Abril '!AF131+'Mayo '!AF131+Junio!AF131+Julio!AF131+Agosto!AF131+Septiembre!AF131+'Octubre '!AF131+Noviembre!AF131+'Diciembre '!AF131</f>
        <v>0</v>
      </c>
      <c r="AG131" s="44">
        <f>+Enero!AG131+Febrero!AG131+'Marzo '!AG131+'Abril '!AG131+'Mayo '!AG131+Junio!AG131+Julio!AG131+Agosto!AG131+Septiembre!AG131+'Octubre '!AG131+Noviembre!AG131+'Diciembre '!AG131</f>
        <v>0</v>
      </c>
      <c r="AH131" s="44">
        <f>+Enero!AH131+Febrero!AH131+'Marzo '!AH131+'Abril '!AH131+'Mayo '!AH131+Junio!AH131+Julio!AH131+Agosto!AH131+Septiembre!AH131+'Octubre '!AH131+Noviembre!AH131+'Diciembre '!AH131</f>
        <v>0</v>
      </c>
      <c r="AI131" s="44">
        <f>+Enero!AI131+Febrero!AI131+'Marzo '!AI131+'Abril '!AI131+'Mayo '!AI131+Junio!AI131+Julio!AI131+Agosto!AI131+Septiembre!AI131+'Octubre '!AI131+Noviembre!AI131+'Diciembre '!AI131</f>
        <v>0</v>
      </c>
      <c r="AJ131" s="44">
        <f>+Enero!AJ131+Febrero!AJ131+'Marzo '!AJ131+'Abril '!AJ131+'Mayo '!AJ131+Junio!AJ131+Julio!AJ131+Agosto!AJ131+Septiembre!AJ131+'Octubre '!AJ131+Noviembre!AJ131+'Diciembre '!AJ131</f>
        <v>0</v>
      </c>
      <c r="AK131" s="44">
        <f>+Enero!AK131+Febrero!AK131+'Marzo '!AK131+'Abril '!AK131+'Mayo '!AK131+Junio!AK131+Julio!AK131+Agosto!AK131+Septiembre!AK131+'Octubre '!AK131+Noviembre!AK131+'Diciembre '!AK131</f>
        <v>0</v>
      </c>
      <c r="AL131" s="44">
        <f>+Enero!AL131+Febrero!AL131+'Marzo '!AL131+'Abril '!AL131+'Mayo '!AL131+Junio!AL131+Julio!AL131+Agosto!AL131+Septiembre!AL131+'Octubre '!AL131+Noviembre!AL131+'Diciembre '!AL131</f>
        <v>0</v>
      </c>
      <c r="AM131" s="44">
        <f>+Enero!AM131+Febrero!AM131+'Marzo '!AM131+'Abril '!AM131+'Mayo '!AM131+Junio!AM131+Julio!AM131+Agosto!AM131+Septiembre!AM131+'Octubre '!AM131+Noviembre!AM131+'Diciembre '!AM131</f>
        <v>0</v>
      </c>
      <c r="AN131" s="87">
        <f>+Enero!AN131+Febrero!AN131+'Marzo '!AN131+'Abril '!AN131+'Mayo '!AN131+Junio!AN131+Julio!AN131+Agosto!AN131+Septiembre!AN131+'Octubre '!AN131+Noviembre!AN131+'Diciembre '!AN131</f>
        <v>0</v>
      </c>
      <c r="AO131" s="130">
        <f>+Enero!AO131+Febrero!AO131+'Marzo '!AO131+'Abril '!AO131+'Mayo '!AO131+Junio!AO131+Julio!AO131+Agosto!AO131+Septiembre!AO131+'Octubre '!AO131+Noviembre!AO131+'Diciembre '!AO131</f>
        <v>0</v>
      </c>
      <c r="AP131" s="35">
        <f>+Enero!AP131+Febrero!AP131+'Marzo '!AP131+'Abril '!AP131+'Mayo '!AP131+Junio!AP131+Julio!AP131+Agosto!AP131+Septiembre!AP131+'Octubre '!AP131+Noviembre!AP131+'Diciembre '!AP131</f>
        <v>0</v>
      </c>
      <c r="AQ131" s="44">
        <f>+Enero!AQ131+Febrero!AQ131+'Marzo '!AQ131+'Abril '!AQ131+'Mayo '!AQ131+Junio!AQ131+Julio!AQ131+Agosto!AQ131+Septiembre!AQ131+'Octubre '!AQ131+Noviembre!AQ131+'Diciembre '!AQ131</f>
        <v>0</v>
      </c>
      <c r="AR131" s="44">
        <f>+Enero!AR131+Febrero!AR131+'Marzo '!AR131+'Abril '!AR131+'Mayo '!AR131+Junio!AR131+Julio!AR131+Agosto!AR131+Septiembre!AR131+'Octubre '!AR131+Noviembre!AR131+'Diciembre '!AR131</f>
        <v>0</v>
      </c>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f>+Enero!G132+Febrero!G132+'Marzo '!G132+'Abril '!G132+'Mayo '!G132+Junio!G132+Julio!G132+Agosto!G132+Septiembre!G132+'Octubre '!G132+Noviembre!G132+'Diciembre '!G132</f>
        <v>0</v>
      </c>
      <c r="H132" s="35">
        <f>+Enero!H132+Febrero!H132+'Marzo '!H132+'Abril '!H132+'Mayo '!H132+Junio!H132+Julio!H132+Agosto!H132+Septiembre!H132+'Octubre '!H132+Noviembre!H132+'Diciembre '!H132</f>
        <v>0</v>
      </c>
      <c r="I132" s="35">
        <f>+Enero!I132+Febrero!I132+'Marzo '!I132+'Abril '!I132+'Mayo '!I132+Junio!I132+Julio!I132+Agosto!I132+Septiembre!I132+'Octubre '!I132+Noviembre!I132+'Diciembre '!I132</f>
        <v>0</v>
      </c>
      <c r="J132" s="35">
        <f>+Enero!J132+Febrero!J132+'Marzo '!J132+'Abril '!J132+'Mayo '!J132+Junio!J132+Julio!J132+Agosto!J132+Septiembre!J132+'Octubre '!J132+Noviembre!J132+'Diciembre '!J132</f>
        <v>0</v>
      </c>
      <c r="K132" s="35">
        <f>+Enero!K132+Febrero!K132+'Marzo '!K132+'Abril '!K132+'Mayo '!K132+Junio!K132+Julio!K132+Agosto!K132+Septiembre!K132+'Octubre '!K132+Noviembre!K132+'Diciembre '!K132</f>
        <v>0</v>
      </c>
      <c r="L132" s="35">
        <f>+Enero!L132+Febrero!L132+'Marzo '!L132+'Abril '!L132+'Mayo '!L132+Junio!L132+Julio!L132+Agosto!L132+Septiembre!L132+'Octubre '!L132+Noviembre!L132+'Diciembre '!L132</f>
        <v>0</v>
      </c>
      <c r="M132" s="87">
        <f>+Enero!M132+Febrero!M132+'Marzo '!M132+'Abril '!M132+'Mayo '!M132+Junio!M132+Julio!M132+Agosto!M132+Septiembre!M132+'Octubre '!M132+Noviembre!M132+'Diciembre '!M132</f>
        <v>0</v>
      </c>
      <c r="N132" s="44">
        <f>+Enero!N132+Febrero!N132+'Marzo '!N132+'Abril '!N132+'Mayo '!N132+Junio!N132+Julio!N132+Agosto!N132+Septiembre!N132+'Octubre '!N132+Noviembre!N132+'Diciembre '!N132</f>
        <v>0</v>
      </c>
      <c r="O132" s="35">
        <f>+Enero!O132+Febrero!O132+'Marzo '!O132+'Abril '!O132+'Mayo '!O132+Junio!O132+Julio!O132+Agosto!O132+Septiembre!O132+'Octubre '!O132+Noviembre!O132+'Diciembre '!O132</f>
        <v>0</v>
      </c>
      <c r="P132" s="35">
        <f>+Enero!P132+Febrero!P132+'Marzo '!P132+'Abril '!P132+'Mayo '!P132+Junio!P132+Julio!P132+Agosto!P132+Septiembre!P132+'Octubre '!P132+Noviembre!P132+'Diciembre '!P132</f>
        <v>0</v>
      </c>
      <c r="Q132" s="35">
        <f>+Enero!Q132+Febrero!Q132+'Marzo '!Q132+'Abril '!Q132+'Mayo '!Q132+Junio!Q132+Julio!Q132+Agosto!Q132+Septiembre!Q132+'Octubre '!Q132+Noviembre!Q132+'Diciembre '!Q132</f>
        <v>0</v>
      </c>
      <c r="R132" s="35">
        <f>+Enero!R132+Febrero!R132+'Marzo '!R132+'Abril '!R132+'Mayo '!R132+Junio!R132+Julio!R132+Agosto!R132+Septiembre!R132+'Octubre '!R132+Noviembre!R132+'Diciembre '!R132</f>
        <v>0</v>
      </c>
      <c r="S132" s="35">
        <f>+Enero!S132+Febrero!S132+'Marzo '!S132+'Abril '!S132+'Mayo '!S132+Junio!S132+Julio!S132+Agosto!S132+Septiembre!S132+'Octubre '!S132+Noviembre!S132+'Diciembre '!S132</f>
        <v>0</v>
      </c>
      <c r="T132" s="35">
        <f>+Enero!T132+Febrero!T132+'Marzo '!T132+'Abril '!T132+'Mayo '!T132+Junio!T132+Julio!T132+Agosto!T132+Septiembre!T132+'Octubre '!T132+Noviembre!T132+'Diciembre '!T132</f>
        <v>0</v>
      </c>
      <c r="U132" s="35">
        <f>+Enero!U132+Febrero!U132+'Marzo '!U132+'Abril '!U132+'Mayo '!U132+Junio!U132+Julio!U132+Agosto!U132+Septiembre!U132+'Octubre '!U132+Noviembre!U132+'Diciembre '!U132</f>
        <v>0</v>
      </c>
      <c r="V132" s="35">
        <f>+Enero!V132+Febrero!V132+'Marzo '!V132+'Abril '!V132+'Mayo '!V132+Junio!V132+Julio!V132+Agosto!V132+Septiembre!V132+'Octubre '!V132+Noviembre!V132+'Diciembre '!V132</f>
        <v>0</v>
      </c>
      <c r="W132" s="35">
        <f>+Enero!W132+Febrero!W132+'Marzo '!W132+'Abril '!W132+'Mayo '!W132+Junio!W132+Julio!W132+Agosto!W132+Septiembre!W132+'Octubre '!W132+Noviembre!W132+'Diciembre '!W132</f>
        <v>0</v>
      </c>
      <c r="X132" s="35">
        <f>+Enero!X132+Febrero!X132+'Marzo '!X132+'Abril '!X132+'Mayo '!X132+Junio!X132+Julio!X132+Agosto!X132+Septiembre!X132+'Octubre '!X132+Noviembre!X132+'Diciembre '!X132</f>
        <v>0</v>
      </c>
      <c r="Y132" s="35">
        <f>+Enero!Y132+Febrero!Y132+'Marzo '!Y132+'Abril '!Y132+'Mayo '!Y132+Junio!Y132+Julio!Y132+Agosto!Y132+Septiembre!Y132+'Octubre '!Y132+Noviembre!Y132+'Diciembre '!Y132</f>
        <v>0</v>
      </c>
      <c r="Z132" s="35">
        <f>+Enero!Z132+Febrero!Z132+'Marzo '!Z132+'Abril '!Z132+'Mayo '!Z132+Junio!Z132+Julio!Z132+Agosto!Z132+Septiembre!Z132+'Octubre '!Z132+Noviembre!Z132+'Diciembre '!Z132</f>
        <v>0</v>
      </c>
      <c r="AA132" s="35">
        <f>+Enero!AA132+Febrero!AA132+'Marzo '!AA132+'Abril '!AA132+'Mayo '!AA132+Junio!AA132+Julio!AA132+Agosto!AA132+Septiembre!AA132+'Octubre '!AA132+Noviembre!AA132+'Diciembre '!AA132</f>
        <v>0</v>
      </c>
      <c r="AB132" s="35">
        <f>+Enero!AB132+Febrero!AB132+'Marzo '!AB132+'Abril '!AB132+'Mayo '!AB132+Junio!AB132+Julio!AB132+Agosto!AB132+Septiembre!AB132+'Octubre '!AB132+Noviembre!AB132+'Diciembre '!AB132</f>
        <v>0</v>
      </c>
      <c r="AC132" s="35">
        <f>+Enero!AC132+Febrero!AC132+'Marzo '!AC132+'Abril '!AC132+'Mayo '!AC132+Junio!AC132+Julio!AC132+Agosto!AC132+Septiembre!AC132+'Octubre '!AC132+Noviembre!AC132+'Diciembre '!AC132</f>
        <v>0</v>
      </c>
      <c r="AD132" s="35">
        <f>+Enero!AD132+Febrero!AD132+'Marzo '!AD132+'Abril '!AD132+'Mayo '!AD132+Junio!AD132+Julio!AD132+Agosto!AD132+Septiembre!AD132+'Octubre '!AD132+Noviembre!AD132+'Diciembre '!AD132</f>
        <v>0</v>
      </c>
      <c r="AE132" s="35">
        <f>+Enero!AE132+Febrero!AE132+'Marzo '!AE132+'Abril '!AE132+'Mayo '!AE132+Junio!AE132+Julio!AE132+Agosto!AE132+Septiembre!AE132+'Octubre '!AE132+Noviembre!AE132+'Diciembre '!AE132</f>
        <v>0</v>
      </c>
      <c r="AF132" s="35">
        <f>+Enero!AF132+Febrero!AF132+'Marzo '!AF132+'Abril '!AF132+'Mayo '!AF132+Junio!AF132+Julio!AF132+Agosto!AF132+Septiembre!AF132+'Octubre '!AF132+Noviembre!AF132+'Diciembre '!AF132</f>
        <v>0</v>
      </c>
      <c r="AG132" s="35">
        <f>+Enero!AG132+Febrero!AG132+'Marzo '!AG132+'Abril '!AG132+'Mayo '!AG132+Junio!AG132+Julio!AG132+Agosto!AG132+Septiembre!AG132+'Octubre '!AG132+Noviembre!AG132+'Diciembre '!AG132</f>
        <v>0</v>
      </c>
      <c r="AH132" s="35">
        <f>+Enero!AH132+Febrero!AH132+'Marzo '!AH132+'Abril '!AH132+'Mayo '!AH132+Junio!AH132+Julio!AH132+Agosto!AH132+Septiembre!AH132+'Octubre '!AH132+Noviembre!AH132+'Diciembre '!AH132</f>
        <v>0</v>
      </c>
      <c r="AI132" s="35">
        <f>+Enero!AI132+Febrero!AI132+'Marzo '!AI132+'Abril '!AI132+'Mayo '!AI132+Junio!AI132+Julio!AI132+Agosto!AI132+Septiembre!AI132+'Octubre '!AI132+Noviembre!AI132+'Diciembre '!AI132</f>
        <v>0</v>
      </c>
      <c r="AJ132" s="35">
        <f>+Enero!AJ132+Febrero!AJ132+'Marzo '!AJ132+'Abril '!AJ132+'Mayo '!AJ132+Junio!AJ132+Julio!AJ132+Agosto!AJ132+Septiembre!AJ132+'Octubre '!AJ132+Noviembre!AJ132+'Diciembre '!AJ132</f>
        <v>0</v>
      </c>
      <c r="AK132" s="35">
        <f>+Enero!AK132+Febrero!AK132+'Marzo '!AK132+'Abril '!AK132+'Mayo '!AK132+Junio!AK132+Julio!AK132+Agosto!AK132+Septiembre!AK132+'Octubre '!AK132+Noviembre!AK132+'Diciembre '!AK132</f>
        <v>0</v>
      </c>
      <c r="AL132" s="35">
        <f>+Enero!AL132+Febrero!AL132+'Marzo '!AL132+'Abril '!AL132+'Mayo '!AL132+Junio!AL132+Julio!AL132+Agosto!AL132+Septiembre!AL132+'Octubre '!AL132+Noviembre!AL132+'Diciembre '!AL132</f>
        <v>0</v>
      </c>
      <c r="AM132" s="35">
        <f>+Enero!AM132+Febrero!AM132+'Marzo '!AM132+'Abril '!AM132+'Mayo '!AM132+Junio!AM132+Julio!AM132+Agosto!AM132+Septiembre!AM132+'Octubre '!AM132+Noviembre!AM132+'Diciembre '!AM132</f>
        <v>0</v>
      </c>
      <c r="AN132" s="159">
        <f>+Enero!AN132+Febrero!AN132+'Marzo '!AN132+'Abril '!AN132+'Mayo '!AN132+Junio!AN132+Julio!AN132+Agosto!AN132+Septiembre!AN132+'Octubre '!AN132+Noviembre!AN132+'Diciembre '!AN132</f>
        <v>0</v>
      </c>
      <c r="AO132" s="160">
        <f>+Enero!AO132+Febrero!AO132+'Marzo '!AO132+'Abril '!AO132+'Mayo '!AO132+Junio!AO132+Julio!AO132+Agosto!AO132+Septiembre!AO132+'Octubre '!AO132+Noviembre!AO132+'Diciembre '!AO132</f>
        <v>0</v>
      </c>
      <c r="AP132" s="44">
        <f>+Enero!AP132+Febrero!AP132+'Marzo '!AP132+'Abril '!AP132+'Mayo '!AP132+Junio!AP132+Julio!AP132+Agosto!AP132+Septiembre!AP132+'Octubre '!AP132+Noviembre!AP132+'Diciembre '!AP132</f>
        <v>0</v>
      </c>
      <c r="AQ132" s="35">
        <f>+Enero!AQ132+Febrero!AQ132+'Marzo '!AQ132+'Abril '!AQ132+'Mayo '!AQ132+Junio!AQ132+Julio!AQ132+Agosto!AQ132+Septiembre!AQ132+'Octubre '!AQ132+Noviembre!AQ132+'Diciembre '!AQ132</f>
        <v>0</v>
      </c>
      <c r="AR132" s="35">
        <f>+Enero!AR132+Febrero!AR132+'Marzo '!AR132+'Abril '!AR132+'Mayo '!AR132+Junio!AR132+Julio!AR132+Agosto!AR132+Septiembre!AR132+'Octubre '!AR132+Noviembre!AR132+'Diciembre '!AR132</f>
        <v>0</v>
      </c>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706</v>
      </c>
      <c r="E133" s="50">
        <f t="shared" si="26"/>
        <v>288</v>
      </c>
      <c r="F133" s="50">
        <f t="shared" si="26"/>
        <v>418</v>
      </c>
      <c r="G133" s="38">
        <f>+Enero!G133+Febrero!G133+'Marzo '!G133+'Abril '!G133+'Mayo '!G133+Junio!G133+Julio!G133+Agosto!G133+Septiembre!G133+'Octubre '!G133+Noviembre!G133+'Diciembre '!G133</f>
        <v>28</v>
      </c>
      <c r="H133" s="38">
        <f>+Enero!H133+Febrero!H133+'Marzo '!H133+'Abril '!H133+'Mayo '!H133+Junio!H133+Julio!H133+Agosto!H133+Septiembre!H133+'Octubre '!H133+Noviembre!H133+'Diciembre '!H133</f>
        <v>33</v>
      </c>
      <c r="I133" s="38">
        <f>+Enero!I133+Febrero!I133+'Marzo '!I133+'Abril '!I133+'Mayo '!I133+Junio!I133+Julio!I133+Agosto!I133+Septiembre!I133+'Octubre '!I133+Noviembre!I133+'Diciembre '!I133</f>
        <v>82</v>
      </c>
      <c r="J133" s="38">
        <f>+Enero!J133+Febrero!J133+'Marzo '!J133+'Abril '!J133+'Mayo '!J133+Junio!J133+Julio!J133+Agosto!J133+Septiembre!J133+'Octubre '!J133+Noviembre!J133+'Diciembre '!J133</f>
        <v>32</v>
      </c>
      <c r="K133" s="38">
        <f>+Enero!K133+Febrero!K133+'Marzo '!K133+'Abril '!K133+'Mayo '!K133+Junio!K133+Julio!K133+Agosto!K133+Septiembre!K133+'Octubre '!K133+Noviembre!K133+'Diciembre '!K133</f>
        <v>77</v>
      </c>
      <c r="L133" s="38">
        <f>+Enero!L133+Febrero!L133+'Marzo '!L133+'Abril '!L133+'Mayo '!L133+Junio!L133+Julio!L133+Agosto!L133+Septiembre!L133+'Octubre '!L133+Noviembre!L133+'Diciembre '!L133</f>
        <v>58</v>
      </c>
      <c r="M133" s="38">
        <f>+Enero!M133+Febrero!M133+'Marzo '!M133+'Abril '!M133+'Mayo '!M133+Junio!M133+Julio!M133+Agosto!M133+Septiembre!M133+'Octubre '!M133+Noviembre!M133+'Diciembre '!M133</f>
        <v>27</v>
      </c>
      <c r="N133" s="38">
        <f>+Enero!N133+Febrero!N133+'Marzo '!N133+'Abril '!N133+'Mayo '!N133+Junio!N133+Julio!N133+Agosto!N133+Septiembre!N133+'Octubre '!N133+Noviembre!N133+'Diciembre '!N133</f>
        <v>46</v>
      </c>
      <c r="O133" s="38">
        <f>+Enero!O133+Febrero!O133+'Marzo '!O133+'Abril '!O133+'Mayo '!O133+Junio!O133+Julio!O133+Agosto!O133+Septiembre!O133+'Octubre '!O133+Noviembre!O133+'Diciembre '!O133</f>
        <v>11</v>
      </c>
      <c r="P133" s="38">
        <f>+Enero!P133+Febrero!P133+'Marzo '!P133+'Abril '!P133+'Mayo '!P133+Junio!P133+Julio!P133+Agosto!P133+Septiembre!P133+'Octubre '!P133+Noviembre!P133+'Diciembre '!P133</f>
        <v>11</v>
      </c>
      <c r="Q133" s="38">
        <f>+Enero!Q133+Febrero!Q133+'Marzo '!Q133+'Abril '!Q133+'Mayo '!Q133+Junio!Q133+Julio!Q133+Agosto!Q133+Septiembre!Q133+'Octubre '!Q133+Noviembre!Q133+'Diciembre '!Q133</f>
        <v>5</v>
      </c>
      <c r="R133" s="38">
        <f>+Enero!R133+Febrero!R133+'Marzo '!R133+'Abril '!R133+'Mayo '!R133+Junio!R133+Julio!R133+Agosto!R133+Septiembre!R133+'Octubre '!R133+Noviembre!R133+'Diciembre '!R133</f>
        <v>22</v>
      </c>
      <c r="S133" s="38">
        <f>+Enero!S133+Febrero!S133+'Marzo '!S133+'Abril '!S133+'Mayo '!S133+Junio!S133+Julio!S133+Agosto!S133+Septiembre!S133+'Octubre '!S133+Noviembre!S133+'Diciembre '!S133</f>
        <v>7</v>
      </c>
      <c r="T133" s="38">
        <f>+Enero!T133+Febrero!T133+'Marzo '!T133+'Abril '!T133+'Mayo '!T133+Junio!T133+Julio!T133+Agosto!T133+Septiembre!T133+'Octubre '!T133+Noviembre!T133+'Diciembre '!T133</f>
        <v>27</v>
      </c>
      <c r="U133" s="38">
        <f>+Enero!U133+Febrero!U133+'Marzo '!U133+'Abril '!U133+'Mayo '!U133+Junio!U133+Julio!U133+Agosto!U133+Septiembre!U133+'Octubre '!U133+Noviembre!U133+'Diciembre '!U133</f>
        <v>2</v>
      </c>
      <c r="V133" s="38">
        <f>+Enero!V133+Febrero!V133+'Marzo '!V133+'Abril '!V133+'Mayo '!V133+Junio!V133+Julio!V133+Agosto!V133+Septiembre!V133+'Octubre '!V133+Noviembre!V133+'Diciembre '!V133</f>
        <v>11</v>
      </c>
      <c r="W133" s="38">
        <f>+Enero!W133+Febrero!W133+'Marzo '!W133+'Abril '!W133+'Mayo '!W133+Junio!W133+Julio!W133+Agosto!W133+Septiembre!W133+'Octubre '!W133+Noviembre!W133+'Diciembre '!W133</f>
        <v>10</v>
      </c>
      <c r="X133" s="38">
        <f>+Enero!X133+Febrero!X133+'Marzo '!X133+'Abril '!X133+'Mayo '!X133+Junio!X133+Julio!X133+Agosto!X133+Septiembre!X133+'Octubre '!X133+Noviembre!X133+'Diciembre '!X133</f>
        <v>34</v>
      </c>
      <c r="Y133" s="38">
        <f>+Enero!Y133+Febrero!Y133+'Marzo '!Y133+'Abril '!Y133+'Mayo '!Y133+Junio!Y133+Julio!Y133+Agosto!Y133+Septiembre!Y133+'Octubre '!Y133+Noviembre!Y133+'Diciembre '!Y133</f>
        <v>11</v>
      </c>
      <c r="Z133" s="38">
        <f>+Enero!Z133+Febrero!Z133+'Marzo '!Z133+'Abril '!Z133+'Mayo '!Z133+Junio!Z133+Julio!Z133+Agosto!Z133+Septiembre!Z133+'Octubre '!Z133+Noviembre!Z133+'Diciembre '!Z133</f>
        <v>40</v>
      </c>
      <c r="AA133" s="38">
        <f>+Enero!AA133+Febrero!AA133+'Marzo '!AA133+'Abril '!AA133+'Mayo '!AA133+Junio!AA133+Julio!AA133+Agosto!AA133+Septiembre!AA133+'Octubre '!AA133+Noviembre!AA133+'Diciembre '!AA133</f>
        <v>12</v>
      </c>
      <c r="AB133" s="38">
        <f>+Enero!AB133+Febrero!AB133+'Marzo '!AB133+'Abril '!AB133+'Mayo '!AB133+Junio!AB133+Julio!AB133+Agosto!AB133+Septiembre!AB133+'Octubre '!AB133+Noviembre!AB133+'Diciembre '!AB133</f>
        <v>37</v>
      </c>
      <c r="AC133" s="38">
        <f>+Enero!AC133+Febrero!AC133+'Marzo '!AC133+'Abril '!AC133+'Mayo '!AC133+Junio!AC133+Julio!AC133+Agosto!AC133+Septiembre!AC133+'Octubre '!AC133+Noviembre!AC133+'Diciembre '!AC133</f>
        <v>1</v>
      </c>
      <c r="AD133" s="38">
        <f>+Enero!AD133+Febrero!AD133+'Marzo '!AD133+'Abril '!AD133+'Mayo '!AD133+Junio!AD133+Julio!AD133+Agosto!AD133+Septiembre!AD133+'Octubre '!AD133+Noviembre!AD133+'Diciembre '!AD133</f>
        <v>26</v>
      </c>
      <c r="AE133" s="38">
        <f>+Enero!AE133+Febrero!AE133+'Marzo '!AE133+'Abril '!AE133+'Mayo '!AE133+Junio!AE133+Julio!AE133+Agosto!AE133+Septiembre!AE133+'Octubre '!AE133+Noviembre!AE133+'Diciembre '!AE133</f>
        <v>6</v>
      </c>
      <c r="AF133" s="38">
        <f>+Enero!AF133+Febrero!AF133+'Marzo '!AF133+'Abril '!AF133+'Mayo '!AF133+Junio!AF133+Julio!AF133+Agosto!AF133+Septiembre!AF133+'Octubre '!AF133+Noviembre!AF133+'Diciembre '!AF133</f>
        <v>16</v>
      </c>
      <c r="AG133" s="38">
        <f>+Enero!AG133+Febrero!AG133+'Marzo '!AG133+'Abril '!AG133+'Mayo '!AG133+Junio!AG133+Julio!AG133+Agosto!AG133+Septiembre!AG133+'Octubre '!AG133+Noviembre!AG133+'Diciembre '!AG133</f>
        <v>2</v>
      </c>
      <c r="AH133" s="38">
        <f>+Enero!AH133+Febrero!AH133+'Marzo '!AH133+'Abril '!AH133+'Mayo '!AH133+Junio!AH133+Julio!AH133+Agosto!AH133+Septiembre!AH133+'Octubre '!AH133+Noviembre!AH133+'Diciembre '!AH133</f>
        <v>7</v>
      </c>
      <c r="AI133" s="38">
        <f>+Enero!AI133+Febrero!AI133+'Marzo '!AI133+'Abril '!AI133+'Mayo '!AI133+Junio!AI133+Julio!AI133+Agosto!AI133+Septiembre!AI133+'Octubre '!AI133+Noviembre!AI133+'Diciembre '!AI133</f>
        <v>0</v>
      </c>
      <c r="AJ133" s="38">
        <f>+Enero!AJ133+Febrero!AJ133+'Marzo '!AJ133+'Abril '!AJ133+'Mayo '!AJ133+Junio!AJ133+Julio!AJ133+Agosto!AJ133+Septiembre!AJ133+'Octubre '!AJ133+Noviembre!AJ133+'Diciembre '!AJ133</f>
        <v>3</v>
      </c>
      <c r="AK133" s="38">
        <f>+Enero!AK133+Febrero!AK133+'Marzo '!AK133+'Abril '!AK133+'Mayo '!AK133+Junio!AK133+Julio!AK133+Agosto!AK133+Septiembre!AK133+'Octubre '!AK133+Noviembre!AK133+'Diciembre '!AK133</f>
        <v>4</v>
      </c>
      <c r="AL133" s="38">
        <f>+Enero!AL133+Febrero!AL133+'Marzo '!AL133+'Abril '!AL133+'Mayo '!AL133+Junio!AL133+Julio!AL133+Agosto!AL133+Septiembre!AL133+'Octubre '!AL133+Noviembre!AL133+'Diciembre '!AL133</f>
        <v>10</v>
      </c>
      <c r="AM133" s="38">
        <f>+Enero!AM133+Febrero!AM133+'Marzo '!AM133+'Abril '!AM133+'Mayo '!AM133+Junio!AM133+Julio!AM133+Agosto!AM133+Septiembre!AM133+'Octubre '!AM133+Noviembre!AM133+'Diciembre '!AM133</f>
        <v>3</v>
      </c>
      <c r="AN133" s="173">
        <f>+Enero!AN133+Febrero!AN133+'Marzo '!AN133+'Abril '!AN133+'Mayo '!AN133+Junio!AN133+Julio!AN133+Agosto!AN133+Septiembre!AN133+'Octubre '!AN133+Noviembre!AN133+'Diciembre '!AN133</f>
        <v>5</v>
      </c>
      <c r="AO133" s="163">
        <f>+Enero!AO133+Febrero!AO133+'Marzo '!AO133+'Abril '!AO133+'Mayo '!AO133+Junio!AO133+Julio!AO133+Agosto!AO133+Septiembre!AO133+'Octubre '!AO133+Noviembre!AO133+'Diciembre '!AO133</f>
        <v>0</v>
      </c>
      <c r="AP133" s="38">
        <f>+Enero!AP133+Febrero!AP133+'Marzo '!AP133+'Abril '!AP133+'Mayo '!AP133+Junio!AP133+Julio!AP133+Agosto!AP133+Septiembre!AP133+'Octubre '!AP133+Noviembre!AP133+'Diciembre '!AP133</f>
        <v>0</v>
      </c>
      <c r="AQ133" s="38">
        <f>+Enero!AQ133+Febrero!AQ133+'Marzo '!AQ133+'Abril '!AQ133+'Mayo '!AQ133+Junio!AQ133+Julio!AQ133+Agosto!AQ133+Septiembre!AQ133+'Octubre '!AQ133+Noviembre!AQ133+'Diciembre '!AQ133</f>
        <v>0</v>
      </c>
      <c r="AR133" s="38">
        <f>+Enero!AR133+Febrero!AR133+'Marzo '!AR133+'Abril '!AR133+'Mayo '!AR133+Junio!AR133+Julio!AR133+Agosto!AR133+Septiembre!AR133+'Octubre '!AR133+Noviembre!AR133+'Diciembre '!AR133</f>
        <v>0</v>
      </c>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2</v>
      </c>
      <c r="E134" s="152">
        <f t="shared" si="26"/>
        <v>1</v>
      </c>
      <c r="F134" s="152">
        <f t="shared" si="26"/>
        <v>1</v>
      </c>
      <c r="G134" s="60">
        <f>+Enero!G134+Febrero!G134+'Marzo '!G134+'Abril '!G134+'Mayo '!G134+Junio!G134+Julio!G134+Agosto!G134+Septiembre!G134+'Octubre '!G134+Noviembre!G134+'Diciembre '!G134</f>
        <v>0</v>
      </c>
      <c r="H134" s="60">
        <f>+Enero!H134+Febrero!H134+'Marzo '!H134+'Abril '!H134+'Mayo '!H134+Junio!H134+Julio!H134+Agosto!H134+Septiembre!H134+'Octubre '!H134+Noviembre!H134+'Diciembre '!H134</f>
        <v>0</v>
      </c>
      <c r="I134" s="60">
        <f>+Enero!I134+Febrero!I134+'Marzo '!I134+'Abril '!I134+'Mayo '!I134+Junio!I134+Julio!I134+Agosto!I134+Septiembre!I134+'Octubre '!I134+Noviembre!I134+'Diciembre '!I134</f>
        <v>0</v>
      </c>
      <c r="J134" s="60">
        <f>+Enero!J134+Febrero!J134+'Marzo '!J134+'Abril '!J134+'Mayo '!J134+Junio!J134+Julio!J134+Agosto!J134+Septiembre!J134+'Octubre '!J134+Noviembre!J134+'Diciembre '!J134</f>
        <v>0</v>
      </c>
      <c r="K134" s="60">
        <f>+Enero!K134+Febrero!K134+'Marzo '!K134+'Abril '!K134+'Mayo '!K134+Junio!K134+Julio!K134+Agosto!K134+Septiembre!K134+'Octubre '!K134+Noviembre!K134+'Diciembre '!K134</f>
        <v>1</v>
      </c>
      <c r="L134" s="60">
        <f>+Enero!L134+Febrero!L134+'Marzo '!L134+'Abril '!L134+'Mayo '!L134+Junio!L134+Julio!L134+Agosto!L134+Septiembre!L134+'Octubre '!L134+Noviembre!L134+'Diciembre '!L134</f>
        <v>0</v>
      </c>
      <c r="M134" s="60">
        <f>+Enero!M134+Febrero!M134+'Marzo '!M134+'Abril '!M134+'Mayo '!M134+Junio!M134+Julio!M134+Agosto!M134+Septiembre!M134+'Octubre '!M134+Noviembre!M134+'Diciembre '!M134</f>
        <v>0</v>
      </c>
      <c r="N134" s="60">
        <f>+Enero!N134+Febrero!N134+'Marzo '!N134+'Abril '!N134+'Mayo '!N134+Junio!N134+Julio!N134+Agosto!N134+Septiembre!N134+'Octubre '!N134+Noviembre!N134+'Diciembre '!N134</f>
        <v>0</v>
      </c>
      <c r="O134" s="60">
        <f>+Enero!O134+Febrero!O134+'Marzo '!O134+'Abril '!O134+'Mayo '!O134+Junio!O134+Julio!O134+Agosto!O134+Septiembre!O134+'Octubre '!O134+Noviembre!O134+'Diciembre '!O134</f>
        <v>0</v>
      </c>
      <c r="P134" s="60">
        <f>+Enero!P134+Febrero!P134+'Marzo '!P134+'Abril '!P134+'Mayo '!P134+Junio!P134+Julio!P134+Agosto!P134+Septiembre!P134+'Octubre '!P134+Noviembre!P134+'Diciembre '!P134</f>
        <v>1</v>
      </c>
      <c r="Q134" s="60">
        <f>+Enero!Q134+Febrero!Q134+'Marzo '!Q134+'Abril '!Q134+'Mayo '!Q134+Junio!Q134+Julio!Q134+Agosto!Q134+Septiembre!Q134+'Octubre '!Q134+Noviembre!Q134+'Diciembre '!Q134</f>
        <v>0</v>
      </c>
      <c r="R134" s="60">
        <f>+Enero!R134+Febrero!R134+'Marzo '!R134+'Abril '!R134+'Mayo '!R134+Junio!R134+Julio!R134+Agosto!R134+Septiembre!R134+'Octubre '!R134+Noviembre!R134+'Diciembre '!R134</f>
        <v>0</v>
      </c>
      <c r="S134" s="60">
        <f>+Enero!S134+Febrero!S134+'Marzo '!S134+'Abril '!S134+'Mayo '!S134+Junio!S134+Julio!S134+Agosto!S134+Septiembre!S134+'Octubre '!S134+Noviembre!S134+'Diciembre '!S134</f>
        <v>0</v>
      </c>
      <c r="T134" s="60">
        <f>+Enero!T134+Febrero!T134+'Marzo '!T134+'Abril '!T134+'Mayo '!T134+Junio!T134+Julio!T134+Agosto!T134+Septiembre!T134+'Octubre '!T134+Noviembre!T134+'Diciembre '!T134</f>
        <v>0</v>
      </c>
      <c r="U134" s="60">
        <f>+Enero!U134+Febrero!U134+'Marzo '!U134+'Abril '!U134+'Mayo '!U134+Junio!U134+Julio!U134+Agosto!U134+Septiembre!U134+'Octubre '!U134+Noviembre!U134+'Diciembre '!U134</f>
        <v>0</v>
      </c>
      <c r="V134" s="60">
        <f>+Enero!V134+Febrero!V134+'Marzo '!V134+'Abril '!V134+'Mayo '!V134+Junio!V134+Julio!V134+Agosto!V134+Septiembre!V134+'Octubre '!V134+Noviembre!V134+'Diciembre '!V134</f>
        <v>0</v>
      </c>
      <c r="W134" s="60">
        <f>+Enero!W134+Febrero!W134+'Marzo '!W134+'Abril '!W134+'Mayo '!W134+Junio!W134+Julio!W134+Agosto!W134+Septiembre!W134+'Octubre '!W134+Noviembre!W134+'Diciembre '!W134</f>
        <v>0</v>
      </c>
      <c r="X134" s="60">
        <f>+Enero!X134+Febrero!X134+'Marzo '!X134+'Abril '!X134+'Mayo '!X134+Junio!X134+Julio!X134+Agosto!X134+Septiembre!X134+'Octubre '!X134+Noviembre!X134+'Diciembre '!X134</f>
        <v>0</v>
      </c>
      <c r="Y134" s="60">
        <f>+Enero!Y134+Febrero!Y134+'Marzo '!Y134+'Abril '!Y134+'Mayo '!Y134+Junio!Y134+Julio!Y134+Agosto!Y134+Septiembre!Y134+'Octubre '!Y134+Noviembre!Y134+'Diciembre '!Y134</f>
        <v>0</v>
      </c>
      <c r="Z134" s="60">
        <f>+Enero!Z134+Febrero!Z134+'Marzo '!Z134+'Abril '!Z134+'Mayo '!Z134+Junio!Z134+Julio!Z134+Agosto!Z134+Septiembre!Z134+'Octubre '!Z134+Noviembre!Z134+'Diciembre '!Z134</f>
        <v>0</v>
      </c>
      <c r="AA134" s="60">
        <f>+Enero!AA134+Febrero!AA134+'Marzo '!AA134+'Abril '!AA134+'Mayo '!AA134+Junio!AA134+Julio!AA134+Agosto!AA134+Septiembre!AA134+'Octubre '!AA134+Noviembre!AA134+'Diciembre '!AA134</f>
        <v>0</v>
      </c>
      <c r="AB134" s="60">
        <f>+Enero!AB134+Febrero!AB134+'Marzo '!AB134+'Abril '!AB134+'Mayo '!AB134+Junio!AB134+Julio!AB134+Agosto!AB134+Septiembre!AB134+'Octubre '!AB134+Noviembre!AB134+'Diciembre '!AB134</f>
        <v>0</v>
      </c>
      <c r="AC134" s="60">
        <f>+Enero!AC134+Febrero!AC134+'Marzo '!AC134+'Abril '!AC134+'Mayo '!AC134+Junio!AC134+Julio!AC134+Agosto!AC134+Septiembre!AC134+'Octubre '!AC134+Noviembre!AC134+'Diciembre '!AC134</f>
        <v>0</v>
      </c>
      <c r="AD134" s="60">
        <f>+Enero!AD134+Febrero!AD134+'Marzo '!AD134+'Abril '!AD134+'Mayo '!AD134+Junio!AD134+Julio!AD134+Agosto!AD134+Septiembre!AD134+'Octubre '!AD134+Noviembre!AD134+'Diciembre '!AD134</f>
        <v>0</v>
      </c>
      <c r="AE134" s="60">
        <f>+Enero!AE134+Febrero!AE134+'Marzo '!AE134+'Abril '!AE134+'Mayo '!AE134+Junio!AE134+Julio!AE134+Agosto!AE134+Septiembre!AE134+'Octubre '!AE134+Noviembre!AE134+'Diciembre '!AE134</f>
        <v>0</v>
      </c>
      <c r="AF134" s="60">
        <f>+Enero!AF134+Febrero!AF134+'Marzo '!AF134+'Abril '!AF134+'Mayo '!AF134+Junio!AF134+Julio!AF134+Agosto!AF134+Septiembre!AF134+'Octubre '!AF134+Noviembre!AF134+'Diciembre '!AF134</f>
        <v>0</v>
      </c>
      <c r="AG134" s="60">
        <f>+Enero!AG134+Febrero!AG134+'Marzo '!AG134+'Abril '!AG134+'Mayo '!AG134+Junio!AG134+Julio!AG134+Agosto!AG134+Septiembre!AG134+'Octubre '!AG134+Noviembre!AG134+'Diciembre '!AG134</f>
        <v>0</v>
      </c>
      <c r="AH134" s="60">
        <f>+Enero!AH134+Febrero!AH134+'Marzo '!AH134+'Abril '!AH134+'Mayo '!AH134+Junio!AH134+Julio!AH134+Agosto!AH134+Septiembre!AH134+'Octubre '!AH134+Noviembre!AH134+'Diciembre '!AH134</f>
        <v>0</v>
      </c>
      <c r="AI134" s="60">
        <f>+Enero!AI134+Febrero!AI134+'Marzo '!AI134+'Abril '!AI134+'Mayo '!AI134+Junio!AI134+Julio!AI134+Agosto!AI134+Septiembre!AI134+'Octubre '!AI134+Noviembre!AI134+'Diciembre '!AI134</f>
        <v>0</v>
      </c>
      <c r="AJ134" s="60">
        <f>+Enero!AJ134+Febrero!AJ134+'Marzo '!AJ134+'Abril '!AJ134+'Mayo '!AJ134+Junio!AJ134+Julio!AJ134+Agosto!AJ134+Septiembre!AJ134+'Octubre '!AJ134+Noviembre!AJ134+'Diciembre '!AJ134</f>
        <v>0</v>
      </c>
      <c r="AK134" s="60">
        <f>+Enero!AK134+Febrero!AK134+'Marzo '!AK134+'Abril '!AK134+'Mayo '!AK134+Junio!AK134+Julio!AK134+Agosto!AK134+Septiembre!AK134+'Octubre '!AK134+Noviembre!AK134+'Diciembre '!AK134</f>
        <v>0</v>
      </c>
      <c r="AL134" s="60">
        <f>+Enero!AL134+Febrero!AL134+'Marzo '!AL134+'Abril '!AL134+'Mayo '!AL134+Junio!AL134+Julio!AL134+Agosto!AL134+Septiembre!AL134+'Octubre '!AL134+Noviembre!AL134+'Diciembre '!AL134</f>
        <v>0</v>
      </c>
      <c r="AM134" s="60">
        <f>+Enero!AM134+Febrero!AM134+'Marzo '!AM134+'Abril '!AM134+'Mayo '!AM134+Junio!AM134+Julio!AM134+Agosto!AM134+Septiembre!AM134+'Octubre '!AM134+Noviembre!AM134+'Diciembre '!AM134</f>
        <v>0</v>
      </c>
      <c r="AN134" s="114">
        <f>+Enero!AN134+Febrero!AN134+'Marzo '!AN134+'Abril '!AN134+'Mayo '!AN134+Junio!AN134+Julio!AN134+Agosto!AN134+Septiembre!AN134+'Octubre '!AN134+Noviembre!AN134+'Diciembre '!AN134</f>
        <v>0</v>
      </c>
      <c r="AO134" s="128">
        <f>+Enero!AO134+Febrero!AO134+'Marzo '!AO134+'Abril '!AO134+'Mayo '!AO134+Junio!AO134+Julio!AO134+Agosto!AO134+Septiembre!AO134+'Octubre '!AO134+Noviembre!AO134+'Diciembre '!AO134</f>
        <v>0</v>
      </c>
      <c r="AP134" s="60">
        <f>+Enero!AP134+Febrero!AP134+'Marzo '!AP134+'Abril '!AP134+'Mayo '!AP134+Junio!AP134+Julio!AP134+Agosto!AP134+Septiembre!AP134+'Octubre '!AP134+Noviembre!AP134+'Diciembre '!AP134</f>
        <v>0</v>
      </c>
      <c r="AQ134" s="60">
        <f>+Enero!AQ134+Febrero!AQ134+'Marzo '!AQ134+'Abril '!AQ134+'Mayo '!AQ134+Junio!AQ134+Julio!AQ134+Agosto!AQ134+Septiembre!AQ134+'Octubre '!AQ134+Noviembre!AQ134+'Diciembre '!AQ134</f>
        <v>0</v>
      </c>
      <c r="AR134" s="60">
        <f>+Enero!AR134+Febrero!AR134+'Marzo '!AR134+'Abril '!AR134+'Mayo '!AR134+Junio!AR134+Julio!AR134+Agosto!AR134+Septiembre!AR134+'Octubre '!AR134+Noviembre!AR134+'Diciembre '!AR134</f>
        <v>0</v>
      </c>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1</v>
      </c>
      <c r="E135" s="155">
        <f t="shared" si="26"/>
        <v>0</v>
      </c>
      <c r="F135" s="155">
        <f t="shared" si="26"/>
        <v>1</v>
      </c>
      <c r="G135" s="32">
        <f>+Enero!G135+Febrero!G135+'Marzo '!G135+'Abril '!G135+'Mayo '!G135+Junio!G135+Julio!G135+Agosto!G135+Septiembre!G135+'Octubre '!G135+Noviembre!G135+'Diciembre '!G135</f>
        <v>0</v>
      </c>
      <c r="H135" s="32">
        <f>+Enero!H135+Febrero!H135+'Marzo '!H135+'Abril '!H135+'Mayo '!H135+Junio!H135+Julio!H135+Agosto!H135+Septiembre!H135+'Octubre '!H135+Noviembre!H135+'Diciembre '!H135</f>
        <v>0</v>
      </c>
      <c r="I135" s="32">
        <f>+Enero!I135+Febrero!I135+'Marzo '!I135+'Abril '!I135+'Mayo '!I135+Junio!I135+Julio!I135+Agosto!I135+Septiembre!I135+'Octubre '!I135+Noviembre!I135+'Diciembre '!I135</f>
        <v>0</v>
      </c>
      <c r="J135" s="32">
        <f>+Enero!J135+Febrero!J135+'Marzo '!J135+'Abril '!J135+'Mayo '!J135+Junio!J135+Julio!J135+Agosto!J135+Septiembre!J135+'Octubre '!J135+Noviembre!J135+'Diciembre '!J135</f>
        <v>0</v>
      </c>
      <c r="K135" s="32">
        <f>+Enero!K135+Febrero!K135+'Marzo '!K135+'Abril '!K135+'Mayo '!K135+Junio!K135+Julio!K135+Agosto!K135+Septiembre!K135+'Octubre '!K135+Noviembre!K135+'Diciembre '!K135</f>
        <v>0</v>
      </c>
      <c r="L135" s="32">
        <f>+Enero!L135+Febrero!L135+'Marzo '!L135+'Abril '!L135+'Mayo '!L135+Junio!L135+Julio!L135+Agosto!L135+Septiembre!L135+'Octubre '!L135+Noviembre!L135+'Diciembre '!L135</f>
        <v>0</v>
      </c>
      <c r="M135" s="32">
        <f>+Enero!M135+Febrero!M135+'Marzo '!M135+'Abril '!M135+'Mayo '!M135+Junio!M135+Julio!M135+Agosto!M135+Septiembre!M135+'Octubre '!M135+Noviembre!M135+'Diciembre '!M135</f>
        <v>0</v>
      </c>
      <c r="N135" s="32">
        <f>+Enero!N135+Febrero!N135+'Marzo '!N135+'Abril '!N135+'Mayo '!N135+Junio!N135+Julio!N135+Agosto!N135+Septiembre!N135+'Octubre '!N135+Noviembre!N135+'Diciembre '!N135</f>
        <v>1</v>
      </c>
      <c r="O135" s="32">
        <f>+Enero!O135+Febrero!O135+'Marzo '!O135+'Abril '!O135+'Mayo '!O135+Junio!O135+Julio!O135+Agosto!O135+Septiembre!O135+'Octubre '!O135+Noviembre!O135+'Diciembre '!O135</f>
        <v>0</v>
      </c>
      <c r="P135" s="32">
        <f>+Enero!P135+Febrero!P135+'Marzo '!P135+'Abril '!P135+'Mayo '!P135+Junio!P135+Julio!P135+Agosto!P135+Septiembre!P135+'Octubre '!P135+Noviembre!P135+'Diciembre '!P135</f>
        <v>0</v>
      </c>
      <c r="Q135" s="32">
        <f>+Enero!Q135+Febrero!Q135+'Marzo '!Q135+'Abril '!Q135+'Mayo '!Q135+Junio!Q135+Julio!Q135+Agosto!Q135+Septiembre!Q135+'Octubre '!Q135+Noviembre!Q135+'Diciembre '!Q135</f>
        <v>0</v>
      </c>
      <c r="R135" s="32">
        <f>+Enero!R135+Febrero!R135+'Marzo '!R135+'Abril '!R135+'Mayo '!R135+Junio!R135+Julio!R135+Agosto!R135+Septiembre!R135+'Octubre '!R135+Noviembre!R135+'Diciembre '!R135</f>
        <v>0</v>
      </c>
      <c r="S135" s="32">
        <f>+Enero!S135+Febrero!S135+'Marzo '!S135+'Abril '!S135+'Mayo '!S135+Junio!S135+Julio!S135+Agosto!S135+Septiembre!S135+'Octubre '!S135+Noviembre!S135+'Diciembre '!S135</f>
        <v>0</v>
      </c>
      <c r="T135" s="32">
        <f>+Enero!T135+Febrero!T135+'Marzo '!T135+'Abril '!T135+'Mayo '!T135+Junio!T135+Julio!T135+Agosto!T135+Septiembre!T135+'Octubre '!T135+Noviembre!T135+'Diciembre '!T135</f>
        <v>0</v>
      </c>
      <c r="U135" s="32">
        <f>+Enero!U135+Febrero!U135+'Marzo '!U135+'Abril '!U135+'Mayo '!U135+Junio!U135+Julio!U135+Agosto!U135+Septiembre!U135+'Octubre '!U135+Noviembre!U135+'Diciembre '!U135</f>
        <v>0</v>
      </c>
      <c r="V135" s="32">
        <f>+Enero!V135+Febrero!V135+'Marzo '!V135+'Abril '!V135+'Mayo '!V135+Junio!V135+Julio!V135+Agosto!V135+Septiembre!V135+'Octubre '!V135+Noviembre!V135+'Diciembre '!V135</f>
        <v>0</v>
      </c>
      <c r="W135" s="32">
        <f>+Enero!W135+Febrero!W135+'Marzo '!W135+'Abril '!W135+'Mayo '!W135+Junio!W135+Julio!W135+Agosto!W135+Septiembre!W135+'Octubre '!W135+Noviembre!W135+'Diciembre '!W135</f>
        <v>0</v>
      </c>
      <c r="X135" s="32">
        <f>+Enero!X135+Febrero!X135+'Marzo '!X135+'Abril '!X135+'Mayo '!X135+Junio!X135+Julio!X135+Agosto!X135+Septiembre!X135+'Octubre '!X135+Noviembre!X135+'Diciembre '!X135</f>
        <v>0</v>
      </c>
      <c r="Y135" s="32">
        <f>+Enero!Y135+Febrero!Y135+'Marzo '!Y135+'Abril '!Y135+'Mayo '!Y135+Junio!Y135+Julio!Y135+Agosto!Y135+Septiembre!Y135+'Octubre '!Y135+Noviembre!Y135+'Diciembre '!Y135</f>
        <v>0</v>
      </c>
      <c r="Z135" s="32">
        <f>+Enero!Z135+Febrero!Z135+'Marzo '!Z135+'Abril '!Z135+'Mayo '!Z135+Junio!Z135+Julio!Z135+Agosto!Z135+Septiembre!Z135+'Octubre '!Z135+Noviembre!Z135+'Diciembre '!Z135</f>
        <v>0</v>
      </c>
      <c r="AA135" s="32">
        <f>+Enero!AA135+Febrero!AA135+'Marzo '!AA135+'Abril '!AA135+'Mayo '!AA135+Junio!AA135+Julio!AA135+Agosto!AA135+Septiembre!AA135+'Octubre '!AA135+Noviembre!AA135+'Diciembre '!AA135</f>
        <v>0</v>
      </c>
      <c r="AB135" s="32">
        <f>+Enero!AB135+Febrero!AB135+'Marzo '!AB135+'Abril '!AB135+'Mayo '!AB135+Junio!AB135+Julio!AB135+Agosto!AB135+Septiembre!AB135+'Octubre '!AB135+Noviembre!AB135+'Diciembre '!AB135</f>
        <v>0</v>
      </c>
      <c r="AC135" s="32">
        <f>+Enero!AC135+Febrero!AC135+'Marzo '!AC135+'Abril '!AC135+'Mayo '!AC135+Junio!AC135+Julio!AC135+Agosto!AC135+Septiembre!AC135+'Octubre '!AC135+Noviembre!AC135+'Diciembre '!AC135</f>
        <v>0</v>
      </c>
      <c r="AD135" s="32">
        <f>+Enero!AD135+Febrero!AD135+'Marzo '!AD135+'Abril '!AD135+'Mayo '!AD135+Junio!AD135+Julio!AD135+Agosto!AD135+Septiembre!AD135+'Octubre '!AD135+Noviembre!AD135+'Diciembre '!AD135</f>
        <v>0</v>
      </c>
      <c r="AE135" s="32">
        <f>+Enero!AE135+Febrero!AE135+'Marzo '!AE135+'Abril '!AE135+'Mayo '!AE135+Junio!AE135+Julio!AE135+Agosto!AE135+Septiembre!AE135+'Octubre '!AE135+Noviembre!AE135+'Diciembre '!AE135</f>
        <v>0</v>
      </c>
      <c r="AF135" s="32">
        <f>+Enero!AF135+Febrero!AF135+'Marzo '!AF135+'Abril '!AF135+'Mayo '!AF135+Junio!AF135+Julio!AF135+Agosto!AF135+Septiembre!AF135+'Octubre '!AF135+Noviembre!AF135+'Diciembre '!AF135</f>
        <v>0</v>
      </c>
      <c r="AG135" s="32">
        <f>+Enero!AG135+Febrero!AG135+'Marzo '!AG135+'Abril '!AG135+'Mayo '!AG135+Junio!AG135+Julio!AG135+Agosto!AG135+Septiembre!AG135+'Octubre '!AG135+Noviembre!AG135+'Diciembre '!AG135</f>
        <v>0</v>
      </c>
      <c r="AH135" s="32">
        <f>+Enero!AH135+Febrero!AH135+'Marzo '!AH135+'Abril '!AH135+'Mayo '!AH135+Junio!AH135+Julio!AH135+Agosto!AH135+Septiembre!AH135+'Octubre '!AH135+Noviembre!AH135+'Diciembre '!AH135</f>
        <v>0</v>
      </c>
      <c r="AI135" s="32">
        <f>+Enero!AI135+Febrero!AI135+'Marzo '!AI135+'Abril '!AI135+'Mayo '!AI135+Junio!AI135+Julio!AI135+Agosto!AI135+Septiembre!AI135+'Octubre '!AI135+Noviembre!AI135+'Diciembre '!AI135</f>
        <v>0</v>
      </c>
      <c r="AJ135" s="32">
        <f>+Enero!AJ135+Febrero!AJ135+'Marzo '!AJ135+'Abril '!AJ135+'Mayo '!AJ135+Junio!AJ135+Julio!AJ135+Agosto!AJ135+Septiembre!AJ135+'Octubre '!AJ135+Noviembre!AJ135+'Diciembre '!AJ135</f>
        <v>0</v>
      </c>
      <c r="AK135" s="32">
        <f>+Enero!AK135+Febrero!AK135+'Marzo '!AK135+'Abril '!AK135+'Mayo '!AK135+Junio!AK135+Julio!AK135+Agosto!AK135+Septiembre!AK135+'Octubre '!AK135+Noviembre!AK135+'Diciembre '!AK135</f>
        <v>0</v>
      </c>
      <c r="AL135" s="32">
        <f>+Enero!AL135+Febrero!AL135+'Marzo '!AL135+'Abril '!AL135+'Mayo '!AL135+Junio!AL135+Julio!AL135+Agosto!AL135+Septiembre!AL135+'Octubre '!AL135+Noviembre!AL135+'Diciembre '!AL135</f>
        <v>0</v>
      </c>
      <c r="AM135" s="32">
        <f>+Enero!AM135+Febrero!AM135+'Marzo '!AM135+'Abril '!AM135+'Mayo '!AM135+Junio!AM135+Julio!AM135+Agosto!AM135+Septiembre!AM135+'Octubre '!AM135+Noviembre!AM135+'Diciembre '!AM135</f>
        <v>0</v>
      </c>
      <c r="AN135" s="86">
        <f>+Enero!AN135+Febrero!AN135+'Marzo '!AN135+'Abril '!AN135+'Mayo '!AN135+Junio!AN135+Julio!AN135+Agosto!AN135+Septiembre!AN135+'Octubre '!AN135+Noviembre!AN135+'Diciembre '!AN135</f>
        <v>0</v>
      </c>
      <c r="AO135" s="129">
        <f>+Enero!AO135+Febrero!AO135+'Marzo '!AO135+'Abril '!AO135+'Mayo '!AO135+Junio!AO135+Julio!AO135+Agosto!AO135+Septiembre!AO135+'Octubre '!AO135+Noviembre!AO135+'Diciembre '!AO135</f>
        <v>0</v>
      </c>
      <c r="AP135" s="32">
        <f>+Enero!AP135+Febrero!AP135+'Marzo '!AP135+'Abril '!AP135+'Mayo '!AP135+Junio!AP135+Julio!AP135+Agosto!AP135+Septiembre!AP135+'Octubre '!AP135+Noviembre!AP135+'Diciembre '!AP135</f>
        <v>0</v>
      </c>
      <c r="AQ135" s="32">
        <f>+Enero!AQ135+Febrero!AQ135+'Marzo '!AQ135+'Abril '!AQ135+'Mayo '!AQ135+Junio!AQ135+Julio!AQ135+Agosto!AQ135+Septiembre!AQ135+'Octubre '!AQ135+Noviembre!AQ135+'Diciembre '!AQ135</f>
        <v>0</v>
      </c>
      <c r="AR135" s="32">
        <f>+Enero!AR135+Febrero!AR135+'Marzo '!AR135+'Abril '!AR135+'Mayo '!AR135+Junio!AR135+Julio!AR135+Agosto!AR135+Septiembre!AR135+'Octubre '!AR135+Noviembre!AR135+'Diciembre '!AR135</f>
        <v>0</v>
      </c>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79</v>
      </c>
      <c r="E136" s="155">
        <f t="shared" si="26"/>
        <v>5</v>
      </c>
      <c r="F136" s="155">
        <f t="shared" si="26"/>
        <v>74</v>
      </c>
      <c r="G136" s="32">
        <f>+Enero!G136+Febrero!G136+'Marzo '!G136+'Abril '!G136+'Mayo '!G136+Junio!G136+Julio!G136+Agosto!G136+Septiembre!G136+'Octubre '!G136+Noviembre!G136+'Diciembre '!G136</f>
        <v>0</v>
      </c>
      <c r="H136" s="32">
        <f>+Enero!H136+Febrero!H136+'Marzo '!H136+'Abril '!H136+'Mayo '!H136+Junio!H136+Julio!H136+Agosto!H136+Septiembre!H136+'Octubre '!H136+Noviembre!H136+'Diciembre '!H136</f>
        <v>0</v>
      </c>
      <c r="I136" s="32">
        <f>+Enero!I136+Febrero!I136+'Marzo '!I136+'Abril '!I136+'Mayo '!I136+Junio!I136+Julio!I136+Agosto!I136+Septiembre!I136+'Octubre '!I136+Noviembre!I136+'Diciembre '!I136</f>
        <v>0</v>
      </c>
      <c r="J136" s="32">
        <f>+Enero!J136+Febrero!J136+'Marzo '!J136+'Abril '!J136+'Mayo '!J136+Junio!J136+Julio!J136+Agosto!J136+Septiembre!J136+'Octubre '!J136+Noviembre!J136+'Diciembre '!J136</f>
        <v>0</v>
      </c>
      <c r="K136" s="32">
        <f>+Enero!K136+Febrero!K136+'Marzo '!K136+'Abril '!K136+'Mayo '!K136+Junio!K136+Julio!K136+Agosto!K136+Septiembre!K136+'Octubre '!K136+Noviembre!K136+'Diciembre '!K136</f>
        <v>0</v>
      </c>
      <c r="L136" s="32">
        <f>+Enero!L136+Febrero!L136+'Marzo '!L136+'Abril '!L136+'Mayo '!L136+Junio!L136+Julio!L136+Agosto!L136+Septiembre!L136+'Octubre '!L136+Noviembre!L136+'Diciembre '!L136</f>
        <v>2</v>
      </c>
      <c r="M136" s="32">
        <f>+Enero!M136+Febrero!M136+'Marzo '!M136+'Abril '!M136+'Mayo '!M136+Junio!M136+Julio!M136+Agosto!M136+Septiembre!M136+'Octubre '!M136+Noviembre!M136+'Diciembre '!M136</f>
        <v>0</v>
      </c>
      <c r="N136" s="32">
        <f>+Enero!N136+Febrero!N136+'Marzo '!N136+'Abril '!N136+'Mayo '!N136+Junio!N136+Julio!N136+Agosto!N136+Septiembre!N136+'Octubre '!N136+Noviembre!N136+'Diciembre '!N136</f>
        <v>2</v>
      </c>
      <c r="O136" s="32">
        <f>+Enero!O136+Febrero!O136+'Marzo '!O136+'Abril '!O136+'Mayo '!O136+Junio!O136+Julio!O136+Agosto!O136+Septiembre!O136+'Octubre '!O136+Noviembre!O136+'Diciembre '!O136</f>
        <v>0</v>
      </c>
      <c r="P136" s="32">
        <f>+Enero!P136+Febrero!P136+'Marzo '!P136+'Abril '!P136+'Mayo '!P136+Junio!P136+Julio!P136+Agosto!P136+Septiembre!P136+'Octubre '!P136+Noviembre!P136+'Diciembre '!P136</f>
        <v>1</v>
      </c>
      <c r="Q136" s="32">
        <f>+Enero!Q136+Febrero!Q136+'Marzo '!Q136+'Abril '!Q136+'Mayo '!Q136+Junio!Q136+Julio!Q136+Agosto!Q136+Septiembre!Q136+'Octubre '!Q136+Noviembre!Q136+'Diciembre '!Q136</f>
        <v>0</v>
      </c>
      <c r="R136" s="32">
        <f>+Enero!R136+Febrero!R136+'Marzo '!R136+'Abril '!R136+'Mayo '!R136+Junio!R136+Julio!R136+Agosto!R136+Septiembre!R136+'Octubre '!R136+Noviembre!R136+'Diciembre '!R136</f>
        <v>2</v>
      </c>
      <c r="S136" s="32">
        <f>+Enero!S136+Febrero!S136+'Marzo '!S136+'Abril '!S136+'Mayo '!S136+Junio!S136+Julio!S136+Agosto!S136+Septiembre!S136+'Octubre '!S136+Noviembre!S136+'Diciembre '!S136</f>
        <v>0</v>
      </c>
      <c r="T136" s="32">
        <f>+Enero!T136+Febrero!T136+'Marzo '!T136+'Abril '!T136+'Mayo '!T136+Junio!T136+Julio!T136+Agosto!T136+Septiembre!T136+'Octubre '!T136+Noviembre!T136+'Diciembre '!T136</f>
        <v>9</v>
      </c>
      <c r="U136" s="32">
        <f>+Enero!U136+Febrero!U136+'Marzo '!U136+'Abril '!U136+'Mayo '!U136+Junio!U136+Julio!U136+Agosto!U136+Septiembre!U136+'Octubre '!U136+Noviembre!U136+'Diciembre '!U136</f>
        <v>0</v>
      </c>
      <c r="V136" s="32">
        <f>+Enero!V136+Febrero!V136+'Marzo '!V136+'Abril '!V136+'Mayo '!V136+Junio!V136+Julio!V136+Agosto!V136+Septiembre!V136+'Octubre '!V136+Noviembre!V136+'Diciembre '!V136</f>
        <v>2</v>
      </c>
      <c r="W136" s="32">
        <f>+Enero!W136+Febrero!W136+'Marzo '!W136+'Abril '!W136+'Mayo '!W136+Junio!W136+Julio!W136+Agosto!W136+Septiembre!W136+'Octubre '!W136+Noviembre!W136+'Diciembre '!W136</f>
        <v>0</v>
      </c>
      <c r="X136" s="32">
        <f>+Enero!X136+Febrero!X136+'Marzo '!X136+'Abril '!X136+'Mayo '!X136+Junio!X136+Julio!X136+Agosto!X136+Septiembre!X136+'Octubre '!X136+Noviembre!X136+'Diciembre '!X136</f>
        <v>6</v>
      </c>
      <c r="Y136" s="32">
        <f>+Enero!Y136+Febrero!Y136+'Marzo '!Y136+'Abril '!Y136+'Mayo '!Y136+Junio!Y136+Julio!Y136+Agosto!Y136+Septiembre!Y136+'Octubre '!Y136+Noviembre!Y136+'Diciembre '!Y136</f>
        <v>0</v>
      </c>
      <c r="Z136" s="32">
        <f>+Enero!Z136+Febrero!Z136+'Marzo '!Z136+'Abril '!Z136+'Mayo '!Z136+Junio!Z136+Julio!Z136+Agosto!Z136+Septiembre!Z136+'Octubre '!Z136+Noviembre!Z136+'Diciembre '!Z136</f>
        <v>17</v>
      </c>
      <c r="AA136" s="32">
        <f>+Enero!AA136+Febrero!AA136+'Marzo '!AA136+'Abril '!AA136+'Mayo '!AA136+Junio!AA136+Julio!AA136+Agosto!AA136+Septiembre!AA136+'Octubre '!AA136+Noviembre!AA136+'Diciembre '!AA136</f>
        <v>0</v>
      </c>
      <c r="AB136" s="32">
        <f>+Enero!AB136+Febrero!AB136+'Marzo '!AB136+'Abril '!AB136+'Mayo '!AB136+Junio!AB136+Julio!AB136+Agosto!AB136+Septiembre!AB136+'Octubre '!AB136+Noviembre!AB136+'Diciembre '!AB136</f>
        <v>15</v>
      </c>
      <c r="AC136" s="32">
        <f>+Enero!AC136+Febrero!AC136+'Marzo '!AC136+'Abril '!AC136+'Mayo '!AC136+Junio!AC136+Julio!AC136+Agosto!AC136+Septiembre!AC136+'Octubre '!AC136+Noviembre!AC136+'Diciembre '!AC136</f>
        <v>0</v>
      </c>
      <c r="AD136" s="32">
        <f>+Enero!AD136+Febrero!AD136+'Marzo '!AD136+'Abril '!AD136+'Mayo '!AD136+Junio!AD136+Julio!AD136+Agosto!AD136+Septiembre!AD136+'Octubre '!AD136+Noviembre!AD136+'Diciembre '!AD136</f>
        <v>11</v>
      </c>
      <c r="AE136" s="32">
        <f>+Enero!AE136+Febrero!AE136+'Marzo '!AE136+'Abril '!AE136+'Mayo '!AE136+Junio!AE136+Julio!AE136+Agosto!AE136+Septiembre!AE136+'Octubre '!AE136+Noviembre!AE136+'Diciembre '!AE136</f>
        <v>3</v>
      </c>
      <c r="AF136" s="32">
        <f>+Enero!AF136+Febrero!AF136+'Marzo '!AF136+'Abril '!AF136+'Mayo '!AF136+Junio!AF136+Julio!AF136+Agosto!AF136+Septiembre!AF136+'Octubre '!AF136+Noviembre!AF136+'Diciembre '!AF136</f>
        <v>3</v>
      </c>
      <c r="AG136" s="32">
        <f>+Enero!AG136+Febrero!AG136+'Marzo '!AG136+'Abril '!AG136+'Mayo '!AG136+Junio!AG136+Julio!AG136+Agosto!AG136+Septiembre!AG136+'Octubre '!AG136+Noviembre!AG136+'Diciembre '!AG136</f>
        <v>0</v>
      </c>
      <c r="AH136" s="32">
        <f>+Enero!AH136+Febrero!AH136+'Marzo '!AH136+'Abril '!AH136+'Mayo '!AH136+Junio!AH136+Julio!AH136+Agosto!AH136+Septiembre!AH136+'Octubre '!AH136+Noviembre!AH136+'Diciembre '!AH136</f>
        <v>0</v>
      </c>
      <c r="AI136" s="32">
        <f>+Enero!AI136+Febrero!AI136+'Marzo '!AI136+'Abril '!AI136+'Mayo '!AI136+Junio!AI136+Julio!AI136+Agosto!AI136+Septiembre!AI136+'Octubre '!AI136+Noviembre!AI136+'Diciembre '!AI136</f>
        <v>0</v>
      </c>
      <c r="AJ136" s="32">
        <f>+Enero!AJ136+Febrero!AJ136+'Marzo '!AJ136+'Abril '!AJ136+'Mayo '!AJ136+Junio!AJ136+Julio!AJ136+Agosto!AJ136+Septiembre!AJ136+'Octubre '!AJ136+Noviembre!AJ136+'Diciembre '!AJ136</f>
        <v>0</v>
      </c>
      <c r="AK136" s="32">
        <f>+Enero!AK136+Febrero!AK136+'Marzo '!AK136+'Abril '!AK136+'Mayo '!AK136+Junio!AK136+Julio!AK136+Agosto!AK136+Septiembre!AK136+'Octubre '!AK136+Noviembre!AK136+'Diciembre '!AK136</f>
        <v>0</v>
      </c>
      <c r="AL136" s="32">
        <f>+Enero!AL136+Febrero!AL136+'Marzo '!AL136+'Abril '!AL136+'Mayo '!AL136+Junio!AL136+Julio!AL136+Agosto!AL136+Septiembre!AL136+'Octubre '!AL136+Noviembre!AL136+'Diciembre '!AL136</f>
        <v>4</v>
      </c>
      <c r="AM136" s="32">
        <f>+Enero!AM136+Febrero!AM136+'Marzo '!AM136+'Abril '!AM136+'Mayo '!AM136+Junio!AM136+Julio!AM136+Agosto!AM136+Septiembre!AM136+'Octubre '!AM136+Noviembre!AM136+'Diciembre '!AM136</f>
        <v>2</v>
      </c>
      <c r="AN136" s="86">
        <f>+Enero!AN136+Febrero!AN136+'Marzo '!AN136+'Abril '!AN136+'Mayo '!AN136+Junio!AN136+Julio!AN136+Agosto!AN136+Septiembre!AN136+'Octubre '!AN136+Noviembre!AN136+'Diciembre '!AN136</f>
        <v>0</v>
      </c>
      <c r="AO136" s="129">
        <f>+Enero!AO136+Febrero!AO136+'Marzo '!AO136+'Abril '!AO136+'Mayo '!AO136+Junio!AO136+Julio!AO136+Agosto!AO136+Septiembre!AO136+'Octubre '!AO136+Noviembre!AO136+'Diciembre '!AO136</f>
        <v>0</v>
      </c>
      <c r="AP136" s="32">
        <f>+Enero!AP136+Febrero!AP136+'Marzo '!AP136+'Abril '!AP136+'Mayo '!AP136+Junio!AP136+Julio!AP136+Agosto!AP136+Septiembre!AP136+'Octubre '!AP136+Noviembre!AP136+'Diciembre '!AP136</f>
        <v>0</v>
      </c>
      <c r="AQ136" s="32">
        <f>+Enero!AQ136+Febrero!AQ136+'Marzo '!AQ136+'Abril '!AQ136+'Mayo '!AQ136+Junio!AQ136+Julio!AQ136+Agosto!AQ136+Septiembre!AQ136+'Octubre '!AQ136+Noviembre!AQ136+'Diciembre '!AQ136</f>
        <v>0</v>
      </c>
      <c r="AR136" s="32">
        <f>+Enero!AR136+Febrero!AR136+'Marzo '!AR136+'Abril '!AR136+'Mayo '!AR136+Junio!AR136+Julio!AR136+Agosto!AR136+Septiembre!AR136+'Octubre '!AR136+Noviembre!AR136+'Diciembre '!AR136</f>
        <v>0</v>
      </c>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f>+Enero!G137+Febrero!G137+'Marzo '!G137+'Abril '!G137+'Mayo '!G137+Junio!G137+Julio!G137+Agosto!G137+Septiembre!G137+'Octubre '!G137+Noviembre!G137+'Diciembre '!G137</f>
        <v>0</v>
      </c>
      <c r="H137" s="156">
        <f>+Enero!H137+Febrero!H137+'Marzo '!H137+'Abril '!H137+'Mayo '!H137+Junio!H137+Julio!H137+Agosto!H137+Septiembre!H137+'Octubre '!H137+Noviembre!H137+'Diciembre '!H137</f>
        <v>0</v>
      </c>
      <c r="I137" s="156">
        <f>+Enero!I137+Febrero!I137+'Marzo '!I137+'Abril '!I137+'Mayo '!I137+Junio!I137+Julio!I137+Agosto!I137+Septiembre!I137+'Octubre '!I137+Noviembre!I137+'Diciembre '!I137</f>
        <v>0</v>
      </c>
      <c r="J137" s="32">
        <f>+Enero!J137+Febrero!J137+'Marzo '!J137+'Abril '!J137+'Mayo '!J137+Junio!J137+Julio!J137+Agosto!J137+Septiembre!J137+'Octubre '!J137+Noviembre!J137+'Diciembre '!J137</f>
        <v>0</v>
      </c>
      <c r="K137" s="156">
        <f>+Enero!K137+Febrero!K137+'Marzo '!K137+'Abril '!K137+'Mayo '!K137+Junio!K137+Julio!K137+Agosto!K137+Septiembre!K137+'Octubre '!K137+Noviembre!K137+'Diciembre '!K137</f>
        <v>0</v>
      </c>
      <c r="L137" s="32">
        <f>+Enero!L137+Febrero!L137+'Marzo '!L137+'Abril '!L137+'Mayo '!L137+Junio!L137+Julio!L137+Agosto!L137+Septiembre!L137+'Octubre '!L137+Noviembre!L137+'Diciembre '!L137</f>
        <v>0</v>
      </c>
      <c r="M137" s="156">
        <f>+Enero!M137+Febrero!M137+'Marzo '!M137+'Abril '!M137+'Mayo '!M137+Junio!M137+Julio!M137+Agosto!M137+Septiembre!M137+'Octubre '!M137+Noviembre!M137+'Diciembre '!M137</f>
        <v>0</v>
      </c>
      <c r="N137" s="32">
        <f>+Enero!N137+Febrero!N137+'Marzo '!N137+'Abril '!N137+'Mayo '!N137+Junio!N137+Julio!N137+Agosto!N137+Septiembre!N137+'Octubre '!N137+Noviembre!N137+'Diciembre '!N137</f>
        <v>0</v>
      </c>
      <c r="O137" s="156">
        <f>+Enero!O137+Febrero!O137+'Marzo '!O137+'Abril '!O137+'Mayo '!O137+Junio!O137+Julio!O137+Agosto!O137+Septiembre!O137+'Octubre '!O137+Noviembre!O137+'Diciembre '!O137</f>
        <v>0</v>
      </c>
      <c r="P137" s="32">
        <f>+Enero!P137+Febrero!P137+'Marzo '!P137+'Abril '!P137+'Mayo '!P137+Junio!P137+Julio!P137+Agosto!P137+Septiembre!P137+'Octubre '!P137+Noviembre!P137+'Diciembre '!P137</f>
        <v>0</v>
      </c>
      <c r="Q137" s="156">
        <f>+Enero!Q137+Febrero!Q137+'Marzo '!Q137+'Abril '!Q137+'Mayo '!Q137+Junio!Q137+Julio!Q137+Agosto!Q137+Septiembre!Q137+'Octubre '!Q137+Noviembre!Q137+'Diciembre '!Q137</f>
        <v>0</v>
      </c>
      <c r="R137" s="32">
        <f>+Enero!R137+Febrero!R137+'Marzo '!R137+'Abril '!R137+'Mayo '!R137+Junio!R137+Julio!R137+Agosto!R137+Septiembre!R137+'Octubre '!R137+Noviembre!R137+'Diciembre '!R137</f>
        <v>0</v>
      </c>
      <c r="S137" s="156">
        <f>+Enero!S137+Febrero!S137+'Marzo '!S137+'Abril '!S137+'Mayo '!S137+Junio!S137+Julio!S137+Agosto!S137+Septiembre!S137+'Octubre '!S137+Noviembre!S137+'Diciembre '!S137</f>
        <v>0</v>
      </c>
      <c r="T137" s="32">
        <f>+Enero!T137+Febrero!T137+'Marzo '!T137+'Abril '!T137+'Mayo '!T137+Junio!T137+Julio!T137+Agosto!T137+Septiembre!T137+'Octubre '!T137+Noviembre!T137+'Diciembre '!T137</f>
        <v>0</v>
      </c>
      <c r="U137" s="156">
        <f>+Enero!U137+Febrero!U137+'Marzo '!U137+'Abril '!U137+'Mayo '!U137+Junio!U137+Julio!U137+Agosto!U137+Septiembre!U137+'Octubre '!U137+Noviembre!U137+'Diciembre '!U137</f>
        <v>0</v>
      </c>
      <c r="V137" s="32">
        <f>+Enero!V137+Febrero!V137+'Marzo '!V137+'Abril '!V137+'Mayo '!V137+Junio!V137+Julio!V137+Agosto!V137+Septiembre!V137+'Octubre '!V137+Noviembre!V137+'Diciembre '!V137</f>
        <v>0</v>
      </c>
      <c r="W137" s="156">
        <f>+Enero!W137+Febrero!W137+'Marzo '!W137+'Abril '!W137+'Mayo '!W137+Junio!W137+Julio!W137+Agosto!W137+Septiembre!W137+'Octubre '!W137+Noviembre!W137+'Diciembre '!W137</f>
        <v>0</v>
      </c>
      <c r="X137" s="32">
        <f>+Enero!X137+Febrero!X137+'Marzo '!X137+'Abril '!X137+'Mayo '!X137+Junio!X137+Julio!X137+Agosto!X137+Septiembre!X137+'Octubre '!X137+Noviembre!X137+'Diciembre '!X137</f>
        <v>0</v>
      </c>
      <c r="Y137" s="156">
        <f>+Enero!Y137+Febrero!Y137+'Marzo '!Y137+'Abril '!Y137+'Mayo '!Y137+Junio!Y137+Julio!Y137+Agosto!Y137+Septiembre!Y137+'Octubre '!Y137+Noviembre!Y137+'Diciembre '!Y137</f>
        <v>0</v>
      </c>
      <c r="Z137" s="32">
        <f>+Enero!Z137+Febrero!Z137+'Marzo '!Z137+'Abril '!Z137+'Mayo '!Z137+Junio!Z137+Julio!Z137+Agosto!Z137+Septiembre!Z137+'Octubre '!Z137+Noviembre!Z137+'Diciembre '!Z137</f>
        <v>0</v>
      </c>
      <c r="AA137" s="156">
        <f>+Enero!AA137+Febrero!AA137+'Marzo '!AA137+'Abril '!AA137+'Mayo '!AA137+Junio!AA137+Julio!AA137+Agosto!AA137+Septiembre!AA137+'Octubre '!AA137+Noviembre!AA137+'Diciembre '!AA137</f>
        <v>0</v>
      </c>
      <c r="AB137" s="32">
        <f>+Enero!AB137+Febrero!AB137+'Marzo '!AB137+'Abril '!AB137+'Mayo '!AB137+Junio!AB137+Julio!AB137+Agosto!AB137+Septiembre!AB137+'Octubre '!AB137+Noviembre!AB137+'Diciembre '!AB137</f>
        <v>0</v>
      </c>
      <c r="AC137" s="156">
        <f>+Enero!AC137+Febrero!AC137+'Marzo '!AC137+'Abril '!AC137+'Mayo '!AC137+Junio!AC137+Julio!AC137+Agosto!AC137+Septiembre!AC137+'Octubre '!AC137+Noviembre!AC137+'Diciembre '!AC137</f>
        <v>0</v>
      </c>
      <c r="AD137" s="32">
        <f>+Enero!AD137+Febrero!AD137+'Marzo '!AD137+'Abril '!AD137+'Mayo '!AD137+Junio!AD137+Julio!AD137+Agosto!AD137+Septiembre!AD137+'Octubre '!AD137+Noviembre!AD137+'Diciembre '!AD137</f>
        <v>0</v>
      </c>
      <c r="AE137" s="156">
        <f>+Enero!AE137+Febrero!AE137+'Marzo '!AE137+'Abril '!AE137+'Mayo '!AE137+Junio!AE137+Julio!AE137+Agosto!AE137+Septiembre!AE137+'Octubre '!AE137+Noviembre!AE137+'Diciembre '!AE137</f>
        <v>0</v>
      </c>
      <c r="AF137" s="32">
        <f>+Enero!AF137+Febrero!AF137+'Marzo '!AF137+'Abril '!AF137+'Mayo '!AF137+Junio!AF137+Julio!AF137+Agosto!AF137+Septiembre!AF137+'Octubre '!AF137+Noviembre!AF137+'Diciembre '!AF137</f>
        <v>0</v>
      </c>
      <c r="AG137" s="156">
        <f>+Enero!AG137+Febrero!AG137+'Marzo '!AG137+'Abril '!AG137+'Mayo '!AG137+Junio!AG137+Julio!AG137+Agosto!AG137+Septiembre!AG137+'Octubre '!AG137+Noviembre!AG137+'Diciembre '!AG137</f>
        <v>0</v>
      </c>
      <c r="AH137" s="156">
        <f>+Enero!AH137+Febrero!AH137+'Marzo '!AH137+'Abril '!AH137+'Mayo '!AH137+Junio!AH137+Julio!AH137+Agosto!AH137+Septiembre!AH137+'Octubre '!AH137+Noviembre!AH137+'Diciembre '!AH137</f>
        <v>0</v>
      </c>
      <c r="AI137" s="156">
        <f>+Enero!AI137+Febrero!AI137+'Marzo '!AI137+'Abril '!AI137+'Mayo '!AI137+Junio!AI137+Julio!AI137+Agosto!AI137+Septiembre!AI137+'Octubre '!AI137+Noviembre!AI137+'Diciembre '!AI137</f>
        <v>0</v>
      </c>
      <c r="AJ137" s="156">
        <f>+Enero!AJ137+Febrero!AJ137+'Marzo '!AJ137+'Abril '!AJ137+'Mayo '!AJ137+Junio!AJ137+Julio!AJ137+Agosto!AJ137+Septiembre!AJ137+'Octubre '!AJ137+Noviembre!AJ137+'Diciembre '!AJ137</f>
        <v>0</v>
      </c>
      <c r="AK137" s="156">
        <f>+Enero!AK137+Febrero!AK137+'Marzo '!AK137+'Abril '!AK137+'Mayo '!AK137+Junio!AK137+Julio!AK137+Agosto!AK137+Septiembre!AK137+'Octubre '!AK137+Noviembre!AK137+'Diciembre '!AK137</f>
        <v>0</v>
      </c>
      <c r="AL137" s="156">
        <f>+Enero!AL137+Febrero!AL137+'Marzo '!AL137+'Abril '!AL137+'Mayo '!AL137+Junio!AL137+Julio!AL137+Agosto!AL137+Septiembre!AL137+'Octubre '!AL137+Noviembre!AL137+'Diciembre '!AL137</f>
        <v>0</v>
      </c>
      <c r="AM137" s="156">
        <f>+Enero!AM137+Febrero!AM137+'Marzo '!AM137+'Abril '!AM137+'Mayo '!AM137+Junio!AM137+Julio!AM137+Agosto!AM137+Septiembre!AM137+'Octubre '!AM137+Noviembre!AM137+'Diciembre '!AM137</f>
        <v>0</v>
      </c>
      <c r="AN137" s="156">
        <f>+Enero!AN137+Febrero!AN137+'Marzo '!AN137+'Abril '!AN137+'Mayo '!AN137+Junio!AN137+Julio!AN137+Agosto!AN137+Septiembre!AN137+'Octubre '!AN137+Noviembre!AN137+'Diciembre '!AN137</f>
        <v>0</v>
      </c>
      <c r="AO137" s="165">
        <f>+Enero!AO137+Febrero!AO137+'Marzo '!AO137+'Abril '!AO137+'Mayo '!AO137+Junio!AO137+Julio!AO137+Agosto!AO137+Septiembre!AO137+'Octubre '!AO137+Noviembre!AO137+'Diciembre '!AO137</f>
        <v>0</v>
      </c>
      <c r="AP137" s="32">
        <f>+Enero!AP137+Febrero!AP137+'Marzo '!AP137+'Abril '!AP137+'Mayo '!AP137+Junio!AP137+Julio!AP137+Agosto!AP137+Septiembre!AP137+'Octubre '!AP137+Noviembre!AP137+'Diciembre '!AP137</f>
        <v>0</v>
      </c>
      <c r="AQ137" s="156">
        <f>+Enero!AQ137+Febrero!AQ137+'Marzo '!AQ137+'Abril '!AQ137+'Mayo '!AQ137+Junio!AQ137+Julio!AQ137+Agosto!AQ137+Septiembre!AQ137+'Octubre '!AQ137+Noviembre!AQ137+'Diciembre '!AQ137</f>
        <v>0</v>
      </c>
      <c r="AR137" s="32">
        <f>+Enero!AR137+Febrero!AR137+'Marzo '!AR137+'Abril '!AR137+'Mayo '!AR137+Junio!AR137+Julio!AR137+Agosto!AR137+Septiembre!AR137+'Octubre '!AR137+Noviembre!AR137+'Diciembre '!AR137</f>
        <v>0</v>
      </c>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15</v>
      </c>
      <c r="E138" s="155">
        <f t="shared" si="26"/>
        <v>8</v>
      </c>
      <c r="F138" s="155">
        <f t="shared" si="26"/>
        <v>7</v>
      </c>
      <c r="G138" s="32">
        <f>+Enero!G138+Febrero!G138+'Marzo '!G138+'Abril '!G138+'Mayo '!G138+Junio!G138+Julio!G138+Agosto!G138+Septiembre!G138+'Octubre '!G138+Noviembre!G138+'Diciembre '!G138</f>
        <v>0</v>
      </c>
      <c r="H138" s="32">
        <f>+Enero!H138+Febrero!H138+'Marzo '!H138+'Abril '!H138+'Mayo '!H138+Junio!H138+Julio!H138+Agosto!H138+Septiembre!H138+'Octubre '!H138+Noviembre!H138+'Diciembre '!H138</f>
        <v>0</v>
      </c>
      <c r="I138" s="32">
        <f>+Enero!I138+Febrero!I138+'Marzo '!I138+'Abril '!I138+'Mayo '!I138+Junio!I138+Julio!I138+Agosto!I138+Septiembre!I138+'Octubre '!I138+Noviembre!I138+'Diciembre '!I138</f>
        <v>0</v>
      </c>
      <c r="J138" s="32">
        <f>+Enero!J138+Febrero!J138+'Marzo '!J138+'Abril '!J138+'Mayo '!J138+Junio!J138+Julio!J138+Agosto!J138+Septiembre!J138+'Octubre '!J138+Noviembre!J138+'Diciembre '!J138</f>
        <v>0</v>
      </c>
      <c r="K138" s="32">
        <f>+Enero!K138+Febrero!K138+'Marzo '!K138+'Abril '!K138+'Mayo '!K138+Junio!K138+Julio!K138+Agosto!K138+Septiembre!K138+'Octubre '!K138+Noviembre!K138+'Diciembre '!K138</f>
        <v>0</v>
      </c>
      <c r="L138" s="32">
        <f>+Enero!L138+Febrero!L138+'Marzo '!L138+'Abril '!L138+'Mayo '!L138+Junio!L138+Julio!L138+Agosto!L138+Septiembre!L138+'Octubre '!L138+Noviembre!L138+'Diciembre '!L138</f>
        <v>2</v>
      </c>
      <c r="M138" s="32">
        <f>+Enero!M138+Febrero!M138+'Marzo '!M138+'Abril '!M138+'Mayo '!M138+Junio!M138+Julio!M138+Agosto!M138+Septiembre!M138+'Octubre '!M138+Noviembre!M138+'Diciembre '!M138</f>
        <v>1</v>
      </c>
      <c r="N138" s="32">
        <f>+Enero!N138+Febrero!N138+'Marzo '!N138+'Abril '!N138+'Mayo '!N138+Junio!N138+Julio!N138+Agosto!N138+Septiembre!N138+'Octubre '!N138+Noviembre!N138+'Diciembre '!N138</f>
        <v>0</v>
      </c>
      <c r="O138" s="32">
        <f>+Enero!O138+Febrero!O138+'Marzo '!O138+'Abril '!O138+'Mayo '!O138+Junio!O138+Julio!O138+Agosto!O138+Septiembre!O138+'Octubre '!O138+Noviembre!O138+'Diciembre '!O138</f>
        <v>0</v>
      </c>
      <c r="P138" s="32">
        <f>+Enero!P138+Febrero!P138+'Marzo '!P138+'Abril '!P138+'Mayo '!P138+Junio!P138+Julio!P138+Agosto!P138+Septiembre!P138+'Octubre '!P138+Noviembre!P138+'Diciembre '!P138</f>
        <v>0</v>
      </c>
      <c r="Q138" s="32">
        <f>+Enero!Q138+Febrero!Q138+'Marzo '!Q138+'Abril '!Q138+'Mayo '!Q138+Junio!Q138+Julio!Q138+Agosto!Q138+Septiembre!Q138+'Octubre '!Q138+Noviembre!Q138+'Diciembre '!Q138</f>
        <v>0</v>
      </c>
      <c r="R138" s="32">
        <f>+Enero!R138+Febrero!R138+'Marzo '!R138+'Abril '!R138+'Mayo '!R138+Junio!R138+Julio!R138+Agosto!R138+Septiembre!R138+'Octubre '!R138+Noviembre!R138+'Diciembre '!R138</f>
        <v>0</v>
      </c>
      <c r="S138" s="32">
        <f>+Enero!S138+Febrero!S138+'Marzo '!S138+'Abril '!S138+'Mayo '!S138+Junio!S138+Julio!S138+Agosto!S138+Septiembre!S138+'Octubre '!S138+Noviembre!S138+'Diciembre '!S138</f>
        <v>2</v>
      </c>
      <c r="T138" s="32">
        <f>+Enero!T138+Febrero!T138+'Marzo '!T138+'Abril '!T138+'Mayo '!T138+Junio!T138+Julio!T138+Agosto!T138+Septiembre!T138+'Octubre '!T138+Noviembre!T138+'Diciembre '!T138</f>
        <v>2</v>
      </c>
      <c r="U138" s="32">
        <f>+Enero!U138+Febrero!U138+'Marzo '!U138+'Abril '!U138+'Mayo '!U138+Junio!U138+Julio!U138+Agosto!U138+Septiembre!U138+'Octubre '!U138+Noviembre!U138+'Diciembre '!U138</f>
        <v>1</v>
      </c>
      <c r="V138" s="32">
        <f>+Enero!V138+Febrero!V138+'Marzo '!V138+'Abril '!V138+'Mayo '!V138+Junio!V138+Julio!V138+Agosto!V138+Septiembre!V138+'Octubre '!V138+Noviembre!V138+'Diciembre '!V138</f>
        <v>0</v>
      </c>
      <c r="W138" s="32">
        <f>+Enero!W138+Febrero!W138+'Marzo '!W138+'Abril '!W138+'Mayo '!W138+Junio!W138+Julio!W138+Agosto!W138+Septiembre!W138+'Octubre '!W138+Noviembre!W138+'Diciembre '!W138</f>
        <v>2</v>
      </c>
      <c r="X138" s="32">
        <f>+Enero!X138+Febrero!X138+'Marzo '!X138+'Abril '!X138+'Mayo '!X138+Junio!X138+Julio!X138+Agosto!X138+Septiembre!X138+'Octubre '!X138+Noviembre!X138+'Diciembre '!X138</f>
        <v>0</v>
      </c>
      <c r="Y138" s="32">
        <f>+Enero!Y138+Febrero!Y138+'Marzo '!Y138+'Abril '!Y138+'Mayo '!Y138+Junio!Y138+Julio!Y138+Agosto!Y138+Septiembre!Y138+'Octubre '!Y138+Noviembre!Y138+'Diciembre '!Y138</f>
        <v>0</v>
      </c>
      <c r="Z138" s="32">
        <f>+Enero!Z138+Febrero!Z138+'Marzo '!Z138+'Abril '!Z138+'Mayo '!Z138+Junio!Z138+Julio!Z138+Agosto!Z138+Septiembre!Z138+'Octubre '!Z138+Noviembre!Z138+'Diciembre '!Z138</f>
        <v>2</v>
      </c>
      <c r="AA138" s="32">
        <f>+Enero!AA138+Febrero!AA138+'Marzo '!AA138+'Abril '!AA138+'Mayo '!AA138+Junio!AA138+Julio!AA138+Agosto!AA138+Septiembre!AA138+'Octubre '!AA138+Noviembre!AA138+'Diciembre '!AA138</f>
        <v>2</v>
      </c>
      <c r="AB138" s="32">
        <f>+Enero!AB138+Febrero!AB138+'Marzo '!AB138+'Abril '!AB138+'Mayo '!AB138+Junio!AB138+Julio!AB138+Agosto!AB138+Septiembre!AB138+'Octubre '!AB138+Noviembre!AB138+'Diciembre '!AB138</f>
        <v>1</v>
      </c>
      <c r="AC138" s="32">
        <f>+Enero!AC138+Febrero!AC138+'Marzo '!AC138+'Abril '!AC138+'Mayo '!AC138+Junio!AC138+Julio!AC138+Agosto!AC138+Septiembre!AC138+'Octubre '!AC138+Noviembre!AC138+'Diciembre '!AC138</f>
        <v>0</v>
      </c>
      <c r="AD138" s="32">
        <f>+Enero!AD138+Febrero!AD138+'Marzo '!AD138+'Abril '!AD138+'Mayo '!AD138+Junio!AD138+Julio!AD138+Agosto!AD138+Septiembre!AD138+'Octubre '!AD138+Noviembre!AD138+'Diciembre '!AD138</f>
        <v>0</v>
      </c>
      <c r="AE138" s="32">
        <f>+Enero!AE138+Febrero!AE138+'Marzo '!AE138+'Abril '!AE138+'Mayo '!AE138+Junio!AE138+Julio!AE138+Agosto!AE138+Septiembre!AE138+'Octubre '!AE138+Noviembre!AE138+'Diciembre '!AE138</f>
        <v>0</v>
      </c>
      <c r="AF138" s="32">
        <f>+Enero!AF138+Febrero!AF138+'Marzo '!AF138+'Abril '!AF138+'Mayo '!AF138+Junio!AF138+Julio!AF138+Agosto!AF138+Septiembre!AF138+'Octubre '!AF138+Noviembre!AF138+'Diciembre '!AF138</f>
        <v>0</v>
      </c>
      <c r="AG138" s="32">
        <f>+Enero!AG138+Febrero!AG138+'Marzo '!AG138+'Abril '!AG138+'Mayo '!AG138+Junio!AG138+Julio!AG138+Agosto!AG138+Septiembre!AG138+'Octubre '!AG138+Noviembre!AG138+'Diciembre '!AG138</f>
        <v>0</v>
      </c>
      <c r="AH138" s="32">
        <f>+Enero!AH138+Febrero!AH138+'Marzo '!AH138+'Abril '!AH138+'Mayo '!AH138+Junio!AH138+Julio!AH138+Agosto!AH138+Septiembre!AH138+'Octubre '!AH138+Noviembre!AH138+'Diciembre '!AH138</f>
        <v>0</v>
      </c>
      <c r="AI138" s="32">
        <f>+Enero!AI138+Febrero!AI138+'Marzo '!AI138+'Abril '!AI138+'Mayo '!AI138+Junio!AI138+Julio!AI138+Agosto!AI138+Septiembre!AI138+'Octubre '!AI138+Noviembre!AI138+'Diciembre '!AI138</f>
        <v>0</v>
      </c>
      <c r="AJ138" s="32">
        <f>+Enero!AJ138+Febrero!AJ138+'Marzo '!AJ138+'Abril '!AJ138+'Mayo '!AJ138+Junio!AJ138+Julio!AJ138+Agosto!AJ138+Septiembre!AJ138+'Octubre '!AJ138+Noviembre!AJ138+'Diciembre '!AJ138</f>
        <v>0</v>
      </c>
      <c r="AK138" s="32">
        <f>+Enero!AK138+Febrero!AK138+'Marzo '!AK138+'Abril '!AK138+'Mayo '!AK138+Junio!AK138+Julio!AK138+Agosto!AK138+Septiembre!AK138+'Octubre '!AK138+Noviembre!AK138+'Diciembre '!AK138</f>
        <v>0</v>
      </c>
      <c r="AL138" s="32">
        <f>+Enero!AL138+Febrero!AL138+'Marzo '!AL138+'Abril '!AL138+'Mayo '!AL138+Junio!AL138+Julio!AL138+Agosto!AL138+Septiembre!AL138+'Octubre '!AL138+Noviembre!AL138+'Diciembre '!AL138</f>
        <v>0</v>
      </c>
      <c r="AM138" s="32">
        <f>+Enero!AM138+Febrero!AM138+'Marzo '!AM138+'Abril '!AM138+'Mayo '!AM138+Junio!AM138+Julio!AM138+Agosto!AM138+Septiembre!AM138+'Octubre '!AM138+Noviembre!AM138+'Diciembre '!AM138</f>
        <v>0</v>
      </c>
      <c r="AN138" s="86">
        <f>+Enero!AN138+Febrero!AN138+'Marzo '!AN138+'Abril '!AN138+'Mayo '!AN138+Junio!AN138+Julio!AN138+Agosto!AN138+Septiembre!AN138+'Octubre '!AN138+Noviembre!AN138+'Diciembre '!AN138</f>
        <v>0</v>
      </c>
      <c r="AO138" s="129">
        <f>+Enero!AO138+Febrero!AO138+'Marzo '!AO138+'Abril '!AO138+'Mayo '!AO138+Junio!AO138+Julio!AO138+Agosto!AO138+Septiembre!AO138+'Octubre '!AO138+Noviembre!AO138+'Diciembre '!AO138</f>
        <v>0</v>
      </c>
      <c r="AP138" s="32">
        <f>+Enero!AP138+Febrero!AP138+'Marzo '!AP138+'Abril '!AP138+'Mayo '!AP138+Junio!AP138+Julio!AP138+Agosto!AP138+Septiembre!AP138+'Octubre '!AP138+Noviembre!AP138+'Diciembre '!AP138</f>
        <v>0</v>
      </c>
      <c r="AQ138" s="32">
        <f>+Enero!AQ138+Febrero!AQ138+'Marzo '!AQ138+'Abril '!AQ138+'Mayo '!AQ138+Junio!AQ138+Julio!AQ138+Agosto!AQ138+Septiembre!AQ138+'Octubre '!AQ138+Noviembre!AQ138+'Diciembre '!AQ138</f>
        <v>0</v>
      </c>
      <c r="AR138" s="32">
        <f>+Enero!AR138+Febrero!AR138+'Marzo '!AR138+'Abril '!AR138+'Mayo '!AR138+Junio!AR138+Julio!AR138+Agosto!AR138+Septiembre!AR138+'Octubre '!AR138+Noviembre!AR138+'Diciembre '!AR138</f>
        <v>0</v>
      </c>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38</v>
      </c>
      <c r="E139" s="155">
        <f t="shared" si="26"/>
        <v>5</v>
      </c>
      <c r="F139" s="155">
        <f t="shared" si="26"/>
        <v>33</v>
      </c>
      <c r="G139" s="32">
        <f>+Enero!G139+Febrero!G139+'Marzo '!G139+'Abril '!G139+'Mayo '!G139+Junio!G139+Julio!G139+Agosto!G139+Septiembre!G139+'Octubre '!G139+Noviembre!G139+'Diciembre '!G139</f>
        <v>0</v>
      </c>
      <c r="H139" s="32">
        <f>+Enero!H139+Febrero!H139+'Marzo '!H139+'Abril '!H139+'Mayo '!H139+Junio!H139+Julio!H139+Agosto!H139+Septiembre!H139+'Octubre '!H139+Noviembre!H139+'Diciembre '!H139</f>
        <v>0</v>
      </c>
      <c r="I139" s="32">
        <f>+Enero!I139+Febrero!I139+'Marzo '!I139+'Abril '!I139+'Mayo '!I139+Junio!I139+Julio!I139+Agosto!I139+Septiembre!I139+'Octubre '!I139+Noviembre!I139+'Diciembre '!I139</f>
        <v>0</v>
      </c>
      <c r="J139" s="32">
        <f>+Enero!J139+Febrero!J139+'Marzo '!J139+'Abril '!J139+'Mayo '!J139+Junio!J139+Julio!J139+Agosto!J139+Septiembre!J139+'Octubre '!J139+Noviembre!J139+'Diciembre '!J139</f>
        <v>0</v>
      </c>
      <c r="K139" s="32">
        <f>+Enero!K139+Febrero!K139+'Marzo '!K139+'Abril '!K139+'Mayo '!K139+Junio!K139+Julio!K139+Agosto!K139+Septiembre!K139+'Octubre '!K139+Noviembre!K139+'Diciembre '!K139</f>
        <v>0</v>
      </c>
      <c r="L139" s="32">
        <f>+Enero!L139+Febrero!L139+'Marzo '!L139+'Abril '!L139+'Mayo '!L139+Junio!L139+Julio!L139+Agosto!L139+Septiembre!L139+'Octubre '!L139+Noviembre!L139+'Diciembre '!L139</f>
        <v>0</v>
      </c>
      <c r="M139" s="32">
        <f>+Enero!M139+Febrero!M139+'Marzo '!M139+'Abril '!M139+'Mayo '!M139+Junio!M139+Julio!M139+Agosto!M139+Septiembre!M139+'Octubre '!M139+Noviembre!M139+'Diciembre '!M139</f>
        <v>0</v>
      </c>
      <c r="N139" s="32">
        <f>+Enero!N139+Febrero!N139+'Marzo '!N139+'Abril '!N139+'Mayo '!N139+Junio!N139+Julio!N139+Agosto!N139+Septiembre!N139+'Octubre '!N139+Noviembre!N139+'Diciembre '!N139</f>
        <v>0</v>
      </c>
      <c r="O139" s="32">
        <f>+Enero!O139+Febrero!O139+'Marzo '!O139+'Abril '!O139+'Mayo '!O139+Junio!O139+Julio!O139+Agosto!O139+Septiembre!O139+'Octubre '!O139+Noviembre!O139+'Diciembre '!O139</f>
        <v>0</v>
      </c>
      <c r="P139" s="32">
        <f>+Enero!P139+Febrero!P139+'Marzo '!P139+'Abril '!P139+'Mayo '!P139+Junio!P139+Julio!P139+Agosto!P139+Septiembre!P139+'Octubre '!P139+Noviembre!P139+'Diciembre '!P139</f>
        <v>1</v>
      </c>
      <c r="Q139" s="32">
        <f>+Enero!Q139+Febrero!Q139+'Marzo '!Q139+'Abril '!Q139+'Mayo '!Q139+Junio!Q139+Julio!Q139+Agosto!Q139+Septiembre!Q139+'Octubre '!Q139+Noviembre!Q139+'Diciembre '!Q139</f>
        <v>0</v>
      </c>
      <c r="R139" s="32">
        <f>+Enero!R139+Febrero!R139+'Marzo '!R139+'Abril '!R139+'Mayo '!R139+Junio!R139+Julio!R139+Agosto!R139+Septiembre!R139+'Octubre '!R139+Noviembre!R139+'Diciembre '!R139</f>
        <v>2</v>
      </c>
      <c r="S139" s="32">
        <f>+Enero!S139+Febrero!S139+'Marzo '!S139+'Abril '!S139+'Mayo '!S139+Junio!S139+Julio!S139+Agosto!S139+Septiembre!S139+'Octubre '!S139+Noviembre!S139+'Diciembre '!S139</f>
        <v>0</v>
      </c>
      <c r="T139" s="32">
        <f>+Enero!T139+Febrero!T139+'Marzo '!T139+'Abril '!T139+'Mayo '!T139+Junio!T139+Julio!T139+Agosto!T139+Septiembre!T139+'Octubre '!T139+Noviembre!T139+'Diciembre '!T139</f>
        <v>2</v>
      </c>
      <c r="U139" s="32">
        <f>+Enero!U139+Febrero!U139+'Marzo '!U139+'Abril '!U139+'Mayo '!U139+Junio!U139+Julio!U139+Agosto!U139+Septiembre!U139+'Octubre '!U139+Noviembre!U139+'Diciembre '!U139</f>
        <v>0</v>
      </c>
      <c r="V139" s="32">
        <f>+Enero!V139+Febrero!V139+'Marzo '!V139+'Abril '!V139+'Mayo '!V139+Junio!V139+Julio!V139+Agosto!V139+Septiembre!V139+'Octubre '!V139+Noviembre!V139+'Diciembre '!V139</f>
        <v>2</v>
      </c>
      <c r="W139" s="32">
        <f>+Enero!W139+Febrero!W139+'Marzo '!W139+'Abril '!W139+'Mayo '!W139+Junio!W139+Julio!W139+Agosto!W139+Septiembre!W139+'Octubre '!W139+Noviembre!W139+'Diciembre '!W139</f>
        <v>2</v>
      </c>
      <c r="X139" s="32">
        <f>+Enero!X139+Febrero!X139+'Marzo '!X139+'Abril '!X139+'Mayo '!X139+Junio!X139+Julio!X139+Agosto!X139+Septiembre!X139+'Octubre '!X139+Noviembre!X139+'Diciembre '!X139</f>
        <v>2</v>
      </c>
      <c r="Y139" s="32">
        <f>+Enero!Y139+Febrero!Y139+'Marzo '!Y139+'Abril '!Y139+'Mayo '!Y139+Junio!Y139+Julio!Y139+Agosto!Y139+Septiembre!Y139+'Octubre '!Y139+Noviembre!Y139+'Diciembre '!Y139</f>
        <v>0</v>
      </c>
      <c r="Z139" s="32">
        <f>+Enero!Z139+Febrero!Z139+'Marzo '!Z139+'Abril '!Z139+'Mayo '!Z139+Junio!Z139+Julio!Z139+Agosto!Z139+Septiembre!Z139+'Octubre '!Z139+Noviembre!Z139+'Diciembre '!Z139</f>
        <v>4</v>
      </c>
      <c r="AA139" s="32">
        <f>+Enero!AA139+Febrero!AA139+'Marzo '!AA139+'Abril '!AA139+'Mayo '!AA139+Junio!AA139+Julio!AA139+Agosto!AA139+Septiembre!AA139+'Octubre '!AA139+Noviembre!AA139+'Diciembre '!AA139</f>
        <v>1</v>
      </c>
      <c r="AB139" s="32">
        <f>+Enero!AB139+Febrero!AB139+'Marzo '!AB139+'Abril '!AB139+'Mayo '!AB139+Junio!AB139+Julio!AB139+Agosto!AB139+Septiembre!AB139+'Octubre '!AB139+Noviembre!AB139+'Diciembre '!AB139</f>
        <v>6</v>
      </c>
      <c r="AC139" s="32">
        <f>+Enero!AC139+Febrero!AC139+'Marzo '!AC139+'Abril '!AC139+'Mayo '!AC139+Junio!AC139+Julio!AC139+Agosto!AC139+Septiembre!AC139+'Octubre '!AC139+Noviembre!AC139+'Diciembre '!AC139</f>
        <v>0</v>
      </c>
      <c r="AD139" s="32">
        <f>+Enero!AD139+Febrero!AD139+'Marzo '!AD139+'Abril '!AD139+'Mayo '!AD139+Junio!AD139+Julio!AD139+Agosto!AD139+Septiembre!AD139+'Octubre '!AD139+Noviembre!AD139+'Diciembre '!AD139</f>
        <v>5</v>
      </c>
      <c r="AE139" s="32">
        <f>+Enero!AE139+Febrero!AE139+'Marzo '!AE139+'Abril '!AE139+'Mayo '!AE139+Junio!AE139+Julio!AE139+Agosto!AE139+Septiembre!AE139+'Octubre '!AE139+Noviembre!AE139+'Diciembre '!AE139</f>
        <v>0</v>
      </c>
      <c r="AF139" s="32">
        <f>+Enero!AF139+Febrero!AF139+'Marzo '!AF139+'Abril '!AF139+'Mayo '!AF139+Junio!AF139+Julio!AF139+Agosto!AF139+Septiembre!AF139+'Octubre '!AF139+Noviembre!AF139+'Diciembre '!AF139</f>
        <v>3</v>
      </c>
      <c r="AG139" s="32">
        <f>+Enero!AG139+Febrero!AG139+'Marzo '!AG139+'Abril '!AG139+'Mayo '!AG139+Junio!AG139+Julio!AG139+Agosto!AG139+Septiembre!AG139+'Octubre '!AG139+Noviembre!AG139+'Diciembre '!AG139</f>
        <v>1</v>
      </c>
      <c r="AH139" s="32">
        <f>+Enero!AH139+Febrero!AH139+'Marzo '!AH139+'Abril '!AH139+'Mayo '!AH139+Junio!AH139+Julio!AH139+Agosto!AH139+Septiembre!AH139+'Octubre '!AH139+Noviembre!AH139+'Diciembre '!AH139</f>
        <v>3</v>
      </c>
      <c r="AI139" s="32">
        <f>+Enero!AI139+Febrero!AI139+'Marzo '!AI139+'Abril '!AI139+'Mayo '!AI139+Junio!AI139+Julio!AI139+Agosto!AI139+Septiembre!AI139+'Octubre '!AI139+Noviembre!AI139+'Diciembre '!AI139</f>
        <v>0</v>
      </c>
      <c r="AJ139" s="32">
        <f>+Enero!AJ139+Febrero!AJ139+'Marzo '!AJ139+'Abril '!AJ139+'Mayo '!AJ139+Junio!AJ139+Julio!AJ139+Agosto!AJ139+Septiembre!AJ139+'Octubre '!AJ139+Noviembre!AJ139+'Diciembre '!AJ139</f>
        <v>1</v>
      </c>
      <c r="AK139" s="32">
        <f>+Enero!AK139+Febrero!AK139+'Marzo '!AK139+'Abril '!AK139+'Mayo '!AK139+Junio!AK139+Julio!AK139+Agosto!AK139+Septiembre!AK139+'Octubre '!AK139+Noviembre!AK139+'Diciembre '!AK139</f>
        <v>0</v>
      </c>
      <c r="AL139" s="32">
        <f>+Enero!AL139+Febrero!AL139+'Marzo '!AL139+'Abril '!AL139+'Mayo '!AL139+Junio!AL139+Julio!AL139+Agosto!AL139+Septiembre!AL139+'Octubre '!AL139+Noviembre!AL139+'Diciembre '!AL139</f>
        <v>0</v>
      </c>
      <c r="AM139" s="32">
        <f>+Enero!AM139+Febrero!AM139+'Marzo '!AM139+'Abril '!AM139+'Mayo '!AM139+Junio!AM139+Julio!AM139+Agosto!AM139+Septiembre!AM139+'Octubre '!AM139+Noviembre!AM139+'Diciembre '!AM139</f>
        <v>1</v>
      </c>
      <c r="AN139" s="86">
        <f>+Enero!AN139+Febrero!AN139+'Marzo '!AN139+'Abril '!AN139+'Mayo '!AN139+Junio!AN139+Julio!AN139+Agosto!AN139+Septiembre!AN139+'Octubre '!AN139+Noviembre!AN139+'Diciembre '!AN139</f>
        <v>2</v>
      </c>
      <c r="AO139" s="129">
        <f>+Enero!AO139+Febrero!AO139+'Marzo '!AO139+'Abril '!AO139+'Mayo '!AO139+Junio!AO139+Julio!AO139+Agosto!AO139+Septiembre!AO139+'Octubre '!AO139+Noviembre!AO139+'Diciembre '!AO139</f>
        <v>0</v>
      </c>
      <c r="AP139" s="32">
        <f>+Enero!AP139+Febrero!AP139+'Marzo '!AP139+'Abril '!AP139+'Mayo '!AP139+Junio!AP139+Julio!AP139+Agosto!AP139+Septiembre!AP139+'Octubre '!AP139+Noviembre!AP139+'Diciembre '!AP139</f>
        <v>0</v>
      </c>
      <c r="AQ139" s="32">
        <f>+Enero!AQ139+Febrero!AQ139+'Marzo '!AQ139+'Abril '!AQ139+'Mayo '!AQ139+Junio!AQ139+Julio!AQ139+Agosto!AQ139+Septiembre!AQ139+'Octubre '!AQ139+Noviembre!AQ139+'Diciembre '!AQ139</f>
        <v>0</v>
      </c>
      <c r="AR139" s="32">
        <f>+Enero!AR139+Febrero!AR139+'Marzo '!AR139+'Abril '!AR139+'Mayo '!AR139+Junio!AR139+Julio!AR139+Agosto!AR139+Septiembre!AR139+'Octubre '!AR139+Noviembre!AR139+'Diciembre '!AR139</f>
        <v>0</v>
      </c>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16</v>
      </c>
      <c r="E140" s="155">
        <f t="shared" si="26"/>
        <v>0</v>
      </c>
      <c r="F140" s="155">
        <f t="shared" si="26"/>
        <v>16</v>
      </c>
      <c r="G140" s="32">
        <f>+Enero!G140+Febrero!G140+'Marzo '!G140+'Abril '!G140+'Mayo '!G140+Junio!G140+Julio!G140+Agosto!G140+Septiembre!G140+'Octubre '!G140+Noviembre!G140+'Diciembre '!G140</f>
        <v>0</v>
      </c>
      <c r="H140" s="32">
        <f>+Enero!H140+Febrero!H140+'Marzo '!H140+'Abril '!H140+'Mayo '!H140+Junio!H140+Julio!H140+Agosto!H140+Septiembre!H140+'Octubre '!H140+Noviembre!H140+'Diciembre '!H140</f>
        <v>0</v>
      </c>
      <c r="I140" s="32">
        <f>+Enero!I140+Febrero!I140+'Marzo '!I140+'Abril '!I140+'Mayo '!I140+Junio!I140+Julio!I140+Agosto!I140+Septiembre!I140+'Octubre '!I140+Noviembre!I140+'Diciembre '!I140</f>
        <v>0</v>
      </c>
      <c r="J140" s="32">
        <f>+Enero!J140+Febrero!J140+'Marzo '!J140+'Abril '!J140+'Mayo '!J140+Junio!J140+Julio!J140+Agosto!J140+Septiembre!J140+'Octubre '!J140+Noviembre!J140+'Diciembre '!J140</f>
        <v>0</v>
      </c>
      <c r="K140" s="32">
        <f>+Enero!K140+Febrero!K140+'Marzo '!K140+'Abril '!K140+'Mayo '!K140+Junio!K140+Julio!K140+Agosto!K140+Septiembre!K140+'Octubre '!K140+Noviembre!K140+'Diciembre '!K140</f>
        <v>0</v>
      </c>
      <c r="L140" s="32">
        <f>+Enero!L140+Febrero!L140+'Marzo '!L140+'Abril '!L140+'Mayo '!L140+Junio!L140+Julio!L140+Agosto!L140+Septiembre!L140+'Octubre '!L140+Noviembre!L140+'Diciembre '!L140</f>
        <v>0</v>
      </c>
      <c r="M140" s="32">
        <f>+Enero!M140+Febrero!M140+'Marzo '!M140+'Abril '!M140+'Mayo '!M140+Junio!M140+Julio!M140+Agosto!M140+Septiembre!M140+'Octubre '!M140+Noviembre!M140+'Diciembre '!M140</f>
        <v>0</v>
      </c>
      <c r="N140" s="32">
        <f>+Enero!N140+Febrero!N140+'Marzo '!N140+'Abril '!N140+'Mayo '!N140+Junio!N140+Julio!N140+Agosto!N140+Septiembre!N140+'Octubre '!N140+Noviembre!N140+'Diciembre '!N140</f>
        <v>0</v>
      </c>
      <c r="O140" s="32">
        <f>+Enero!O140+Febrero!O140+'Marzo '!O140+'Abril '!O140+'Mayo '!O140+Junio!O140+Julio!O140+Agosto!O140+Septiembre!O140+'Octubre '!O140+Noviembre!O140+'Diciembre '!O140</f>
        <v>0</v>
      </c>
      <c r="P140" s="32">
        <f>+Enero!P140+Febrero!P140+'Marzo '!P140+'Abril '!P140+'Mayo '!P140+Junio!P140+Julio!P140+Agosto!P140+Septiembre!P140+'Octubre '!P140+Noviembre!P140+'Diciembre '!P140</f>
        <v>0</v>
      </c>
      <c r="Q140" s="32">
        <f>+Enero!Q140+Febrero!Q140+'Marzo '!Q140+'Abril '!Q140+'Mayo '!Q140+Junio!Q140+Julio!Q140+Agosto!Q140+Septiembre!Q140+'Octubre '!Q140+Noviembre!Q140+'Diciembre '!Q140</f>
        <v>0</v>
      </c>
      <c r="R140" s="32">
        <f>+Enero!R140+Febrero!R140+'Marzo '!R140+'Abril '!R140+'Mayo '!R140+Junio!R140+Julio!R140+Agosto!R140+Septiembre!R140+'Octubre '!R140+Noviembre!R140+'Diciembre '!R140</f>
        <v>1</v>
      </c>
      <c r="S140" s="32">
        <f>+Enero!S140+Febrero!S140+'Marzo '!S140+'Abril '!S140+'Mayo '!S140+Junio!S140+Julio!S140+Agosto!S140+Septiembre!S140+'Octubre '!S140+Noviembre!S140+'Diciembre '!S140</f>
        <v>0</v>
      </c>
      <c r="T140" s="32">
        <f>+Enero!T140+Febrero!T140+'Marzo '!T140+'Abril '!T140+'Mayo '!T140+Junio!T140+Julio!T140+Agosto!T140+Septiembre!T140+'Octubre '!T140+Noviembre!T140+'Diciembre '!T140</f>
        <v>3</v>
      </c>
      <c r="U140" s="32">
        <f>+Enero!U140+Febrero!U140+'Marzo '!U140+'Abril '!U140+'Mayo '!U140+Junio!U140+Julio!U140+Agosto!U140+Septiembre!U140+'Octubre '!U140+Noviembre!U140+'Diciembre '!U140</f>
        <v>0</v>
      </c>
      <c r="V140" s="32">
        <f>+Enero!V140+Febrero!V140+'Marzo '!V140+'Abril '!V140+'Mayo '!V140+Junio!V140+Julio!V140+Agosto!V140+Septiembre!V140+'Octubre '!V140+Noviembre!V140+'Diciembre '!V140</f>
        <v>1</v>
      </c>
      <c r="W140" s="32">
        <f>+Enero!W140+Febrero!W140+'Marzo '!W140+'Abril '!W140+'Mayo '!W140+Junio!W140+Julio!W140+Agosto!W140+Septiembre!W140+'Octubre '!W140+Noviembre!W140+'Diciembre '!W140</f>
        <v>0</v>
      </c>
      <c r="X140" s="32">
        <f>+Enero!X140+Febrero!X140+'Marzo '!X140+'Abril '!X140+'Mayo '!X140+Junio!X140+Julio!X140+Agosto!X140+Septiembre!X140+'Octubre '!X140+Noviembre!X140+'Diciembre '!X140</f>
        <v>0</v>
      </c>
      <c r="Y140" s="32">
        <f>+Enero!Y140+Febrero!Y140+'Marzo '!Y140+'Abril '!Y140+'Mayo '!Y140+Junio!Y140+Julio!Y140+Agosto!Y140+Septiembre!Y140+'Octubre '!Y140+Noviembre!Y140+'Diciembre '!Y140</f>
        <v>0</v>
      </c>
      <c r="Z140" s="32">
        <f>+Enero!Z140+Febrero!Z140+'Marzo '!Z140+'Abril '!Z140+'Mayo '!Z140+Junio!Z140+Julio!Z140+Agosto!Z140+Septiembre!Z140+'Octubre '!Z140+Noviembre!Z140+'Diciembre '!Z140</f>
        <v>0</v>
      </c>
      <c r="AA140" s="32">
        <f>+Enero!AA140+Febrero!AA140+'Marzo '!AA140+'Abril '!AA140+'Mayo '!AA140+Junio!AA140+Julio!AA140+Agosto!AA140+Septiembre!AA140+'Octubre '!AA140+Noviembre!AA140+'Diciembre '!AA140</f>
        <v>0</v>
      </c>
      <c r="AB140" s="32">
        <f>+Enero!AB140+Febrero!AB140+'Marzo '!AB140+'Abril '!AB140+'Mayo '!AB140+Junio!AB140+Julio!AB140+Agosto!AB140+Septiembre!AB140+'Octubre '!AB140+Noviembre!AB140+'Diciembre '!AB140</f>
        <v>0</v>
      </c>
      <c r="AC140" s="32">
        <f>+Enero!AC140+Febrero!AC140+'Marzo '!AC140+'Abril '!AC140+'Mayo '!AC140+Junio!AC140+Julio!AC140+Agosto!AC140+Septiembre!AC140+'Octubre '!AC140+Noviembre!AC140+'Diciembre '!AC140</f>
        <v>0</v>
      </c>
      <c r="AD140" s="32">
        <f>+Enero!AD140+Febrero!AD140+'Marzo '!AD140+'Abril '!AD140+'Mayo '!AD140+Junio!AD140+Julio!AD140+Agosto!AD140+Septiembre!AD140+'Octubre '!AD140+Noviembre!AD140+'Diciembre '!AD140</f>
        <v>4</v>
      </c>
      <c r="AE140" s="32">
        <f>+Enero!AE140+Febrero!AE140+'Marzo '!AE140+'Abril '!AE140+'Mayo '!AE140+Junio!AE140+Julio!AE140+Agosto!AE140+Septiembre!AE140+'Octubre '!AE140+Noviembre!AE140+'Diciembre '!AE140</f>
        <v>0</v>
      </c>
      <c r="AF140" s="32">
        <f>+Enero!AF140+Febrero!AF140+'Marzo '!AF140+'Abril '!AF140+'Mayo '!AF140+Junio!AF140+Julio!AF140+Agosto!AF140+Septiembre!AF140+'Octubre '!AF140+Noviembre!AF140+'Diciembre '!AF140</f>
        <v>3</v>
      </c>
      <c r="AG140" s="32">
        <f>+Enero!AG140+Febrero!AG140+'Marzo '!AG140+'Abril '!AG140+'Mayo '!AG140+Junio!AG140+Julio!AG140+Agosto!AG140+Septiembre!AG140+'Octubre '!AG140+Noviembre!AG140+'Diciembre '!AG140</f>
        <v>0</v>
      </c>
      <c r="AH140" s="32">
        <f>+Enero!AH140+Febrero!AH140+'Marzo '!AH140+'Abril '!AH140+'Mayo '!AH140+Junio!AH140+Julio!AH140+Agosto!AH140+Septiembre!AH140+'Octubre '!AH140+Noviembre!AH140+'Diciembre '!AH140</f>
        <v>4</v>
      </c>
      <c r="AI140" s="32">
        <f>+Enero!AI140+Febrero!AI140+'Marzo '!AI140+'Abril '!AI140+'Mayo '!AI140+Junio!AI140+Julio!AI140+Agosto!AI140+Septiembre!AI140+'Octubre '!AI140+Noviembre!AI140+'Diciembre '!AI140</f>
        <v>0</v>
      </c>
      <c r="AJ140" s="32">
        <f>+Enero!AJ140+Febrero!AJ140+'Marzo '!AJ140+'Abril '!AJ140+'Mayo '!AJ140+Junio!AJ140+Julio!AJ140+Agosto!AJ140+Septiembre!AJ140+'Octubre '!AJ140+Noviembre!AJ140+'Diciembre '!AJ140</f>
        <v>0</v>
      </c>
      <c r="AK140" s="32">
        <f>+Enero!AK140+Febrero!AK140+'Marzo '!AK140+'Abril '!AK140+'Mayo '!AK140+Junio!AK140+Julio!AK140+Agosto!AK140+Septiembre!AK140+'Octubre '!AK140+Noviembre!AK140+'Diciembre '!AK140</f>
        <v>0</v>
      </c>
      <c r="AL140" s="32">
        <f>+Enero!AL140+Febrero!AL140+'Marzo '!AL140+'Abril '!AL140+'Mayo '!AL140+Junio!AL140+Julio!AL140+Agosto!AL140+Septiembre!AL140+'Octubre '!AL140+Noviembre!AL140+'Diciembre '!AL140</f>
        <v>0</v>
      </c>
      <c r="AM140" s="32">
        <f>+Enero!AM140+Febrero!AM140+'Marzo '!AM140+'Abril '!AM140+'Mayo '!AM140+Junio!AM140+Julio!AM140+Agosto!AM140+Septiembre!AM140+'Octubre '!AM140+Noviembre!AM140+'Diciembre '!AM140</f>
        <v>0</v>
      </c>
      <c r="AN140" s="86">
        <f>+Enero!AN140+Febrero!AN140+'Marzo '!AN140+'Abril '!AN140+'Mayo '!AN140+Junio!AN140+Julio!AN140+Agosto!AN140+Septiembre!AN140+'Octubre '!AN140+Noviembre!AN140+'Diciembre '!AN140</f>
        <v>0</v>
      </c>
      <c r="AO140" s="129">
        <f>+Enero!AO140+Febrero!AO140+'Marzo '!AO140+'Abril '!AO140+'Mayo '!AO140+Junio!AO140+Julio!AO140+Agosto!AO140+Septiembre!AO140+'Octubre '!AO140+Noviembre!AO140+'Diciembre '!AO140</f>
        <v>0</v>
      </c>
      <c r="AP140" s="32">
        <f>+Enero!AP140+Febrero!AP140+'Marzo '!AP140+'Abril '!AP140+'Mayo '!AP140+Junio!AP140+Julio!AP140+Agosto!AP140+Septiembre!AP140+'Octubre '!AP140+Noviembre!AP140+'Diciembre '!AP140</f>
        <v>0</v>
      </c>
      <c r="AQ140" s="32">
        <f>+Enero!AQ140+Febrero!AQ140+'Marzo '!AQ140+'Abril '!AQ140+'Mayo '!AQ140+Junio!AQ140+Julio!AQ140+Agosto!AQ140+Septiembre!AQ140+'Octubre '!AQ140+Noviembre!AQ140+'Diciembre '!AQ140</f>
        <v>0</v>
      </c>
      <c r="AR140" s="32">
        <f>+Enero!AR140+Febrero!AR140+'Marzo '!AR140+'Abril '!AR140+'Mayo '!AR140+Junio!AR140+Julio!AR140+Agosto!AR140+Septiembre!AR140+'Octubre '!AR140+Noviembre!AR140+'Diciembre '!AR140</f>
        <v>0</v>
      </c>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17</v>
      </c>
      <c r="E141" s="158">
        <f t="shared" si="26"/>
        <v>7</v>
      </c>
      <c r="F141" s="158">
        <f t="shared" si="26"/>
        <v>10</v>
      </c>
      <c r="G141" s="35">
        <f>+Enero!G141+Febrero!G141+'Marzo '!G141+'Abril '!G141+'Mayo '!G141+Junio!G141+Julio!G141+Agosto!G141+Septiembre!G141+'Octubre '!G141+Noviembre!G141+'Diciembre '!G141</f>
        <v>0</v>
      </c>
      <c r="H141" s="35">
        <f>+Enero!H141+Febrero!H141+'Marzo '!H141+'Abril '!H141+'Mayo '!H141+Junio!H141+Julio!H141+Agosto!H141+Septiembre!H141+'Octubre '!H141+Noviembre!H141+'Diciembre '!H141</f>
        <v>0</v>
      </c>
      <c r="I141" s="35">
        <f>+Enero!I141+Febrero!I141+'Marzo '!I141+'Abril '!I141+'Mayo '!I141+Junio!I141+Julio!I141+Agosto!I141+Septiembre!I141+'Octubre '!I141+Noviembre!I141+'Diciembre '!I141</f>
        <v>0</v>
      </c>
      <c r="J141" s="35">
        <f>+Enero!J141+Febrero!J141+'Marzo '!J141+'Abril '!J141+'Mayo '!J141+Junio!J141+Julio!J141+Agosto!J141+Septiembre!J141+'Octubre '!J141+Noviembre!J141+'Diciembre '!J141</f>
        <v>0</v>
      </c>
      <c r="K141" s="35">
        <f>+Enero!K141+Febrero!K141+'Marzo '!K141+'Abril '!K141+'Mayo '!K141+Junio!K141+Julio!K141+Agosto!K141+Septiembre!K141+'Octubre '!K141+Noviembre!K141+'Diciembre '!K141</f>
        <v>0</v>
      </c>
      <c r="L141" s="35">
        <f>+Enero!L141+Febrero!L141+'Marzo '!L141+'Abril '!L141+'Mayo '!L141+Junio!L141+Julio!L141+Agosto!L141+Septiembre!L141+'Octubre '!L141+Noviembre!L141+'Diciembre '!L141</f>
        <v>1</v>
      </c>
      <c r="M141" s="35">
        <f>+Enero!M141+Febrero!M141+'Marzo '!M141+'Abril '!M141+'Mayo '!M141+Junio!M141+Julio!M141+Agosto!M141+Septiembre!M141+'Octubre '!M141+Noviembre!M141+'Diciembre '!M141</f>
        <v>1</v>
      </c>
      <c r="N141" s="35">
        <f>+Enero!N141+Febrero!N141+'Marzo '!N141+'Abril '!N141+'Mayo '!N141+Junio!N141+Julio!N141+Agosto!N141+Septiembre!N141+'Octubre '!N141+Noviembre!N141+'Diciembre '!N141</f>
        <v>5</v>
      </c>
      <c r="O141" s="35">
        <f>+Enero!O141+Febrero!O141+'Marzo '!O141+'Abril '!O141+'Mayo '!O141+Junio!O141+Julio!O141+Agosto!O141+Septiembre!O141+'Octubre '!O141+Noviembre!O141+'Diciembre '!O141</f>
        <v>0</v>
      </c>
      <c r="P141" s="35">
        <f>+Enero!P141+Febrero!P141+'Marzo '!P141+'Abril '!P141+'Mayo '!P141+Junio!P141+Julio!P141+Agosto!P141+Septiembre!P141+'Octubre '!P141+Noviembre!P141+'Diciembre '!P141</f>
        <v>0</v>
      </c>
      <c r="Q141" s="35">
        <f>+Enero!Q141+Febrero!Q141+'Marzo '!Q141+'Abril '!Q141+'Mayo '!Q141+Junio!Q141+Julio!Q141+Agosto!Q141+Septiembre!Q141+'Octubre '!Q141+Noviembre!Q141+'Diciembre '!Q141</f>
        <v>0</v>
      </c>
      <c r="R141" s="35">
        <f>+Enero!R141+Febrero!R141+'Marzo '!R141+'Abril '!R141+'Mayo '!R141+Junio!R141+Julio!R141+Agosto!R141+Septiembre!R141+'Octubre '!R141+Noviembre!R141+'Diciembre '!R141</f>
        <v>0</v>
      </c>
      <c r="S141" s="35">
        <f>+Enero!S141+Febrero!S141+'Marzo '!S141+'Abril '!S141+'Mayo '!S141+Junio!S141+Julio!S141+Agosto!S141+Septiembre!S141+'Octubre '!S141+Noviembre!S141+'Diciembre '!S141</f>
        <v>0</v>
      </c>
      <c r="T141" s="35">
        <f>+Enero!T141+Febrero!T141+'Marzo '!T141+'Abril '!T141+'Mayo '!T141+Junio!T141+Julio!T141+Agosto!T141+Septiembre!T141+'Octubre '!T141+Noviembre!T141+'Diciembre '!T141</f>
        <v>2</v>
      </c>
      <c r="U141" s="35">
        <f>+Enero!U141+Febrero!U141+'Marzo '!U141+'Abril '!U141+'Mayo '!U141+Junio!U141+Julio!U141+Agosto!U141+Septiembre!U141+'Octubre '!U141+Noviembre!U141+'Diciembre '!U141</f>
        <v>0</v>
      </c>
      <c r="V141" s="35">
        <f>+Enero!V141+Febrero!V141+'Marzo '!V141+'Abril '!V141+'Mayo '!V141+Junio!V141+Julio!V141+Agosto!V141+Septiembre!V141+'Octubre '!V141+Noviembre!V141+'Diciembre '!V141</f>
        <v>0</v>
      </c>
      <c r="W141" s="35">
        <f>+Enero!W141+Febrero!W141+'Marzo '!W141+'Abril '!W141+'Mayo '!W141+Junio!W141+Julio!W141+Agosto!W141+Septiembre!W141+'Octubre '!W141+Noviembre!W141+'Diciembre '!W141</f>
        <v>0</v>
      </c>
      <c r="X141" s="35">
        <f>+Enero!X141+Febrero!X141+'Marzo '!X141+'Abril '!X141+'Mayo '!X141+Junio!X141+Julio!X141+Agosto!X141+Septiembre!X141+'Octubre '!X141+Noviembre!X141+'Diciembre '!X141</f>
        <v>0</v>
      </c>
      <c r="Y141" s="35">
        <f>+Enero!Y141+Febrero!Y141+'Marzo '!Y141+'Abril '!Y141+'Mayo '!Y141+Junio!Y141+Julio!Y141+Agosto!Y141+Septiembre!Y141+'Octubre '!Y141+Noviembre!Y141+'Diciembre '!Y141</f>
        <v>0</v>
      </c>
      <c r="Z141" s="35">
        <f>+Enero!Z141+Febrero!Z141+'Marzo '!Z141+'Abril '!Z141+'Mayo '!Z141+Junio!Z141+Julio!Z141+Agosto!Z141+Septiembre!Z141+'Octubre '!Z141+Noviembre!Z141+'Diciembre '!Z141</f>
        <v>2</v>
      </c>
      <c r="AA141" s="35">
        <f>+Enero!AA141+Febrero!AA141+'Marzo '!AA141+'Abril '!AA141+'Mayo '!AA141+Junio!AA141+Julio!AA141+Agosto!AA141+Septiembre!AA141+'Octubre '!AA141+Noviembre!AA141+'Diciembre '!AA141</f>
        <v>4</v>
      </c>
      <c r="AB141" s="35">
        <f>+Enero!AB141+Febrero!AB141+'Marzo '!AB141+'Abril '!AB141+'Mayo '!AB141+Junio!AB141+Julio!AB141+Agosto!AB141+Septiembre!AB141+'Octubre '!AB141+Noviembre!AB141+'Diciembre '!AB141</f>
        <v>0</v>
      </c>
      <c r="AC141" s="35">
        <f>+Enero!AC141+Febrero!AC141+'Marzo '!AC141+'Abril '!AC141+'Mayo '!AC141+Junio!AC141+Julio!AC141+Agosto!AC141+Septiembre!AC141+'Octubre '!AC141+Noviembre!AC141+'Diciembre '!AC141</f>
        <v>0</v>
      </c>
      <c r="AD141" s="35">
        <f>+Enero!AD141+Febrero!AD141+'Marzo '!AD141+'Abril '!AD141+'Mayo '!AD141+Junio!AD141+Julio!AD141+Agosto!AD141+Septiembre!AD141+'Octubre '!AD141+Noviembre!AD141+'Diciembre '!AD141</f>
        <v>0</v>
      </c>
      <c r="AE141" s="35">
        <f>+Enero!AE141+Febrero!AE141+'Marzo '!AE141+'Abril '!AE141+'Mayo '!AE141+Junio!AE141+Julio!AE141+Agosto!AE141+Septiembre!AE141+'Octubre '!AE141+Noviembre!AE141+'Diciembre '!AE141</f>
        <v>0</v>
      </c>
      <c r="AF141" s="35">
        <f>+Enero!AF141+Febrero!AF141+'Marzo '!AF141+'Abril '!AF141+'Mayo '!AF141+Junio!AF141+Julio!AF141+Agosto!AF141+Septiembre!AF141+'Octubre '!AF141+Noviembre!AF141+'Diciembre '!AF141</f>
        <v>0</v>
      </c>
      <c r="AG141" s="35">
        <f>+Enero!AG141+Febrero!AG141+'Marzo '!AG141+'Abril '!AG141+'Mayo '!AG141+Junio!AG141+Julio!AG141+Agosto!AG141+Septiembre!AG141+'Octubre '!AG141+Noviembre!AG141+'Diciembre '!AG141</f>
        <v>0</v>
      </c>
      <c r="AH141" s="35">
        <f>+Enero!AH141+Febrero!AH141+'Marzo '!AH141+'Abril '!AH141+'Mayo '!AH141+Junio!AH141+Julio!AH141+Agosto!AH141+Septiembre!AH141+'Octubre '!AH141+Noviembre!AH141+'Diciembre '!AH141</f>
        <v>0</v>
      </c>
      <c r="AI141" s="35">
        <f>+Enero!AI141+Febrero!AI141+'Marzo '!AI141+'Abril '!AI141+'Mayo '!AI141+Junio!AI141+Julio!AI141+Agosto!AI141+Septiembre!AI141+'Octubre '!AI141+Noviembre!AI141+'Diciembre '!AI141</f>
        <v>0</v>
      </c>
      <c r="AJ141" s="35">
        <f>+Enero!AJ141+Febrero!AJ141+'Marzo '!AJ141+'Abril '!AJ141+'Mayo '!AJ141+Junio!AJ141+Julio!AJ141+Agosto!AJ141+Septiembre!AJ141+'Octubre '!AJ141+Noviembre!AJ141+'Diciembre '!AJ141</f>
        <v>0</v>
      </c>
      <c r="AK141" s="35">
        <f>+Enero!AK141+Febrero!AK141+'Marzo '!AK141+'Abril '!AK141+'Mayo '!AK141+Junio!AK141+Julio!AK141+Agosto!AK141+Septiembre!AK141+'Octubre '!AK141+Noviembre!AK141+'Diciembre '!AK141</f>
        <v>2</v>
      </c>
      <c r="AL141" s="35">
        <f>+Enero!AL141+Febrero!AL141+'Marzo '!AL141+'Abril '!AL141+'Mayo '!AL141+Junio!AL141+Julio!AL141+Agosto!AL141+Septiembre!AL141+'Octubre '!AL141+Noviembre!AL141+'Diciembre '!AL141</f>
        <v>0</v>
      </c>
      <c r="AM141" s="35">
        <f>+Enero!AM141+Febrero!AM141+'Marzo '!AM141+'Abril '!AM141+'Mayo '!AM141+Junio!AM141+Julio!AM141+Agosto!AM141+Septiembre!AM141+'Octubre '!AM141+Noviembre!AM141+'Diciembre '!AM141</f>
        <v>0</v>
      </c>
      <c r="AN141" s="159">
        <f>+Enero!AN141+Febrero!AN141+'Marzo '!AN141+'Abril '!AN141+'Mayo '!AN141+Junio!AN141+Julio!AN141+Agosto!AN141+Septiembre!AN141+'Octubre '!AN141+Noviembre!AN141+'Diciembre '!AN141</f>
        <v>0</v>
      </c>
      <c r="AO141" s="130">
        <f>+Enero!AO141+Febrero!AO141+'Marzo '!AO141+'Abril '!AO141+'Mayo '!AO141+Junio!AO141+Julio!AO141+Agosto!AO141+Septiembre!AO141+'Octubre '!AO141+Noviembre!AO141+'Diciembre '!AO141</f>
        <v>0</v>
      </c>
      <c r="AP141" s="35">
        <f>+Enero!AP141+Febrero!AP141+'Marzo '!AP141+'Abril '!AP141+'Mayo '!AP141+Junio!AP141+Julio!AP141+Agosto!AP141+Septiembre!AP141+'Octubre '!AP141+Noviembre!AP141+'Diciembre '!AP141</f>
        <v>0</v>
      </c>
      <c r="AQ141" s="35">
        <f>+Enero!AQ141+Febrero!AQ141+'Marzo '!AQ141+'Abril '!AQ141+'Mayo '!AQ141+Junio!AQ141+Julio!AQ141+Agosto!AQ141+Septiembre!AQ141+'Octubre '!AQ141+Noviembre!AQ141+'Diciembre '!AQ141</f>
        <v>0</v>
      </c>
      <c r="AR141" s="35">
        <f>+Enero!AR141+Febrero!AR141+'Marzo '!AR141+'Abril '!AR141+'Mayo '!AR141+Junio!AR141+Julio!AR141+Agosto!AR141+Septiembre!AR141+'Octubre '!AR141+Noviembre!AR141+'Diciembre '!AR141</f>
        <v>0</v>
      </c>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f>+Enero!G142+Febrero!G142+'Marzo '!G142+'Abril '!G142+'Mayo '!G142+Junio!G142+Julio!G142+Agosto!G142+Septiembre!G142+'Octubre '!G142+Noviembre!G142+'Diciembre '!G142</f>
        <v>0</v>
      </c>
      <c r="H142" s="25">
        <f>+Enero!H142+Febrero!H142+'Marzo '!H142+'Abril '!H142+'Mayo '!H142+Junio!H142+Julio!H142+Agosto!H142+Septiembre!H142+'Octubre '!H142+Noviembre!H142+'Diciembre '!H142</f>
        <v>0</v>
      </c>
      <c r="I142" s="25">
        <f>+Enero!I142+Febrero!I142+'Marzo '!I142+'Abril '!I142+'Mayo '!I142+Junio!I142+Julio!I142+Agosto!I142+Septiembre!I142+'Octubre '!I142+Noviembre!I142+'Diciembre '!I142</f>
        <v>0</v>
      </c>
      <c r="J142" s="25">
        <f>+Enero!J142+Febrero!J142+'Marzo '!J142+'Abril '!J142+'Mayo '!J142+Junio!J142+Julio!J142+Agosto!J142+Septiembre!J142+'Octubre '!J142+Noviembre!J142+'Diciembre '!J142</f>
        <v>0</v>
      </c>
      <c r="K142" s="25">
        <f>+Enero!K142+Febrero!K142+'Marzo '!K142+'Abril '!K142+'Mayo '!K142+Junio!K142+Julio!K142+Agosto!K142+Septiembre!K142+'Octubre '!K142+Noviembre!K142+'Diciembre '!K142</f>
        <v>0</v>
      </c>
      <c r="L142" s="25">
        <f>+Enero!L142+Febrero!L142+'Marzo '!L142+'Abril '!L142+'Mayo '!L142+Junio!L142+Julio!L142+Agosto!L142+Septiembre!L142+'Octubre '!L142+Noviembre!L142+'Diciembre '!L142</f>
        <v>0</v>
      </c>
      <c r="M142" s="25">
        <f>+Enero!M142+Febrero!M142+'Marzo '!M142+'Abril '!M142+'Mayo '!M142+Junio!M142+Julio!M142+Agosto!M142+Septiembre!M142+'Octubre '!M142+Noviembre!M142+'Diciembre '!M142</f>
        <v>0</v>
      </c>
      <c r="N142" s="25">
        <f>+Enero!N142+Febrero!N142+'Marzo '!N142+'Abril '!N142+'Mayo '!N142+Junio!N142+Julio!N142+Agosto!N142+Septiembre!N142+'Octubre '!N142+Noviembre!N142+'Diciembre '!N142</f>
        <v>0</v>
      </c>
      <c r="O142" s="25">
        <f>+Enero!O142+Febrero!O142+'Marzo '!O142+'Abril '!O142+'Mayo '!O142+Junio!O142+Julio!O142+Agosto!O142+Septiembre!O142+'Octubre '!O142+Noviembre!O142+'Diciembre '!O142</f>
        <v>0</v>
      </c>
      <c r="P142" s="25">
        <f>+Enero!P142+Febrero!P142+'Marzo '!P142+'Abril '!P142+'Mayo '!P142+Junio!P142+Julio!P142+Agosto!P142+Septiembre!P142+'Octubre '!P142+Noviembre!P142+'Diciembre '!P142</f>
        <v>0</v>
      </c>
      <c r="Q142" s="25">
        <f>+Enero!Q142+Febrero!Q142+'Marzo '!Q142+'Abril '!Q142+'Mayo '!Q142+Junio!Q142+Julio!Q142+Agosto!Q142+Septiembre!Q142+'Octubre '!Q142+Noviembre!Q142+'Diciembre '!Q142</f>
        <v>0</v>
      </c>
      <c r="R142" s="25">
        <f>+Enero!R142+Febrero!R142+'Marzo '!R142+'Abril '!R142+'Mayo '!R142+Junio!R142+Julio!R142+Agosto!R142+Septiembre!R142+'Octubre '!R142+Noviembre!R142+'Diciembre '!R142</f>
        <v>0</v>
      </c>
      <c r="S142" s="25">
        <f>+Enero!S142+Febrero!S142+'Marzo '!S142+'Abril '!S142+'Mayo '!S142+Junio!S142+Julio!S142+Agosto!S142+Septiembre!S142+'Octubre '!S142+Noviembre!S142+'Diciembre '!S142</f>
        <v>0</v>
      </c>
      <c r="T142" s="25">
        <f>+Enero!T142+Febrero!T142+'Marzo '!T142+'Abril '!T142+'Mayo '!T142+Junio!T142+Julio!T142+Agosto!T142+Septiembre!T142+'Octubre '!T142+Noviembre!T142+'Diciembre '!T142</f>
        <v>0</v>
      </c>
      <c r="U142" s="25">
        <f>+Enero!U142+Febrero!U142+'Marzo '!U142+'Abril '!U142+'Mayo '!U142+Junio!U142+Julio!U142+Agosto!U142+Septiembre!U142+'Octubre '!U142+Noviembre!U142+'Diciembre '!U142</f>
        <v>0</v>
      </c>
      <c r="V142" s="25">
        <f>+Enero!V142+Febrero!V142+'Marzo '!V142+'Abril '!V142+'Mayo '!V142+Junio!V142+Julio!V142+Agosto!V142+Septiembre!V142+'Octubre '!V142+Noviembre!V142+'Diciembre '!V142</f>
        <v>0</v>
      </c>
      <c r="W142" s="25">
        <f>+Enero!W142+Febrero!W142+'Marzo '!W142+'Abril '!W142+'Mayo '!W142+Junio!W142+Julio!W142+Agosto!W142+Septiembre!W142+'Octubre '!W142+Noviembre!W142+'Diciembre '!W142</f>
        <v>0</v>
      </c>
      <c r="X142" s="25">
        <f>+Enero!X142+Febrero!X142+'Marzo '!X142+'Abril '!X142+'Mayo '!X142+Junio!X142+Julio!X142+Agosto!X142+Septiembre!X142+'Octubre '!X142+Noviembre!X142+'Diciembre '!X142</f>
        <v>0</v>
      </c>
      <c r="Y142" s="25">
        <f>+Enero!Y142+Febrero!Y142+'Marzo '!Y142+'Abril '!Y142+'Mayo '!Y142+Junio!Y142+Julio!Y142+Agosto!Y142+Septiembre!Y142+'Octubre '!Y142+Noviembre!Y142+'Diciembre '!Y142</f>
        <v>0</v>
      </c>
      <c r="Z142" s="25">
        <f>+Enero!Z142+Febrero!Z142+'Marzo '!Z142+'Abril '!Z142+'Mayo '!Z142+Junio!Z142+Julio!Z142+Agosto!Z142+Septiembre!Z142+'Octubre '!Z142+Noviembre!Z142+'Diciembre '!Z142</f>
        <v>0</v>
      </c>
      <c r="AA142" s="25">
        <f>+Enero!AA142+Febrero!AA142+'Marzo '!AA142+'Abril '!AA142+'Mayo '!AA142+Junio!AA142+Julio!AA142+Agosto!AA142+Septiembre!AA142+'Octubre '!AA142+Noviembre!AA142+'Diciembre '!AA142</f>
        <v>0</v>
      </c>
      <c r="AB142" s="25">
        <f>+Enero!AB142+Febrero!AB142+'Marzo '!AB142+'Abril '!AB142+'Mayo '!AB142+Junio!AB142+Julio!AB142+Agosto!AB142+Septiembre!AB142+'Octubre '!AB142+Noviembre!AB142+'Diciembre '!AB142</f>
        <v>0</v>
      </c>
      <c r="AC142" s="25">
        <f>+Enero!AC142+Febrero!AC142+'Marzo '!AC142+'Abril '!AC142+'Mayo '!AC142+Junio!AC142+Julio!AC142+Agosto!AC142+Septiembre!AC142+'Octubre '!AC142+Noviembre!AC142+'Diciembre '!AC142</f>
        <v>0</v>
      </c>
      <c r="AD142" s="25">
        <f>+Enero!AD142+Febrero!AD142+'Marzo '!AD142+'Abril '!AD142+'Mayo '!AD142+Junio!AD142+Julio!AD142+Agosto!AD142+Septiembre!AD142+'Octubre '!AD142+Noviembre!AD142+'Diciembre '!AD142</f>
        <v>0</v>
      </c>
      <c r="AE142" s="25">
        <f>+Enero!AE142+Febrero!AE142+'Marzo '!AE142+'Abril '!AE142+'Mayo '!AE142+Junio!AE142+Julio!AE142+Agosto!AE142+Septiembre!AE142+'Octubre '!AE142+Noviembre!AE142+'Diciembre '!AE142</f>
        <v>0</v>
      </c>
      <c r="AF142" s="25">
        <f>+Enero!AF142+Febrero!AF142+'Marzo '!AF142+'Abril '!AF142+'Mayo '!AF142+Junio!AF142+Julio!AF142+Agosto!AF142+Septiembre!AF142+'Octubre '!AF142+Noviembre!AF142+'Diciembre '!AF142</f>
        <v>0</v>
      </c>
      <c r="AG142" s="25">
        <f>+Enero!AG142+Febrero!AG142+'Marzo '!AG142+'Abril '!AG142+'Mayo '!AG142+Junio!AG142+Julio!AG142+Agosto!AG142+Septiembre!AG142+'Octubre '!AG142+Noviembre!AG142+'Diciembre '!AG142</f>
        <v>0</v>
      </c>
      <c r="AH142" s="25">
        <f>+Enero!AH142+Febrero!AH142+'Marzo '!AH142+'Abril '!AH142+'Mayo '!AH142+Junio!AH142+Julio!AH142+Agosto!AH142+Septiembre!AH142+'Octubre '!AH142+Noviembre!AH142+'Diciembre '!AH142</f>
        <v>0</v>
      </c>
      <c r="AI142" s="25">
        <f>+Enero!AI142+Febrero!AI142+'Marzo '!AI142+'Abril '!AI142+'Mayo '!AI142+Junio!AI142+Julio!AI142+Agosto!AI142+Septiembre!AI142+'Octubre '!AI142+Noviembre!AI142+'Diciembre '!AI142</f>
        <v>0</v>
      </c>
      <c r="AJ142" s="25">
        <f>+Enero!AJ142+Febrero!AJ142+'Marzo '!AJ142+'Abril '!AJ142+'Mayo '!AJ142+Junio!AJ142+Julio!AJ142+Agosto!AJ142+Septiembre!AJ142+'Octubre '!AJ142+Noviembre!AJ142+'Diciembre '!AJ142</f>
        <v>0</v>
      </c>
      <c r="AK142" s="25">
        <f>+Enero!AK142+Febrero!AK142+'Marzo '!AK142+'Abril '!AK142+'Mayo '!AK142+Junio!AK142+Julio!AK142+Agosto!AK142+Septiembre!AK142+'Octubre '!AK142+Noviembre!AK142+'Diciembre '!AK142</f>
        <v>0</v>
      </c>
      <c r="AL142" s="25">
        <f>+Enero!AL142+Febrero!AL142+'Marzo '!AL142+'Abril '!AL142+'Mayo '!AL142+Junio!AL142+Julio!AL142+Agosto!AL142+Septiembre!AL142+'Octubre '!AL142+Noviembre!AL142+'Diciembre '!AL142</f>
        <v>0</v>
      </c>
      <c r="AM142" s="25">
        <f>+Enero!AM142+Febrero!AM142+'Marzo '!AM142+'Abril '!AM142+'Mayo '!AM142+Junio!AM142+Julio!AM142+Agosto!AM142+Septiembre!AM142+'Octubre '!AM142+Noviembre!AM142+'Diciembre '!AM142</f>
        <v>0</v>
      </c>
      <c r="AN142" s="85">
        <f>+Enero!AN142+Febrero!AN142+'Marzo '!AN142+'Abril '!AN142+'Mayo '!AN142+Junio!AN142+Julio!AN142+Agosto!AN142+Septiembre!AN142+'Octubre '!AN142+Noviembre!AN142+'Diciembre '!AN142</f>
        <v>0</v>
      </c>
      <c r="AO142" s="161">
        <f>+Enero!AO142+Febrero!AO142+'Marzo '!AO142+'Abril '!AO142+'Mayo '!AO142+Junio!AO142+Julio!AO142+Agosto!AO142+Septiembre!AO142+'Octubre '!AO142+Noviembre!AO142+'Diciembre '!AO142</f>
        <v>0</v>
      </c>
      <c r="AP142" s="25">
        <f>+Enero!AP142+Febrero!AP142+'Marzo '!AP142+'Abril '!AP142+'Mayo '!AP142+Junio!AP142+Julio!AP142+Agosto!AP142+Septiembre!AP142+'Octubre '!AP142+Noviembre!AP142+'Diciembre '!AP142</f>
        <v>0</v>
      </c>
      <c r="AQ142" s="25">
        <f>+Enero!AQ142+Febrero!AQ142+'Marzo '!AQ142+'Abril '!AQ142+'Mayo '!AQ142+Junio!AQ142+Julio!AQ142+Agosto!AQ142+Septiembre!AQ142+'Octubre '!AQ142+Noviembre!AQ142+'Diciembre '!AQ142</f>
        <v>0</v>
      </c>
      <c r="AR142" s="25">
        <f>+Enero!AR142+Febrero!AR142+'Marzo '!AR142+'Abril '!AR142+'Mayo '!AR142+Junio!AR142+Julio!AR142+Agosto!AR142+Septiembre!AR142+'Octubre '!AR142+Noviembre!AR142+'Diciembre '!AR142</f>
        <v>0</v>
      </c>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1</v>
      </c>
      <c r="E143" s="155">
        <f t="shared" si="26"/>
        <v>0</v>
      </c>
      <c r="F143" s="155">
        <f t="shared" si="26"/>
        <v>1</v>
      </c>
      <c r="G143" s="32">
        <f>+Enero!G143+Febrero!G143+'Marzo '!G143+'Abril '!G143+'Mayo '!G143+Junio!G143+Julio!G143+Agosto!G143+Septiembre!G143+'Octubre '!G143+Noviembre!G143+'Diciembre '!G143</f>
        <v>0</v>
      </c>
      <c r="H143" s="32">
        <f>+Enero!H143+Febrero!H143+'Marzo '!H143+'Abril '!H143+'Mayo '!H143+Junio!H143+Julio!H143+Agosto!H143+Septiembre!H143+'Octubre '!H143+Noviembre!H143+'Diciembre '!H143</f>
        <v>0</v>
      </c>
      <c r="I143" s="32">
        <f>+Enero!I143+Febrero!I143+'Marzo '!I143+'Abril '!I143+'Mayo '!I143+Junio!I143+Julio!I143+Agosto!I143+Septiembre!I143+'Octubre '!I143+Noviembre!I143+'Diciembre '!I143</f>
        <v>0</v>
      </c>
      <c r="J143" s="32">
        <f>+Enero!J143+Febrero!J143+'Marzo '!J143+'Abril '!J143+'Mayo '!J143+Junio!J143+Julio!J143+Agosto!J143+Septiembre!J143+'Octubre '!J143+Noviembre!J143+'Diciembre '!J143</f>
        <v>0</v>
      </c>
      <c r="K143" s="32">
        <f>+Enero!K143+Febrero!K143+'Marzo '!K143+'Abril '!K143+'Mayo '!K143+Junio!K143+Julio!K143+Agosto!K143+Septiembre!K143+'Octubre '!K143+Noviembre!K143+'Diciembre '!K143</f>
        <v>0</v>
      </c>
      <c r="L143" s="32">
        <f>+Enero!L143+Febrero!L143+'Marzo '!L143+'Abril '!L143+'Mayo '!L143+Junio!L143+Julio!L143+Agosto!L143+Septiembre!L143+'Octubre '!L143+Noviembre!L143+'Diciembre '!L143</f>
        <v>0</v>
      </c>
      <c r="M143" s="32">
        <f>+Enero!M143+Febrero!M143+'Marzo '!M143+'Abril '!M143+'Mayo '!M143+Junio!M143+Julio!M143+Agosto!M143+Septiembre!M143+'Octubre '!M143+Noviembre!M143+'Diciembre '!M143</f>
        <v>0</v>
      </c>
      <c r="N143" s="32">
        <f>+Enero!N143+Febrero!N143+'Marzo '!N143+'Abril '!N143+'Mayo '!N143+Junio!N143+Julio!N143+Agosto!N143+Septiembre!N143+'Octubre '!N143+Noviembre!N143+'Diciembre '!N143</f>
        <v>0</v>
      </c>
      <c r="O143" s="32">
        <f>+Enero!O143+Febrero!O143+'Marzo '!O143+'Abril '!O143+'Mayo '!O143+Junio!O143+Julio!O143+Agosto!O143+Septiembre!O143+'Octubre '!O143+Noviembre!O143+'Diciembre '!O143</f>
        <v>0</v>
      </c>
      <c r="P143" s="32">
        <f>+Enero!P143+Febrero!P143+'Marzo '!P143+'Abril '!P143+'Mayo '!P143+Junio!P143+Julio!P143+Agosto!P143+Septiembre!P143+'Octubre '!P143+Noviembre!P143+'Diciembre '!P143</f>
        <v>0</v>
      </c>
      <c r="Q143" s="32">
        <f>+Enero!Q143+Febrero!Q143+'Marzo '!Q143+'Abril '!Q143+'Mayo '!Q143+Junio!Q143+Julio!Q143+Agosto!Q143+Septiembre!Q143+'Octubre '!Q143+Noviembre!Q143+'Diciembre '!Q143</f>
        <v>0</v>
      </c>
      <c r="R143" s="32">
        <f>+Enero!R143+Febrero!R143+'Marzo '!R143+'Abril '!R143+'Mayo '!R143+Junio!R143+Julio!R143+Agosto!R143+Septiembre!R143+'Octubre '!R143+Noviembre!R143+'Diciembre '!R143</f>
        <v>0</v>
      </c>
      <c r="S143" s="32">
        <f>+Enero!S143+Febrero!S143+'Marzo '!S143+'Abril '!S143+'Mayo '!S143+Junio!S143+Julio!S143+Agosto!S143+Septiembre!S143+'Octubre '!S143+Noviembre!S143+'Diciembre '!S143</f>
        <v>0</v>
      </c>
      <c r="T143" s="32">
        <f>+Enero!T143+Febrero!T143+'Marzo '!T143+'Abril '!T143+'Mayo '!T143+Junio!T143+Julio!T143+Agosto!T143+Septiembre!T143+'Octubre '!T143+Noviembre!T143+'Diciembre '!T143</f>
        <v>0</v>
      </c>
      <c r="U143" s="32">
        <f>+Enero!U143+Febrero!U143+'Marzo '!U143+'Abril '!U143+'Mayo '!U143+Junio!U143+Julio!U143+Agosto!U143+Septiembre!U143+'Octubre '!U143+Noviembre!U143+'Diciembre '!U143</f>
        <v>0</v>
      </c>
      <c r="V143" s="32">
        <f>+Enero!V143+Febrero!V143+'Marzo '!V143+'Abril '!V143+'Mayo '!V143+Junio!V143+Julio!V143+Agosto!V143+Septiembre!V143+'Octubre '!V143+Noviembre!V143+'Diciembre '!V143</f>
        <v>0</v>
      </c>
      <c r="W143" s="32">
        <f>+Enero!W143+Febrero!W143+'Marzo '!W143+'Abril '!W143+'Mayo '!W143+Junio!W143+Julio!W143+Agosto!W143+Septiembre!W143+'Octubre '!W143+Noviembre!W143+'Diciembre '!W143</f>
        <v>0</v>
      </c>
      <c r="X143" s="32">
        <f>+Enero!X143+Febrero!X143+'Marzo '!X143+'Abril '!X143+'Mayo '!X143+Junio!X143+Julio!X143+Agosto!X143+Septiembre!X143+'Octubre '!X143+Noviembre!X143+'Diciembre '!X143</f>
        <v>0</v>
      </c>
      <c r="Y143" s="32">
        <f>+Enero!Y143+Febrero!Y143+'Marzo '!Y143+'Abril '!Y143+'Mayo '!Y143+Junio!Y143+Julio!Y143+Agosto!Y143+Septiembre!Y143+'Octubre '!Y143+Noviembre!Y143+'Diciembre '!Y143</f>
        <v>0</v>
      </c>
      <c r="Z143" s="32">
        <f>+Enero!Z143+Febrero!Z143+'Marzo '!Z143+'Abril '!Z143+'Mayo '!Z143+Junio!Z143+Julio!Z143+Agosto!Z143+Septiembre!Z143+'Octubre '!Z143+Noviembre!Z143+'Diciembre '!Z143</f>
        <v>0</v>
      </c>
      <c r="AA143" s="32">
        <f>+Enero!AA143+Febrero!AA143+'Marzo '!AA143+'Abril '!AA143+'Mayo '!AA143+Junio!AA143+Julio!AA143+Agosto!AA143+Septiembre!AA143+'Octubre '!AA143+Noviembre!AA143+'Diciembre '!AA143</f>
        <v>0</v>
      </c>
      <c r="AB143" s="32">
        <f>+Enero!AB143+Febrero!AB143+'Marzo '!AB143+'Abril '!AB143+'Mayo '!AB143+Junio!AB143+Julio!AB143+Agosto!AB143+Septiembre!AB143+'Octubre '!AB143+Noviembre!AB143+'Diciembre '!AB143</f>
        <v>0</v>
      </c>
      <c r="AC143" s="32">
        <f>+Enero!AC143+Febrero!AC143+'Marzo '!AC143+'Abril '!AC143+'Mayo '!AC143+Junio!AC143+Julio!AC143+Agosto!AC143+Septiembre!AC143+'Octubre '!AC143+Noviembre!AC143+'Diciembre '!AC143</f>
        <v>0</v>
      </c>
      <c r="AD143" s="32">
        <f>+Enero!AD143+Febrero!AD143+'Marzo '!AD143+'Abril '!AD143+'Mayo '!AD143+Junio!AD143+Julio!AD143+Agosto!AD143+Septiembre!AD143+'Octubre '!AD143+Noviembre!AD143+'Diciembre '!AD143</f>
        <v>0</v>
      </c>
      <c r="AE143" s="32">
        <f>+Enero!AE143+Febrero!AE143+'Marzo '!AE143+'Abril '!AE143+'Mayo '!AE143+Junio!AE143+Julio!AE143+Agosto!AE143+Septiembre!AE143+'Octubre '!AE143+Noviembre!AE143+'Diciembre '!AE143</f>
        <v>0</v>
      </c>
      <c r="AF143" s="32">
        <f>+Enero!AF143+Febrero!AF143+'Marzo '!AF143+'Abril '!AF143+'Mayo '!AF143+Junio!AF143+Julio!AF143+Agosto!AF143+Septiembre!AF143+'Octubre '!AF143+Noviembre!AF143+'Diciembre '!AF143</f>
        <v>0</v>
      </c>
      <c r="AG143" s="32">
        <f>+Enero!AG143+Febrero!AG143+'Marzo '!AG143+'Abril '!AG143+'Mayo '!AG143+Junio!AG143+Julio!AG143+Agosto!AG143+Septiembre!AG143+'Octubre '!AG143+Noviembre!AG143+'Diciembre '!AG143</f>
        <v>0</v>
      </c>
      <c r="AH143" s="32">
        <f>+Enero!AH143+Febrero!AH143+'Marzo '!AH143+'Abril '!AH143+'Mayo '!AH143+Junio!AH143+Julio!AH143+Agosto!AH143+Septiembre!AH143+'Octubre '!AH143+Noviembre!AH143+'Diciembre '!AH143</f>
        <v>0</v>
      </c>
      <c r="AI143" s="32">
        <f>+Enero!AI143+Febrero!AI143+'Marzo '!AI143+'Abril '!AI143+'Mayo '!AI143+Junio!AI143+Julio!AI143+Agosto!AI143+Septiembre!AI143+'Octubre '!AI143+Noviembre!AI143+'Diciembre '!AI143</f>
        <v>0</v>
      </c>
      <c r="AJ143" s="32">
        <f>+Enero!AJ143+Febrero!AJ143+'Marzo '!AJ143+'Abril '!AJ143+'Mayo '!AJ143+Junio!AJ143+Julio!AJ143+Agosto!AJ143+Septiembre!AJ143+'Octubre '!AJ143+Noviembre!AJ143+'Diciembre '!AJ143</f>
        <v>0</v>
      </c>
      <c r="AK143" s="32">
        <f>+Enero!AK143+Febrero!AK143+'Marzo '!AK143+'Abril '!AK143+'Mayo '!AK143+Junio!AK143+Julio!AK143+Agosto!AK143+Septiembre!AK143+'Octubre '!AK143+Noviembre!AK143+'Diciembre '!AK143</f>
        <v>0</v>
      </c>
      <c r="AL143" s="32">
        <f>+Enero!AL143+Febrero!AL143+'Marzo '!AL143+'Abril '!AL143+'Mayo '!AL143+Junio!AL143+Julio!AL143+Agosto!AL143+Septiembre!AL143+'Octubre '!AL143+Noviembre!AL143+'Diciembre '!AL143</f>
        <v>1</v>
      </c>
      <c r="AM143" s="32">
        <f>+Enero!AM143+Febrero!AM143+'Marzo '!AM143+'Abril '!AM143+'Mayo '!AM143+Junio!AM143+Julio!AM143+Agosto!AM143+Septiembre!AM143+'Octubre '!AM143+Noviembre!AM143+'Diciembre '!AM143</f>
        <v>0</v>
      </c>
      <c r="AN143" s="86">
        <f>+Enero!AN143+Febrero!AN143+'Marzo '!AN143+'Abril '!AN143+'Mayo '!AN143+Junio!AN143+Julio!AN143+Agosto!AN143+Septiembre!AN143+'Octubre '!AN143+Noviembre!AN143+'Diciembre '!AN143</f>
        <v>0</v>
      </c>
      <c r="AO143" s="129">
        <f>+Enero!AO143+Febrero!AO143+'Marzo '!AO143+'Abril '!AO143+'Mayo '!AO143+Junio!AO143+Julio!AO143+Agosto!AO143+Septiembre!AO143+'Octubre '!AO143+Noviembre!AO143+'Diciembre '!AO143</f>
        <v>0</v>
      </c>
      <c r="AP143" s="32">
        <f>+Enero!AP143+Febrero!AP143+'Marzo '!AP143+'Abril '!AP143+'Mayo '!AP143+Junio!AP143+Julio!AP143+Agosto!AP143+Septiembre!AP143+'Octubre '!AP143+Noviembre!AP143+'Diciembre '!AP143</f>
        <v>0</v>
      </c>
      <c r="AQ143" s="32">
        <f>+Enero!AQ143+Febrero!AQ143+'Marzo '!AQ143+'Abril '!AQ143+'Mayo '!AQ143+Junio!AQ143+Julio!AQ143+Agosto!AQ143+Septiembre!AQ143+'Octubre '!AQ143+Noviembre!AQ143+'Diciembre '!AQ143</f>
        <v>0</v>
      </c>
      <c r="AR143" s="32">
        <f>+Enero!AR143+Febrero!AR143+'Marzo '!AR143+'Abril '!AR143+'Mayo '!AR143+Junio!AR143+Julio!AR143+Agosto!AR143+Septiembre!AR143+'Octubre '!AR143+Noviembre!AR143+'Diciembre '!AR143</f>
        <v>0</v>
      </c>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f>+Enero!G144+Febrero!G144+'Marzo '!G144+'Abril '!G144+'Mayo '!G144+Junio!G144+Julio!G144+Agosto!G144+Septiembre!G144+'Octubre '!G144+Noviembre!G144+'Diciembre '!G144</f>
        <v>0</v>
      </c>
      <c r="H144" s="44">
        <f>+Enero!H144+Febrero!H144+'Marzo '!H144+'Abril '!H144+'Mayo '!H144+Junio!H144+Julio!H144+Agosto!H144+Septiembre!H144+'Octubre '!H144+Noviembre!H144+'Diciembre '!H144</f>
        <v>0</v>
      </c>
      <c r="I144" s="44">
        <f>+Enero!I144+Febrero!I144+'Marzo '!I144+'Abril '!I144+'Mayo '!I144+Junio!I144+Julio!I144+Agosto!I144+Septiembre!I144+'Octubre '!I144+Noviembre!I144+'Diciembre '!I144</f>
        <v>0</v>
      </c>
      <c r="J144" s="44">
        <f>+Enero!J144+Febrero!J144+'Marzo '!J144+'Abril '!J144+'Mayo '!J144+Junio!J144+Julio!J144+Agosto!J144+Septiembre!J144+'Octubre '!J144+Noviembre!J144+'Diciembre '!J144</f>
        <v>0</v>
      </c>
      <c r="K144" s="44">
        <f>+Enero!K144+Febrero!K144+'Marzo '!K144+'Abril '!K144+'Mayo '!K144+Junio!K144+Julio!K144+Agosto!K144+Septiembre!K144+'Octubre '!K144+Noviembre!K144+'Diciembre '!K144</f>
        <v>0</v>
      </c>
      <c r="L144" s="44">
        <f>+Enero!L144+Febrero!L144+'Marzo '!L144+'Abril '!L144+'Mayo '!L144+Junio!L144+Julio!L144+Agosto!L144+Septiembre!L144+'Octubre '!L144+Noviembre!L144+'Diciembre '!L144</f>
        <v>0</v>
      </c>
      <c r="M144" s="44">
        <f>+Enero!M144+Febrero!M144+'Marzo '!M144+'Abril '!M144+'Mayo '!M144+Junio!M144+Julio!M144+Agosto!M144+Septiembre!M144+'Octubre '!M144+Noviembre!M144+'Diciembre '!M144</f>
        <v>0</v>
      </c>
      <c r="N144" s="44">
        <f>+Enero!N144+Febrero!N144+'Marzo '!N144+'Abril '!N144+'Mayo '!N144+Junio!N144+Julio!N144+Agosto!N144+Septiembre!N144+'Octubre '!N144+Noviembre!N144+'Diciembre '!N144</f>
        <v>0</v>
      </c>
      <c r="O144" s="44">
        <f>+Enero!O144+Febrero!O144+'Marzo '!O144+'Abril '!O144+'Mayo '!O144+Junio!O144+Julio!O144+Agosto!O144+Septiembre!O144+'Octubre '!O144+Noviembre!O144+'Diciembre '!O144</f>
        <v>0</v>
      </c>
      <c r="P144" s="44">
        <f>+Enero!P144+Febrero!P144+'Marzo '!P144+'Abril '!P144+'Mayo '!P144+Junio!P144+Julio!P144+Agosto!P144+Septiembre!P144+'Octubre '!P144+Noviembre!P144+'Diciembre '!P144</f>
        <v>0</v>
      </c>
      <c r="Q144" s="44">
        <f>+Enero!Q144+Febrero!Q144+'Marzo '!Q144+'Abril '!Q144+'Mayo '!Q144+Junio!Q144+Julio!Q144+Agosto!Q144+Septiembre!Q144+'Octubre '!Q144+Noviembre!Q144+'Diciembre '!Q144</f>
        <v>0</v>
      </c>
      <c r="R144" s="44">
        <f>+Enero!R144+Febrero!R144+'Marzo '!R144+'Abril '!R144+'Mayo '!R144+Junio!R144+Julio!R144+Agosto!R144+Septiembre!R144+'Octubre '!R144+Noviembre!R144+'Diciembre '!R144</f>
        <v>0</v>
      </c>
      <c r="S144" s="44">
        <f>+Enero!S144+Febrero!S144+'Marzo '!S144+'Abril '!S144+'Mayo '!S144+Junio!S144+Julio!S144+Agosto!S144+Septiembre!S144+'Octubre '!S144+Noviembre!S144+'Diciembre '!S144</f>
        <v>0</v>
      </c>
      <c r="T144" s="44">
        <f>+Enero!T144+Febrero!T144+'Marzo '!T144+'Abril '!T144+'Mayo '!T144+Junio!T144+Julio!T144+Agosto!T144+Septiembre!T144+'Octubre '!T144+Noviembre!T144+'Diciembre '!T144</f>
        <v>0</v>
      </c>
      <c r="U144" s="44">
        <f>+Enero!U144+Febrero!U144+'Marzo '!U144+'Abril '!U144+'Mayo '!U144+Junio!U144+Julio!U144+Agosto!U144+Septiembre!U144+'Octubre '!U144+Noviembre!U144+'Diciembre '!U144</f>
        <v>0</v>
      </c>
      <c r="V144" s="44">
        <f>+Enero!V144+Febrero!V144+'Marzo '!V144+'Abril '!V144+'Mayo '!V144+Junio!V144+Julio!V144+Agosto!V144+Septiembre!V144+'Octubre '!V144+Noviembre!V144+'Diciembre '!V144</f>
        <v>0</v>
      </c>
      <c r="W144" s="44">
        <f>+Enero!W144+Febrero!W144+'Marzo '!W144+'Abril '!W144+'Mayo '!W144+Junio!W144+Julio!W144+Agosto!W144+Septiembre!W144+'Octubre '!W144+Noviembre!W144+'Diciembre '!W144</f>
        <v>0</v>
      </c>
      <c r="X144" s="44">
        <f>+Enero!X144+Febrero!X144+'Marzo '!X144+'Abril '!X144+'Mayo '!X144+Junio!X144+Julio!X144+Agosto!X144+Septiembre!X144+'Octubre '!X144+Noviembre!X144+'Diciembre '!X144</f>
        <v>0</v>
      </c>
      <c r="Y144" s="44">
        <f>+Enero!Y144+Febrero!Y144+'Marzo '!Y144+'Abril '!Y144+'Mayo '!Y144+Junio!Y144+Julio!Y144+Agosto!Y144+Septiembre!Y144+'Octubre '!Y144+Noviembre!Y144+'Diciembre '!Y144</f>
        <v>0</v>
      </c>
      <c r="Z144" s="44">
        <f>+Enero!Z144+Febrero!Z144+'Marzo '!Z144+'Abril '!Z144+'Mayo '!Z144+Junio!Z144+Julio!Z144+Agosto!Z144+Septiembre!Z144+'Octubre '!Z144+Noviembre!Z144+'Diciembre '!Z144</f>
        <v>0</v>
      </c>
      <c r="AA144" s="44">
        <f>+Enero!AA144+Febrero!AA144+'Marzo '!AA144+'Abril '!AA144+'Mayo '!AA144+Junio!AA144+Julio!AA144+Agosto!AA144+Septiembre!AA144+'Octubre '!AA144+Noviembre!AA144+'Diciembre '!AA144</f>
        <v>0</v>
      </c>
      <c r="AB144" s="44">
        <f>+Enero!AB144+Febrero!AB144+'Marzo '!AB144+'Abril '!AB144+'Mayo '!AB144+Junio!AB144+Julio!AB144+Agosto!AB144+Septiembre!AB144+'Octubre '!AB144+Noviembre!AB144+'Diciembre '!AB144</f>
        <v>0</v>
      </c>
      <c r="AC144" s="44">
        <f>+Enero!AC144+Febrero!AC144+'Marzo '!AC144+'Abril '!AC144+'Mayo '!AC144+Junio!AC144+Julio!AC144+Agosto!AC144+Septiembre!AC144+'Octubre '!AC144+Noviembre!AC144+'Diciembre '!AC144</f>
        <v>0</v>
      </c>
      <c r="AD144" s="44">
        <f>+Enero!AD144+Febrero!AD144+'Marzo '!AD144+'Abril '!AD144+'Mayo '!AD144+Junio!AD144+Julio!AD144+Agosto!AD144+Septiembre!AD144+'Octubre '!AD144+Noviembre!AD144+'Diciembre '!AD144</f>
        <v>0</v>
      </c>
      <c r="AE144" s="44">
        <f>+Enero!AE144+Febrero!AE144+'Marzo '!AE144+'Abril '!AE144+'Mayo '!AE144+Junio!AE144+Julio!AE144+Agosto!AE144+Septiembre!AE144+'Octubre '!AE144+Noviembre!AE144+'Diciembre '!AE144</f>
        <v>0</v>
      </c>
      <c r="AF144" s="44">
        <f>+Enero!AF144+Febrero!AF144+'Marzo '!AF144+'Abril '!AF144+'Mayo '!AF144+Junio!AF144+Julio!AF144+Agosto!AF144+Septiembre!AF144+'Octubre '!AF144+Noviembre!AF144+'Diciembre '!AF144</f>
        <v>0</v>
      </c>
      <c r="AG144" s="44">
        <f>+Enero!AG144+Febrero!AG144+'Marzo '!AG144+'Abril '!AG144+'Mayo '!AG144+Junio!AG144+Julio!AG144+Agosto!AG144+Septiembre!AG144+'Octubre '!AG144+Noviembre!AG144+'Diciembre '!AG144</f>
        <v>0</v>
      </c>
      <c r="AH144" s="44">
        <f>+Enero!AH144+Febrero!AH144+'Marzo '!AH144+'Abril '!AH144+'Mayo '!AH144+Junio!AH144+Julio!AH144+Agosto!AH144+Septiembre!AH144+'Octubre '!AH144+Noviembre!AH144+'Diciembre '!AH144</f>
        <v>0</v>
      </c>
      <c r="AI144" s="44">
        <f>+Enero!AI144+Febrero!AI144+'Marzo '!AI144+'Abril '!AI144+'Mayo '!AI144+Junio!AI144+Julio!AI144+Agosto!AI144+Septiembre!AI144+'Octubre '!AI144+Noviembre!AI144+'Diciembre '!AI144</f>
        <v>0</v>
      </c>
      <c r="AJ144" s="44">
        <f>+Enero!AJ144+Febrero!AJ144+'Marzo '!AJ144+'Abril '!AJ144+'Mayo '!AJ144+Junio!AJ144+Julio!AJ144+Agosto!AJ144+Septiembre!AJ144+'Octubre '!AJ144+Noviembre!AJ144+'Diciembre '!AJ144</f>
        <v>0</v>
      </c>
      <c r="AK144" s="44">
        <f>+Enero!AK144+Febrero!AK144+'Marzo '!AK144+'Abril '!AK144+'Mayo '!AK144+Junio!AK144+Julio!AK144+Agosto!AK144+Septiembre!AK144+'Octubre '!AK144+Noviembre!AK144+'Diciembre '!AK144</f>
        <v>0</v>
      </c>
      <c r="AL144" s="44">
        <f>+Enero!AL144+Febrero!AL144+'Marzo '!AL144+'Abril '!AL144+'Mayo '!AL144+Junio!AL144+Julio!AL144+Agosto!AL144+Septiembre!AL144+'Octubre '!AL144+Noviembre!AL144+'Diciembre '!AL144</f>
        <v>0</v>
      </c>
      <c r="AM144" s="44">
        <f>+Enero!AM144+Febrero!AM144+'Marzo '!AM144+'Abril '!AM144+'Mayo '!AM144+Junio!AM144+Julio!AM144+Agosto!AM144+Septiembre!AM144+'Octubre '!AM144+Noviembre!AM144+'Diciembre '!AM144</f>
        <v>0</v>
      </c>
      <c r="AN144" s="87">
        <f>+Enero!AN144+Febrero!AN144+'Marzo '!AN144+'Abril '!AN144+'Mayo '!AN144+Junio!AN144+Julio!AN144+Agosto!AN144+Septiembre!AN144+'Octubre '!AN144+Noviembre!AN144+'Diciembre '!AN144</f>
        <v>0</v>
      </c>
      <c r="AO144" s="160">
        <f>+Enero!AO144+Febrero!AO144+'Marzo '!AO144+'Abril '!AO144+'Mayo '!AO144+Junio!AO144+Julio!AO144+Agosto!AO144+Septiembre!AO144+'Octubre '!AO144+Noviembre!AO144+'Diciembre '!AO144</f>
        <v>0</v>
      </c>
      <c r="AP144" s="44">
        <f>+Enero!AP144+Febrero!AP144+'Marzo '!AP144+'Abril '!AP144+'Mayo '!AP144+Junio!AP144+Julio!AP144+Agosto!AP144+Septiembre!AP144+'Octubre '!AP144+Noviembre!AP144+'Diciembre '!AP144</f>
        <v>0</v>
      </c>
      <c r="AQ144" s="44">
        <f>+Enero!AQ144+Febrero!AQ144+'Marzo '!AQ144+'Abril '!AQ144+'Mayo '!AQ144+Junio!AQ144+Julio!AQ144+Agosto!AQ144+Septiembre!AQ144+'Octubre '!AQ144+Noviembre!AQ144+'Diciembre '!AQ144</f>
        <v>0</v>
      </c>
      <c r="AR144" s="44">
        <f>+Enero!AR144+Febrero!AR144+'Marzo '!AR144+'Abril '!AR144+'Mayo '!AR144+Junio!AR144+Julio!AR144+Agosto!AR144+Septiembre!AR144+'Octubre '!AR144+Noviembre!AR144+'Diciembre '!AR144</f>
        <v>0</v>
      </c>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71</v>
      </c>
      <c r="E145" s="150">
        <f t="shared" ref="E145:F148" si="35">+G145+I145+K145+M145+O145</f>
        <v>57</v>
      </c>
      <c r="F145" s="150">
        <f t="shared" si="35"/>
        <v>14</v>
      </c>
      <c r="G145" s="25">
        <f>+Enero!G145+Febrero!G145+'Marzo '!G145+'Abril '!G145+'Mayo '!G145+Junio!G145+Julio!G145+Agosto!G145+Septiembre!G145+'Octubre '!G145+Noviembre!G145+'Diciembre '!G145</f>
        <v>2</v>
      </c>
      <c r="H145" s="25">
        <f>+Enero!H145+Febrero!H145+'Marzo '!H145+'Abril '!H145+'Mayo '!H145+Junio!H145+Julio!H145+Agosto!H145+Septiembre!H145+'Octubre '!H145+Noviembre!H145+'Diciembre '!H145</f>
        <v>0</v>
      </c>
      <c r="I145" s="25">
        <f>+Enero!I145+Febrero!I145+'Marzo '!I145+'Abril '!I145+'Mayo '!I145+Junio!I145+Julio!I145+Agosto!I145+Septiembre!I145+'Octubre '!I145+Noviembre!I145+'Diciembre '!I145</f>
        <v>35</v>
      </c>
      <c r="J145" s="25">
        <f>+Enero!J145+Febrero!J145+'Marzo '!J145+'Abril '!J145+'Mayo '!J145+Junio!J145+Julio!J145+Agosto!J145+Septiembre!J145+'Octubre '!J145+Noviembre!J145+'Diciembre '!J145</f>
        <v>8</v>
      </c>
      <c r="K145" s="25">
        <f>+Enero!K145+Febrero!K145+'Marzo '!K145+'Abril '!K145+'Mayo '!K145+Junio!K145+Julio!K145+Agosto!K145+Septiembre!K145+'Octubre '!K145+Noviembre!K145+'Diciembre '!K145</f>
        <v>18</v>
      </c>
      <c r="L145" s="25">
        <f>+Enero!L145+Febrero!L145+'Marzo '!L145+'Abril '!L145+'Mayo '!L145+Junio!L145+Julio!L145+Agosto!L145+Septiembre!L145+'Octubre '!L145+Noviembre!L145+'Diciembre '!L145</f>
        <v>5</v>
      </c>
      <c r="M145" s="25">
        <f>+Enero!M145+Febrero!M145+'Marzo '!M145+'Abril '!M145+'Mayo '!M145+Junio!M145+Julio!M145+Agosto!M145+Septiembre!M145+'Octubre '!M145+Noviembre!M145+'Diciembre '!M145</f>
        <v>2</v>
      </c>
      <c r="N145" s="25">
        <f>+Enero!N145+Febrero!N145+'Marzo '!N145+'Abril '!N145+'Mayo '!N145+Junio!N145+Julio!N145+Agosto!N145+Septiembre!N145+'Octubre '!N145+Noviembre!N145+'Diciembre '!N145</f>
        <v>1</v>
      </c>
      <c r="O145" s="25">
        <f>+Enero!O145+Febrero!O145+'Marzo '!O145+'Abril '!O145+'Mayo '!O145+Junio!O145+Julio!O145+Agosto!O145+Septiembre!O145+'Octubre '!O145+Noviembre!O145+'Diciembre '!O145</f>
        <v>0</v>
      </c>
      <c r="P145" s="25">
        <f>+Enero!P145+Febrero!P145+'Marzo '!P145+'Abril '!P145+'Mayo '!P145+Junio!P145+Julio!P145+Agosto!P145+Septiembre!P145+'Octubre '!P145+Noviembre!P145+'Diciembre '!P145</f>
        <v>0</v>
      </c>
      <c r="Q145" s="156">
        <f>+Enero!Q145+Febrero!Q145+'Marzo '!Q145+'Abril '!Q145+'Mayo '!Q145+Junio!Q145+Julio!Q145+Agosto!Q145+Septiembre!Q145+'Octubre '!Q145+Noviembre!Q145+'Diciembre '!Q145</f>
        <v>0</v>
      </c>
      <c r="R145" s="156">
        <f>+Enero!R145+Febrero!R145+'Marzo '!R145+'Abril '!R145+'Mayo '!R145+Junio!R145+Julio!R145+Agosto!R145+Septiembre!R145+'Octubre '!R145+Noviembre!R145+'Diciembre '!R145</f>
        <v>0</v>
      </c>
      <c r="S145" s="156">
        <f>+Enero!S145+Febrero!S145+'Marzo '!S145+'Abril '!S145+'Mayo '!S145+Junio!S145+Julio!S145+Agosto!S145+Septiembre!S145+'Octubre '!S145+Noviembre!S145+'Diciembre '!S145</f>
        <v>0</v>
      </c>
      <c r="T145" s="156">
        <f>+Enero!T145+Febrero!T145+'Marzo '!T145+'Abril '!T145+'Mayo '!T145+Junio!T145+Julio!T145+Agosto!T145+Septiembre!T145+'Octubre '!T145+Noviembre!T145+'Diciembre '!T145</f>
        <v>0</v>
      </c>
      <c r="U145" s="156">
        <f>+Enero!U145+Febrero!U145+'Marzo '!U145+'Abril '!U145+'Mayo '!U145+Junio!U145+Julio!U145+Agosto!U145+Septiembre!U145+'Octubre '!U145+Noviembre!U145+'Diciembre '!U145</f>
        <v>0</v>
      </c>
      <c r="V145" s="156">
        <f>+Enero!V145+Febrero!V145+'Marzo '!V145+'Abril '!V145+'Mayo '!V145+Junio!V145+Julio!V145+Agosto!V145+Septiembre!V145+'Octubre '!V145+Noviembre!V145+'Diciembre '!V145</f>
        <v>0</v>
      </c>
      <c r="W145" s="156">
        <f>+Enero!W145+Febrero!W145+'Marzo '!W145+'Abril '!W145+'Mayo '!W145+Junio!W145+Julio!W145+Agosto!W145+Septiembre!W145+'Octubre '!W145+Noviembre!W145+'Diciembre '!W145</f>
        <v>0</v>
      </c>
      <c r="X145" s="156">
        <f>+Enero!X145+Febrero!X145+'Marzo '!X145+'Abril '!X145+'Mayo '!X145+Junio!X145+Julio!X145+Agosto!X145+Septiembre!X145+'Octubre '!X145+Noviembre!X145+'Diciembre '!X145</f>
        <v>0</v>
      </c>
      <c r="Y145" s="156">
        <f>+Enero!Y145+Febrero!Y145+'Marzo '!Y145+'Abril '!Y145+'Mayo '!Y145+Junio!Y145+Julio!Y145+Agosto!Y145+Septiembre!Y145+'Octubre '!Y145+Noviembre!Y145+'Diciembre '!Y145</f>
        <v>0</v>
      </c>
      <c r="Z145" s="156">
        <f>+Enero!Z145+Febrero!Z145+'Marzo '!Z145+'Abril '!Z145+'Mayo '!Z145+Junio!Z145+Julio!Z145+Agosto!Z145+Septiembre!Z145+'Octubre '!Z145+Noviembre!Z145+'Diciembre '!Z145</f>
        <v>0</v>
      </c>
      <c r="AA145" s="156">
        <f>+Enero!AA145+Febrero!AA145+'Marzo '!AA145+'Abril '!AA145+'Mayo '!AA145+Junio!AA145+Julio!AA145+Agosto!AA145+Septiembre!AA145+'Octubre '!AA145+Noviembre!AA145+'Diciembre '!AA145</f>
        <v>0</v>
      </c>
      <c r="AB145" s="156">
        <f>+Enero!AB145+Febrero!AB145+'Marzo '!AB145+'Abril '!AB145+'Mayo '!AB145+Junio!AB145+Julio!AB145+Agosto!AB145+Septiembre!AB145+'Octubre '!AB145+Noviembre!AB145+'Diciembre '!AB145</f>
        <v>0</v>
      </c>
      <c r="AC145" s="156">
        <f>+Enero!AC145+Febrero!AC145+'Marzo '!AC145+'Abril '!AC145+'Mayo '!AC145+Junio!AC145+Julio!AC145+Agosto!AC145+Septiembre!AC145+'Octubre '!AC145+Noviembre!AC145+'Diciembre '!AC145</f>
        <v>0</v>
      </c>
      <c r="AD145" s="156">
        <f>+Enero!AD145+Febrero!AD145+'Marzo '!AD145+'Abril '!AD145+'Mayo '!AD145+Junio!AD145+Julio!AD145+Agosto!AD145+Septiembre!AD145+'Octubre '!AD145+Noviembre!AD145+'Diciembre '!AD145</f>
        <v>0</v>
      </c>
      <c r="AE145" s="156">
        <f>+Enero!AE145+Febrero!AE145+'Marzo '!AE145+'Abril '!AE145+'Mayo '!AE145+Junio!AE145+Julio!AE145+Agosto!AE145+Septiembre!AE145+'Octubre '!AE145+Noviembre!AE145+'Diciembre '!AE145</f>
        <v>0</v>
      </c>
      <c r="AF145" s="156">
        <f>+Enero!AF145+Febrero!AF145+'Marzo '!AF145+'Abril '!AF145+'Mayo '!AF145+Junio!AF145+Julio!AF145+Agosto!AF145+Septiembre!AF145+'Octubre '!AF145+Noviembre!AF145+'Diciembre '!AF145</f>
        <v>0</v>
      </c>
      <c r="AG145" s="156">
        <f>+Enero!AG145+Febrero!AG145+'Marzo '!AG145+'Abril '!AG145+'Mayo '!AG145+Junio!AG145+Julio!AG145+Agosto!AG145+Septiembre!AG145+'Octubre '!AG145+Noviembre!AG145+'Diciembre '!AG145</f>
        <v>0</v>
      </c>
      <c r="AH145" s="156">
        <f>+Enero!AH145+Febrero!AH145+'Marzo '!AH145+'Abril '!AH145+'Mayo '!AH145+Junio!AH145+Julio!AH145+Agosto!AH145+Septiembre!AH145+'Octubre '!AH145+Noviembre!AH145+'Diciembre '!AH145</f>
        <v>0</v>
      </c>
      <c r="AI145" s="156">
        <f>+Enero!AI145+Febrero!AI145+'Marzo '!AI145+'Abril '!AI145+'Mayo '!AI145+Junio!AI145+Julio!AI145+Agosto!AI145+Septiembre!AI145+'Octubre '!AI145+Noviembre!AI145+'Diciembre '!AI145</f>
        <v>0</v>
      </c>
      <c r="AJ145" s="156">
        <f>+Enero!AJ145+Febrero!AJ145+'Marzo '!AJ145+'Abril '!AJ145+'Mayo '!AJ145+Junio!AJ145+Julio!AJ145+Agosto!AJ145+Septiembre!AJ145+'Octubre '!AJ145+Noviembre!AJ145+'Diciembre '!AJ145</f>
        <v>0</v>
      </c>
      <c r="AK145" s="156">
        <f>+Enero!AK145+Febrero!AK145+'Marzo '!AK145+'Abril '!AK145+'Mayo '!AK145+Junio!AK145+Julio!AK145+Agosto!AK145+Septiembre!AK145+'Octubre '!AK145+Noviembre!AK145+'Diciembre '!AK145</f>
        <v>0</v>
      </c>
      <c r="AL145" s="156">
        <f>+Enero!AL145+Febrero!AL145+'Marzo '!AL145+'Abril '!AL145+'Mayo '!AL145+Junio!AL145+Julio!AL145+Agosto!AL145+Septiembre!AL145+'Octubre '!AL145+Noviembre!AL145+'Diciembre '!AL145</f>
        <v>0</v>
      </c>
      <c r="AM145" s="156">
        <f>+Enero!AM145+Febrero!AM145+'Marzo '!AM145+'Abril '!AM145+'Mayo '!AM145+Junio!AM145+Julio!AM145+Agosto!AM145+Septiembre!AM145+'Octubre '!AM145+Noviembre!AM145+'Diciembre '!AM145</f>
        <v>0</v>
      </c>
      <c r="AN145" s="157">
        <f>+Enero!AN145+Febrero!AN145+'Marzo '!AN145+'Abril '!AN145+'Mayo '!AN145+Junio!AN145+Julio!AN145+Agosto!AN145+Septiembre!AN145+'Octubre '!AN145+Noviembre!AN145+'Diciembre '!AN145</f>
        <v>0</v>
      </c>
      <c r="AO145" s="161">
        <f>+Enero!AO145+Febrero!AO145+'Marzo '!AO145+'Abril '!AO145+'Mayo '!AO145+Junio!AO145+Julio!AO145+Agosto!AO145+Septiembre!AO145+'Octubre '!AO145+Noviembre!AO145+'Diciembre '!AO145</f>
        <v>0</v>
      </c>
      <c r="AP145" s="154">
        <f>+Enero!AP145+Febrero!AP145+'Marzo '!AP145+'Abril '!AP145+'Mayo '!AP145+Junio!AP145+Julio!AP145+Agosto!AP145+Septiembre!AP145+'Octubre '!AP145+Noviembre!AP145+'Diciembre '!AP145</f>
        <v>0</v>
      </c>
      <c r="AQ145" s="25">
        <f>+Enero!AQ145+Febrero!AQ145+'Marzo '!AQ145+'Abril '!AQ145+'Mayo '!AQ145+Junio!AQ145+Julio!AQ145+Agosto!AQ145+Septiembre!AQ145+'Octubre '!AQ145+Noviembre!AQ145+'Diciembre '!AQ145</f>
        <v>0</v>
      </c>
      <c r="AR145" s="25">
        <f>+Enero!AR145+Febrero!AR145+'Marzo '!AR145+'Abril '!AR145+'Mayo '!AR145+Junio!AR145+Julio!AR145+Agosto!AR145+Septiembre!AR145+'Octubre '!AR145+Noviembre!AR145+'Diciembre '!AR145</f>
        <v>0</v>
      </c>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8</v>
      </c>
      <c r="E146" s="155">
        <f t="shared" si="35"/>
        <v>7</v>
      </c>
      <c r="F146" s="155">
        <f t="shared" si="35"/>
        <v>1</v>
      </c>
      <c r="G146" s="32">
        <f>+Enero!G146+Febrero!G146+'Marzo '!G146+'Abril '!G146+'Mayo '!G146+Junio!G146+Julio!G146+Agosto!G146+Septiembre!G146+'Octubre '!G146+Noviembre!G146+'Diciembre '!G146</f>
        <v>0</v>
      </c>
      <c r="H146" s="32">
        <f>+Enero!H146+Febrero!H146+'Marzo '!H146+'Abril '!H146+'Mayo '!H146+Junio!H146+Julio!H146+Agosto!H146+Septiembre!H146+'Octubre '!H146+Noviembre!H146+'Diciembre '!H146</f>
        <v>0</v>
      </c>
      <c r="I146" s="32">
        <f>+Enero!I146+Febrero!I146+'Marzo '!I146+'Abril '!I146+'Mayo '!I146+Junio!I146+Julio!I146+Agosto!I146+Septiembre!I146+'Octubre '!I146+Noviembre!I146+'Diciembre '!I146</f>
        <v>0</v>
      </c>
      <c r="J146" s="32">
        <f>+Enero!J146+Febrero!J146+'Marzo '!J146+'Abril '!J146+'Mayo '!J146+Junio!J146+Julio!J146+Agosto!J146+Septiembre!J146+'Octubre '!J146+Noviembre!J146+'Diciembre '!J146</f>
        <v>1</v>
      </c>
      <c r="K146" s="32">
        <f>+Enero!K146+Febrero!K146+'Marzo '!K146+'Abril '!K146+'Mayo '!K146+Junio!K146+Julio!K146+Agosto!K146+Septiembre!K146+'Octubre '!K146+Noviembre!K146+'Diciembre '!K146</f>
        <v>4</v>
      </c>
      <c r="L146" s="32">
        <f>+Enero!L146+Febrero!L146+'Marzo '!L146+'Abril '!L146+'Mayo '!L146+Junio!L146+Julio!L146+Agosto!L146+Septiembre!L146+'Octubre '!L146+Noviembre!L146+'Diciembre '!L146</f>
        <v>0</v>
      </c>
      <c r="M146" s="32">
        <f>+Enero!M146+Febrero!M146+'Marzo '!M146+'Abril '!M146+'Mayo '!M146+Junio!M146+Julio!M146+Agosto!M146+Septiembre!M146+'Octubre '!M146+Noviembre!M146+'Diciembre '!M146</f>
        <v>3</v>
      </c>
      <c r="N146" s="32">
        <f>+Enero!N146+Febrero!N146+'Marzo '!N146+'Abril '!N146+'Mayo '!N146+Junio!N146+Julio!N146+Agosto!N146+Septiembre!N146+'Octubre '!N146+Noviembre!N146+'Diciembre '!N146</f>
        <v>0</v>
      </c>
      <c r="O146" s="32">
        <f>+Enero!O146+Febrero!O146+'Marzo '!O146+'Abril '!O146+'Mayo '!O146+Junio!O146+Julio!O146+Agosto!O146+Septiembre!O146+'Octubre '!O146+Noviembre!O146+'Diciembre '!O146</f>
        <v>0</v>
      </c>
      <c r="P146" s="32">
        <f>+Enero!P146+Febrero!P146+'Marzo '!P146+'Abril '!P146+'Mayo '!P146+Junio!P146+Julio!P146+Agosto!P146+Septiembre!P146+'Octubre '!P146+Noviembre!P146+'Diciembre '!P146</f>
        <v>0</v>
      </c>
      <c r="Q146" s="156">
        <f>+Enero!Q146+Febrero!Q146+'Marzo '!Q146+'Abril '!Q146+'Mayo '!Q146+Junio!Q146+Julio!Q146+Agosto!Q146+Septiembre!Q146+'Octubre '!Q146+Noviembre!Q146+'Diciembre '!Q146</f>
        <v>0</v>
      </c>
      <c r="R146" s="156">
        <f>+Enero!R146+Febrero!R146+'Marzo '!R146+'Abril '!R146+'Mayo '!R146+Junio!R146+Julio!R146+Agosto!R146+Septiembre!R146+'Octubre '!R146+Noviembre!R146+'Diciembre '!R146</f>
        <v>0</v>
      </c>
      <c r="S146" s="156">
        <f>+Enero!S146+Febrero!S146+'Marzo '!S146+'Abril '!S146+'Mayo '!S146+Junio!S146+Julio!S146+Agosto!S146+Septiembre!S146+'Octubre '!S146+Noviembre!S146+'Diciembre '!S146</f>
        <v>0</v>
      </c>
      <c r="T146" s="156">
        <f>+Enero!T146+Febrero!T146+'Marzo '!T146+'Abril '!T146+'Mayo '!T146+Junio!T146+Julio!T146+Agosto!T146+Septiembre!T146+'Octubre '!T146+Noviembre!T146+'Diciembre '!T146</f>
        <v>0</v>
      </c>
      <c r="U146" s="156">
        <f>+Enero!U146+Febrero!U146+'Marzo '!U146+'Abril '!U146+'Mayo '!U146+Junio!U146+Julio!U146+Agosto!U146+Septiembre!U146+'Octubre '!U146+Noviembre!U146+'Diciembre '!U146</f>
        <v>0</v>
      </c>
      <c r="V146" s="156">
        <f>+Enero!V146+Febrero!V146+'Marzo '!V146+'Abril '!V146+'Mayo '!V146+Junio!V146+Julio!V146+Agosto!V146+Septiembre!V146+'Octubre '!V146+Noviembre!V146+'Diciembre '!V146</f>
        <v>0</v>
      </c>
      <c r="W146" s="156">
        <f>+Enero!W146+Febrero!W146+'Marzo '!W146+'Abril '!W146+'Mayo '!W146+Junio!W146+Julio!W146+Agosto!W146+Septiembre!W146+'Octubre '!W146+Noviembre!W146+'Diciembre '!W146</f>
        <v>0</v>
      </c>
      <c r="X146" s="156">
        <f>+Enero!X146+Febrero!X146+'Marzo '!X146+'Abril '!X146+'Mayo '!X146+Junio!X146+Julio!X146+Agosto!X146+Septiembre!X146+'Octubre '!X146+Noviembre!X146+'Diciembre '!X146</f>
        <v>0</v>
      </c>
      <c r="Y146" s="156">
        <f>+Enero!Y146+Febrero!Y146+'Marzo '!Y146+'Abril '!Y146+'Mayo '!Y146+Junio!Y146+Julio!Y146+Agosto!Y146+Septiembre!Y146+'Octubre '!Y146+Noviembre!Y146+'Diciembre '!Y146</f>
        <v>0</v>
      </c>
      <c r="Z146" s="156">
        <f>+Enero!Z146+Febrero!Z146+'Marzo '!Z146+'Abril '!Z146+'Mayo '!Z146+Junio!Z146+Julio!Z146+Agosto!Z146+Septiembre!Z146+'Octubre '!Z146+Noviembre!Z146+'Diciembre '!Z146</f>
        <v>0</v>
      </c>
      <c r="AA146" s="156">
        <f>+Enero!AA146+Febrero!AA146+'Marzo '!AA146+'Abril '!AA146+'Mayo '!AA146+Junio!AA146+Julio!AA146+Agosto!AA146+Septiembre!AA146+'Octubre '!AA146+Noviembre!AA146+'Diciembre '!AA146</f>
        <v>0</v>
      </c>
      <c r="AB146" s="156">
        <f>+Enero!AB146+Febrero!AB146+'Marzo '!AB146+'Abril '!AB146+'Mayo '!AB146+Junio!AB146+Julio!AB146+Agosto!AB146+Septiembre!AB146+'Octubre '!AB146+Noviembre!AB146+'Diciembre '!AB146</f>
        <v>0</v>
      </c>
      <c r="AC146" s="156">
        <f>+Enero!AC146+Febrero!AC146+'Marzo '!AC146+'Abril '!AC146+'Mayo '!AC146+Junio!AC146+Julio!AC146+Agosto!AC146+Septiembre!AC146+'Octubre '!AC146+Noviembre!AC146+'Diciembre '!AC146</f>
        <v>0</v>
      </c>
      <c r="AD146" s="156">
        <f>+Enero!AD146+Febrero!AD146+'Marzo '!AD146+'Abril '!AD146+'Mayo '!AD146+Junio!AD146+Julio!AD146+Agosto!AD146+Septiembre!AD146+'Octubre '!AD146+Noviembre!AD146+'Diciembre '!AD146</f>
        <v>0</v>
      </c>
      <c r="AE146" s="156">
        <f>+Enero!AE146+Febrero!AE146+'Marzo '!AE146+'Abril '!AE146+'Mayo '!AE146+Junio!AE146+Julio!AE146+Agosto!AE146+Septiembre!AE146+'Octubre '!AE146+Noviembre!AE146+'Diciembre '!AE146</f>
        <v>0</v>
      </c>
      <c r="AF146" s="156">
        <f>+Enero!AF146+Febrero!AF146+'Marzo '!AF146+'Abril '!AF146+'Mayo '!AF146+Junio!AF146+Julio!AF146+Agosto!AF146+Septiembre!AF146+'Octubre '!AF146+Noviembre!AF146+'Diciembre '!AF146</f>
        <v>0</v>
      </c>
      <c r="AG146" s="156">
        <f>+Enero!AG146+Febrero!AG146+'Marzo '!AG146+'Abril '!AG146+'Mayo '!AG146+Junio!AG146+Julio!AG146+Agosto!AG146+Septiembre!AG146+'Octubre '!AG146+Noviembre!AG146+'Diciembre '!AG146</f>
        <v>0</v>
      </c>
      <c r="AH146" s="156">
        <f>+Enero!AH146+Febrero!AH146+'Marzo '!AH146+'Abril '!AH146+'Mayo '!AH146+Junio!AH146+Julio!AH146+Agosto!AH146+Septiembre!AH146+'Octubre '!AH146+Noviembre!AH146+'Diciembre '!AH146</f>
        <v>0</v>
      </c>
      <c r="AI146" s="156">
        <f>+Enero!AI146+Febrero!AI146+'Marzo '!AI146+'Abril '!AI146+'Mayo '!AI146+Junio!AI146+Julio!AI146+Agosto!AI146+Septiembre!AI146+'Octubre '!AI146+Noviembre!AI146+'Diciembre '!AI146</f>
        <v>0</v>
      </c>
      <c r="AJ146" s="156">
        <f>+Enero!AJ146+Febrero!AJ146+'Marzo '!AJ146+'Abril '!AJ146+'Mayo '!AJ146+Junio!AJ146+Julio!AJ146+Agosto!AJ146+Septiembre!AJ146+'Octubre '!AJ146+Noviembre!AJ146+'Diciembre '!AJ146</f>
        <v>0</v>
      </c>
      <c r="AK146" s="156">
        <f>+Enero!AK146+Febrero!AK146+'Marzo '!AK146+'Abril '!AK146+'Mayo '!AK146+Junio!AK146+Julio!AK146+Agosto!AK146+Septiembre!AK146+'Octubre '!AK146+Noviembre!AK146+'Diciembre '!AK146</f>
        <v>0</v>
      </c>
      <c r="AL146" s="156">
        <f>+Enero!AL146+Febrero!AL146+'Marzo '!AL146+'Abril '!AL146+'Mayo '!AL146+Junio!AL146+Julio!AL146+Agosto!AL146+Septiembre!AL146+'Octubre '!AL146+Noviembre!AL146+'Diciembre '!AL146</f>
        <v>0</v>
      </c>
      <c r="AM146" s="156">
        <f>+Enero!AM146+Febrero!AM146+'Marzo '!AM146+'Abril '!AM146+'Mayo '!AM146+Junio!AM146+Julio!AM146+Agosto!AM146+Septiembre!AM146+'Octubre '!AM146+Noviembre!AM146+'Diciembre '!AM146</f>
        <v>0</v>
      </c>
      <c r="AN146" s="157">
        <f>+Enero!AN146+Febrero!AN146+'Marzo '!AN146+'Abril '!AN146+'Mayo '!AN146+Junio!AN146+Julio!AN146+Agosto!AN146+Septiembre!AN146+'Octubre '!AN146+Noviembre!AN146+'Diciembre '!AN146</f>
        <v>0</v>
      </c>
      <c r="AO146" s="129">
        <f>+Enero!AO146+Febrero!AO146+'Marzo '!AO146+'Abril '!AO146+'Mayo '!AO146+Junio!AO146+Julio!AO146+Agosto!AO146+Septiembre!AO146+'Octubre '!AO146+Noviembre!AO146+'Diciembre '!AO146</f>
        <v>0</v>
      </c>
      <c r="AP146" s="156">
        <f>+Enero!AP146+Febrero!AP146+'Marzo '!AP146+'Abril '!AP146+'Mayo '!AP146+Junio!AP146+Julio!AP146+Agosto!AP146+Septiembre!AP146+'Octubre '!AP146+Noviembre!AP146+'Diciembre '!AP146</f>
        <v>0</v>
      </c>
      <c r="AQ146" s="32">
        <f>+Enero!AQ146+Febrero!AQ146+'Marzo '!AQ146+'Abril '!AQ146+'Mayo '!AQ146+Junio!AQ146+Julio!AQ146+Agosto!AQ146+Septiembre!AQ146+'Octubre '!AQ146+Noviembre!AQ146+'Diciembre '!AQ146</f>
        <v>1</v>
      </c>
      <c r="AR146" s="32">
        <f>+Enero!AR146+Febrero!AR146+'Marzo '!AR146+'Abril '!AR146+'Mayo '!AR146+Junio!AR146+Julio!AR146+Agosto!AR146+Septiembre!AR146+'Octubre '!AR146+Noviembre!AR146+'Diciembre '!AR146</f>
        <v>0</v>
      </c>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f>+Enero!G147+Febrero!G147+'Marzo '!G147+'Abril '!G147+'Mayo '!G147+Junio!G147+Julio!G147+Agosto!G147+Septiembre!G147+'Octubre '!G147+Noviembre!G147+'Diciembre '!G147</f>
        <v>0</v>
      </c>
      <c r="H147" s="32">
        <f>+Enero!H147+Febrero!H147+'Marzo '!H147+'Abril '!H147+'Mayo '!H147+Junio!H147+Julio!H147+Agosto!H147+Septiembre!H147+'Octubre '!H147+Noviembre!H147+'Diciembre '!H147</f>
        <v>0</v>
      </c>
      <c r="I147" s="32">
        <f>+Enero!I147+Febrero!I147+'Marzo '!I147+'Abril '!I147+'Mayo '!I147+Junio!I147+Julio!I147+Agosto!I147+Septiembre!I147+'Octubre '!I147+Noviembre!I147+'Diciembre '!I147</f>
        <v>0</v>
      </c>
      <c r="J147" s="32">
        <f>+Enero!J147+Febrero!J147+'Marzo '!J147+'Abril '!J147+'Mayo '!J147+Junio!J147+Julio!J147+Agosto!J147+Septiembre!J147+'Octubre '!J147+Noviembre!J147+'Diciembre '!J147</f>
        <v>0</v>
      </c>
      <c r="K147" s="32">
        <f>+Enero!K147+Febrero!K147+'Marzo '!K147+'Abril '!K147+'Mayo '!K147+Junio!K147+Julio!K147+Agosto!K147+Septiembre!K147+'Octubre '!K147+Noviembre!K147+'Diciembre '!K147</f>
        <v>0</v>
      </c>
      <c r="L147" s="32">
        <f>+Enero!L147+Febrero!L147+'Marzo '!L147+'Abril '!L147+'Mayo '!L147+Junio!L147+Julio!L147+Agosto!L147+Septiembre!L147+'Octubre '!L147+Noviembre!L147+'Diciembre '!L147</f>
        <v>0</v>
      </c>
      <c r="M147" s="32">
        <f>+Enero!M147+Febrero!M147+'Marzo '!M147+'Abril '!M147+'Mayo '!M147+Junio!M147+Julio!M147+Agosto!M147+Septiembre!M147+'Octubre '!M147+Noviembre!M147+'Diciembre '!M147</f>
        <v>0</v>
      </c>
      <c r="N147" s="32">
        <f>+Enero!N147+Febrero!N147+'Marzo '!N147+'Abril '!N147+'Mayo '!N147+Junio!N147+Julio!N147+Agosto!N147+Septiembre!N147+'Octubre '!N147+Noviembre!N147+'Diciembre '!N147</f>
        <v>0</v>
      </c>
      <c r="O147" s="32">
        <f>+Enero!O147+Febrero!O147+'Marzo '!O147+'Abril '!O147+'Mayo '!O147+Junio!O147+Julio!O147+Agosto!O147+Septiembre!O147+'Octubre '!O147+Noviembre!O147+'Diciembre '!O147</f>
        <v>0</v>
      </c>
      <c r="P147" s="32">
        <f>+Enero!P147+Febrero!P147+'Marzo '!P147+'Abril '!P147+'Mayo '!P147+Junio!P147+Julio!P147+Agosto!P147+Septiembre!P147+'Octubre '!P147+Noviembre!P147+'Diciembre '!P147</f>
        <v>0</v>
      </c>
      <c r="Q147" s="156">
        <f>+Enero!Q147+Febrero!Q147+'Marzo '!Q147+'Abril '!Q147+'Mayo '!Q147+Junio!Q147+Julio!Q147+Agosto!Q147+Septiembre!Q147+'Octubre '!Q147+Noviembre!Q147+'Diciembre '!Q147</f>
        <v>0</v>
      </c>
      <c r="R147" s="156">
        <f>+Enero!R147+Febrero!R147+'Marzo '!R147+'Abril '!R147+'Mayo '!R147+Junio!R147+Julio!R147+Agosto!R147+Septiembre!R147+'Octubre '!R147+Noviembre!R147+'Diciembre '!R147</f>
        <v>0</v>
      </c>
      <c r="S147" s="156">
        <f>+Enero!S147+Febrero!S147+'Marzo '!S147+'Abril '!S147+'Mayo '!S147+Junio!S147+Julio!S147+Agosto!S147+Septiembre!S147+'Octubre '!S147+Noviembre!S147+'Diciembre '!S147</f>
        <v>0</v>
      </c>
      <c r="T147" s="156">
        <f>+Enero!T147+Febrero!T147+'Marzo '!T147+'Abril '!T147+'Mayo '!T147+Junio!T147+Julio!T147+Agosto!T147+Septiembre!T147+'Octubre '!T147+Noviembre!T147+'Diciembre '!T147</f>
        <v>0</v>
      </c>
      <c r="U147" s="156">
        <f>+Enero!U147+Febrero!U147+'Marzo '!U147+'Abril '!U147+'Mayo '!U147+Junio!U147+Julio!U147+Agosto!U147+Septiembre!U147+'Octubre '!U147+Noviembre!U147+'Diciembre '!U147</f>
        <v>0</v>
      </c>
      <c r="V147" s="156">
        <f>+Enero!V147+Febrero!V147+'Marzo '!V147+'Abril '!V147+'Mayo '!V147+Junio!V147+Julio!V147+Agosto!V147+Septiembre!V147+'Octubre '!V147+Noviembre!V147+'Diciembre '!V147</f>
        <v>0</v>
      </c>
      <c r="W147" s="156">
        <f>+Enero!W147+Febrero!W147+'Marzo '!W147+'Abril '!W147+'Mayo '!W147+Junio!W147+Julio!W147+Agosto!W147+Septiembre!W147+'Octubre '!W147+Noviembre!W147+'Diciembre '!W147</f>
        <v>0</v>
      </c>
      <c r="X147" s="156">
        <f>+Enero!X147+Febrero!X147+'Marzo '!X147+'Abril '!X147+'Mayo '!X147+Junio!X147+Julio!X147+Agosto!X147+Septiembre!X147+'Octubre '!X147+Noviembre!X147+'Diciembre '!X147</f>
        <v>0</v>
      </c>
      <c r="Y147" s="156">
        <f>+Enero!Y147+Febrero!Y147+'Marzo '!Y147+'Abril '!Y147+'Mayo '!Y147+Junio!Y147+Julio!Y147+Agosto!Y147+Septiembre!Y147+'Octubre '!Y147+Noviembre!Y147+'Diciembre '!Y147</f>
        <v>0</v>
      </c>
      <c r="Z147" s="156">
        <f>+Enero!Z147+Febrero!Z147+'Marzo '!Z147+'Abril '!Z147+'Mayo '!Z147+Junio!Z147+Julio!Z147+Agosto!Z147+Septiembre!Z147+'Octubre '!Z147+Noviembre!Z147+'Diciembre '!Z147</f>
        <v>0</v>
      </c>
      <c r="AA147" s="156">
        <f>+Enero!AA147+Febrero!AA147+'Marzo '!AA147+'Abril '!AA147+'Mayo '!AA147+Junio!AA147+Julio!AA147+Agosto!AA147+Septiembre!AA147+'Octubre '!AA147+Noviembre!AA147+'Diciembre '!AA147</f>
        <v>0</v>
      </c>
      <c r="AB147" s="156">
        <f>+Enero!AB147+Febrero!AB147+'Marzo '!AB147+'Abril '!AB147+'Mayo '!AB147+Junio!AB147+Julio!AB147+Agosto!AB147+Septiembre!AB147+'Octubre '!AB147+Noviembre!AB147+'Diciembre '!AB147</f>
        <v>0</v>
      </c>
      <c r="AC147" s="156">
        <f>+Enero!AC147+Febrero!AC147+'Marzo '!AC147+'Abril '!AC147+'Mayo '!AC147+Junio!AC147+Julio!AC147+Agosto!AC147+Septiembre!AC147+'Octubre '!AC147+Noviembre!AC147+'Diciembre '!AC147</f>
        <v>0</v>
      </c>
      <c r="AD147" s="156">
        <f>+Enero!AD147+Febrero!AD147+'Marzo '!AD147+'Abril '!AD147+'Mayo '!AD147+Junio!AD147+Julio!AD147+Agosto!AD147+Septiembre!AD147+'Octubre '!AD147+Noviembre!AD147+'Diciembre '!AD147</f>
        <v>0</v>
      </c>
      <c r="AE147" s="156">
        <f>+Enero!AE147+Febrero!AE147+'Marzo '!AE147+'Abril '!AE147+'Mayo '!AE147+Junio!AE147+Julio!AE147+Agosto!AE147+Septiembre!AE147+'Octubre '!AE147+Noviembre!AE147+'Diciembre '!AE147</f>
        <v>0</v>
      </c>
      <c r="AF147" s="156">
        <f>+Enero!AF147+Febrero!AF147+'Marzo '!AF147+'Abril '!AF147+'Mayo '!AF147+Junio!AF147+Julio!AF147+Agosto!AF147+Septiembre!AF147+'Octubre '!AF147+Noviembre!AF147+'Diciembre '!AF147</f>
        <v>0</v>
      </c>
      <c r="AG147" s="156">
        <f>+Enero!AG147+Febrero!AG147+'Marzo '!AG147+'Abril '!AG147+'Mayo '!AG147+Junio!AG147+Julio!AG147+Agosto!AG147+Septiembre!AG147+'Octubre '!AG147+Noviembre!AG147+'Diciembre '!AG147</f>
        <v>0</v>
      </c>
      <c r="AH147" s="156">
        <f>+Enero!AH147+Febrero!AH147+'Marzo '!AH147+'Abril '!AH147+'Mayo '!AH147+Junio!AH147+Julio!AH147+Agosto!AH147+Septiembre!AH147+'Octubre '!AH147+Noviembre!AH147+'Diciembre '!AH147</f>
        <v>0</v>
      </c>
      <c r="AI147" s="156">
        <f>+Enero!AI147+Febrero!AI147+'Marzo '!AI147+'Abril '!AI147+'Mayo '!AI147+Junio!AI147+Julio!AI147+Agosto!AI147+Septiembre!AI147+'Octubre '!AI147+Noviembre!AI147+'Diciembre '!AI147</f>
        <v>0</v>
      </c>
      <c r="AJ147" s="156">
        <f>+Enero!AJ147+Febrero!AJ147+'Marzo '!AJ147+'Abril '!AJ147+'Mayo '!AJ147+Junio!AJ147+Julio!AJ147+Agosto!AJ147+Septiembre!AJ147+'Octubre '!AJ147+Noviembre!AJ147+'Diciembre '!AJ147</f>
        <v>0</v>
      </c>
      <c r="AK147" s="156">
        <f>+Enero!AK147+Febrero!AK147+'Marzo '!AK147+'Abril '!AK147+'Mayo '!AK147+Junio!AK147+Julio!AK147+Agosto!AK147+Septiembre!AK147+'Octubre '!AK147+Noviembre!AK147+'Diciembre '!AK147</f>
        <v>0</v>
      </c>
      <c r="AL147" s="156">
        <f>+Enero!AL147+Febrero!AL147+'Marzo '!AL147+'Abril '!AL147+'Mayo '!AL147+Junio!AL147+Julio!AL147+Agosto!AL147+Septiembre!AL147+'Octubre '!AL147+Noviembre!AL147+'Diciembre '!AL147</f>
        <v>0</v>
      </c>
      <c r="AM147" s="156">
        <f>+Enero!AM147+Febrero!AM147+'Marzo '!AM147+'Abril '!AM147+'Mayo '!AM147+Junio!AM147+Julio!AM147+Agosto!AM147+Septiembre!AM147+'Octubre '!AM147+Noviembre!AM147+'Diciembre '!AM147</f>
        <v>0</v>
      </c>
      <c r="AN147" s="157">
        <f>+Enero!AN147+Febrero!AN147+'Marzo '!AN147+'Abril '!AN147+'Mayo '!AN147+Junio!AN147+Julio!AN147+Agosto!AN147+Septiembre!AN147+'Octubre '!AN147+Noviembre!AN147+'Diciembre '!AN147</f>
        <v>0</v>
      </c>
      <c r="AO147" s="129">
        <f>+Enero!AO147+Febrero!AO147+'Marzo '!AO147+'Abril '!AO147+'Mayo '!AO147+Junio!AO147+Julio!AO147+Agosto!AO147+Septiembre!AO147+'Octubre '!AO147+Noviembre!AO147+'Diciembre '!AO147</f>
        <v>0</v>
      </c>
      <c r="AP147" s="156">
        <f>+Enero!AP147+Febrero!AP147+'Marzo '!AP147+'Abril '!AP147+'Mayo '!AP147+Junio!AP147+Julio!AP147+Agosto!AP147+Septiembre!AP147+'Octubre '!AP147+Noviembre!AP147+'Diciembre '!AP147</f>
        <v>0</v>
      </c>
      <c r="AQ147" s="32">
        <f>+Enero!AQ147+Febrero!AQ147+'Marzo '!AQ147+'Abril '!AQ147+'Mayo '!AQ147+Junio!AQ147+Julio!AQ147+Agosto!AQ147+Septiembre!AQ147+'Octubre '!AQ147+Noviembre!AQ147+'Diciembre '!AQ147</f>
        <v>0</v>
      </c>
      <c r="AR147" s="32">
        <f>+Enero!AR147+Febrero!AR147+'Marzo '!AR147+'Abril '!AR147+'Mayo '!AR147+Junio!AR147+Julio!AR147+Agosto!AR147+Septiembre!AR147+'Octubre '!AR147+Noviembre!AR147+'Diciembre '!AR147</f>
        <v>0</v>
      </c>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210</v>
      </c>
      <c r="E148" s="158">
        <f t="shared" si="35"/>
        <v>109</v>
      </c>
      <c r="F148" s="158">
        <f t="shared" si="35"/>
        <v>101</v>
      </c>
      <c r="G148" s="35">
        <f>+Enero!G148+Febrero!G148+'Marzo '!G148+'Abril '!G148+'Mayo '!G148+Junio!G148+Julio!G148+Agosto!G148+Septiembre!G148+'Octubre '!G148+Noviembre!G148+'Diciembre '!G148</f>
        <v>13</v>
      </c>
      <c r="H148" s="35">
        <f>+Enero!H148+Febrero!H148+'Marzo '!H148+'Abril '!H148+'Mayo '!H148+Junio!H148+Julio!H148+Agosto!H148+Septiembre!H148+'Octubre '!H148+Noviembre!H148+'Diciembre '!H148</f>
        <v>17</v>
      </c>
      <c r="I148" s="35">
        <f>+Enero!I148+Febrero!I148+'Marzo '!I148+'Abril '!I148+'Mayo '!I148+Junio!I148+Julio!I148+Agosto!I148+Septiembre!I148+'Octubre '!I148+Noviembre!I148+'Diciembre '!I148</f>
        <v>41</v>
      </c>
      <c r="J148" s="35">
        <f>+Enero!J148+Febrero!J148+'Marzo '!J148+'Abril '!J148+'Mayo '!J148+Junio!J148+Julio!J148+Agosto!J148+Septiembre!J148+'Octubre '!J148+Noviembre!J148+'Diciembre '!J148</f>
        <v>23</v>
      </c>
      <c r="K148" s="35">
        <f>+Enero!K148+Febrero!K148+'Marzo '!K148+'Abril '!K148+'Mayo '!K148+Junio!K148+Julio!K148+Agosto!K148+Septiembre!K148+'Octubre '!K148+Noviembre!K148+'Diciembre '!K148</f>
        <v>41</v>
      </c>
      <c r="L148" s="35">
        <f>+Enero!L148+Febrero!L148+'Marzo '!L148+'Abril '!L148+'Mayo '!L148+Junio!L148+Julio!L148+Agosto!L148+Septiembre!L148+'Octubre '!L148+Noviembre!L148+'Diciembre '!L148</f>
        <v>39</v>
      </c>
      <c r="M148" s="35">
        <f>+Enero!M148+Febrero!M148+'Marzo '!M148+'Abril '!M148+'Mayo '!M148+Junio!M148+Julio!M148+Agosto!M148+Septiembre!M148+'Octubre '!M148+Noviembre!M148+'Diciembre '!M148</f>
        <v>14</v>
      </c>
      <c r="N148" s="35">
        <f>+Enero!N148+Febrero!N148+'Marzo '!N148+'Abril '!N148+'Mayo '!N148+Junio!N148+Julio!N148+Agosto!N148+Septiembre!N148+'Octubre '!N148+Noviembre!N148+'Diciembre '!N148</f>
        <v>22</v>
      </c>
      <c r="O148" s="35">
        <f>+Enero!O148+Febrero!O148+'Marzo '!O148+'Abril '!O148+'Mayo '!O148+Junio!O148+Julio!O148+Agosto!O148+Septiembre!O148+'Octubre '!O148+Noviembre!O148+'Diciembre '!O148</f>
        <v>0</v>
      </c>
      <c r="P148" s="35">
        <f>+Enero!P148+Febrero!P148+'Marzo '!P148+'Abril '!P148+'Mayo '!P148+Junio!P148+Julio!P148+Agosto!P148+Septiembre!P148+'Octubre '!P148+Noviembre!P148+'Diciembre '!P148</f>
        <v>0</v>
      </c>
      <c r="Q148" s="166">
        <f>+Enero!Q148+Febrero!Q148+'Marzo '!Q148+'Abril '!Q148+'Mayo '!Q148+Junio!Q148+Julio!Q148+Agosto!Q148+Septiembre!Q148+'Octubre '!Q148+Noviembre!Q148+'Diciembre '!Q148</f>
        <v>0</v>
      </c>
      <c r="R148" s="166">
        <f>+Enero!R148+Febrero!R148+'Marzo '!R148+'Abril '!R148+'Mayo '!R148+Junio!R148+Julio!R148+Agosto!R148+Septiembre!R148+'Octubre '!R148+Noviembre!R148+'Diciembre '!R148</f>
        <v>0</v>
      </c>
      <c r="S148" s="166">
        <f>+Enero!S148+Febrero!S148+'Marzo '!S148+'Abril '!S148+'Mayo '!S148+Junio!S148+Julio!S148+Agosto!S148+Septiembre!S148+'Octubre '!S148+Noviembre!S148+'Diciembre '!S148</f>
        <v>0</v>
      </c>
      <c r="T148" s="166">
        <f>+Enero!T148+Febrero!T148+'Marzo '!T148+'Abril '!T148+'Mayo '!T148+Junio!T148+Julio!T148+Agosto!T148+Septiembre!T148+'Octubre '!T148+Noviembre!T148+'Diciembre '!T148</f>
        <v>0</v>
      </c>
      <c r="U148" s="166">
        <f>+Enero!U148+Febrero!U148+'Marzo '!U148+'Abril '!U148+'Mayo '!U148+Junio!U148+Julio!U148+Agosto!U148+Septiembre!U148+'Octubre '!U148+Noviembre!U148+'Diciembre '!U148</f>
        <v>0</v>
      </c>
      <c r="V148" s="166">
        <f>+Enero!V148+Febrero!V148+'Marzo '!V148+'Abril '!V148+'Mayo '!V148+Junio!V148+Julio!V148+Agosto!V148+Septiembre!V148+'Octubre '!V148+Noviembre!V148+'Diciembre '!V148</f>
        <v>0</v>
      </c>
      <c r="W148" s="166">
        <f>+Enero!W148+Febrero!W148+'Marzo '!W148+'Abril '!W148+'Mayo '!W148+Junio!W148+Julio!W148+Agosto!W148+Septiembre!W148+'Octubre '!W148+Noviembre!W148+'Diciembre '!W148</f>
        <v>0</v>
      </c>
      <c r="X148" s="166">
        <f>+Enero!X148+Febrero!X148+'Marzo '!X148+'Abril '!X148+'Mayo '!X148+Junio!X148+Julio!X148+Agosto!X148+Septiembre!X148+'Octubre '!X148+Noviembre!X148+'Diciembre '!X148</f>
        <v>0</v>
      </c>
      <c r="Y148" s="166">
        <f>+Enero!Y148+Febrero!Y148+'Marzo '!Y148+'Abril '!Y148+'Mayo '!Y148+Junio!Y148+Julio!Y148+Agosto!Y148+Septiembre!Y148+'Octubre '!Y148+Noviembre!Y148+'Diciembre '!Y148</f>
        <v>0</v>
      </c>
      <c r="Z148" s="166">
        <f>+Enero!Z148+Febrero!Z148+'Marzo '!Z148+'Abril '!Z148+'Mayo '!Z148+Junio!Z148+Julio!Z148+Agosto!Z148+Septiembre!Z148+'Octubre '!Z148+Noviembre!Z148+'Diciembre '!Z148</f>
        <v>0</v>
      </c>
      <c r="AA148" s="166">
        <f>+Enero!AA148+Febrero!AA148+'Marzo '!AA148+'Abril '!AA148+'Mayo '!AA148+Junio!AA148+Julio!AA148+Agosto!AA148+Septiembre!AA148+'Octubre '!AA148+Noviembre!AA148+'Diciembre '!AA148</f>
        <v>0</v>
      </c>
      <c r="AB148" s="166">
        <f>+Enero!AB148+Febrero!AB148+'Marzo '!AB148+'Abril '!AB148+'Mayo '!AB148+Junio!AB148+Julio!AB148+Agosto!AB148+Septiembre!AB148+'Octubre '!AB148+Noviembre!AB148+'Diciembre '!AB148</f>
        <v>0</v>
      </c>
      <c r="AC148" s="166">
        <f>+Enero!AC148+Febrero!AC148+'Marzo '!AC148+'Abril '!AC148+'Mayo '!AC148+Junio!AC148+Julio!AC148+Agosto!AC148+Septiembre!AC148+'Octubre '!AC148+Noviembre!AC148+'Diciembre '!AC148</f>
        <v>0</v>
      </c>
      <c r="AD148" s="166">
        <f>+Enero!AD148+Febrero!AD148+'Marzo '!AD148+'Abril '!AD148+'Mayo '!AD148+Junio!AD148+Julio!AD148+Agosto!AD148+Septiembre!AD148+'Octubre '!AD148+Noviembre!AD148+'Diciembre '!AD148</f>
        <v>0</v>
      </c>
      <c r="AE148" s="166">
        <f>+Enero!AE148+Febrero!AE148+'Marzo '!AE148+'Abril '!AE148+'Mayo '!AE148+Junio!AE148+Julio!AE148+Agosto!AE148+Septiembre!AE148+'Octubre '!AE148+Noviembre!AE148+'Diciembre '!AE148</f>
        <v>0</v>
      </c>
      <c r="AF148" s="166">
        <f>+Enero!AF148+Febrero!AF148+'Marzo '!AF148+'Abril '!AF148+'Mayo '!AF148+Junio!AF148+Julio!AF148+Agosto!AF148+Septiembre!AF148+'Octubre '!AF148+Noviembre!AF148+'Diciembre '!AF148</f>
        <v>0</v>
      </c>
      <c r="AG148" s="166">
        <f>+Enero!AG148+Febrero!AG148+'Marzo '!AG148+'Abril '!AG148+'Mayo '!AG148+Junio!AG148+Julio!AG148+Agosto!AG148+Septiembre!AG148+'Octubre '!AG148+Noviembre!AG148+'Diciembre '!AG148</f>
        <v>0</v>
      </c>
      <c r="AH148" s="166">
        <f>+Enero!AH148+Febrero!AH148+'Marzo '!AH148+'Abril '!AH148+'Mayo '!AH148+Junio!AH148+Julio!AH148+Agosto!AH148+Septiembre!AH148+'Octubre '!AH148+Noviembre!AH148+'Diciembre '!AH148</f>
        <v>0</v>
      </c>
      <c r="AI148" s="166">
        <f>+Enero!AI148+Febrero!AI148+'Marzo '!AI148+'Abril '!AI148+'Mayo '!AI148+Junio!AI148+Julio!AI148+Agosto!AI148+Septiembre!AI148+'Octubre '!AI148+Noviembre!AI148+'Diciembre '!AI148</f>
        <v>0</v>
      </c>
      <c r="AJ148" s="166">
        <f>+Enero!AJ148+Febrero!AJ148+'Marzo '!AJ148+'Abril '!AJ148+'Mayo '!AJ148+Junio!AJ148+Julio!AJ148+Agosto!AJ148+Septiembre!AJ148+'Octubre '!AJ148+Noviembre!AJ148+'Diciembre '!AJ148</f>
        <v>0</v>
      </c>
      <c r="AK148" s="166">
        <f>+Enero!AK148+Febrero!AK148+'Marzo '!AK148+'Abril '!AK148+'Mayo '!AK148+Junio!AK148+Julio!AK148+Agosto!AK148+Septiembre!AK148+'Octubre '!AK148+Noviembre!AK148+'Diciembre '!AK148</f>
        <v>0</v>
      </c>
      <c r="AL148" s="166">
        <f>+Enero!AL148+Febrero!AL148+'Marzo '!AL148+'Abril '!AL148+'Mayo '!AL148+Junio!AL148+Julio!AL148+Agosto!AL148+Septiembre!AL148+'Octubre '!AL148+Noviembre!AL148+'Diciembre '!AL148</f>
        <v>0</v>
      </c>
      <c r="AM148" s="166">
        <f>+Enero!AM148+Febrero!AM148+'Marzo '!AM148+'Abril '!AM148+'Mayo '!AM148+Junio!AM148+Julio!AM148+Agosto!AM148+Septiembre!AM148+'Octubre '!AM148+Noviembre!AM148+'Diciembre '!AM148</f>
        <v>0</v>
      </c>
      <c r="AN148" s="167">
        <f>+Enero!AN148+Febrero!AN148+'Marzo '!AN148+'Abril '!AN148+'Mayo '!AN148+Junio!AN148+Julio!AN148+Agosto!AN148+Septiembre!AN148+'Octubre '!AN148+Noviembre!AN148+'Diciembre '!AN148</f>
        <v>0</v>
      </c>
      <c r="AO148" s="130">
        <f>+Enero!AO148+Febrero!AO148+'Marzo '!AO148+'Abril '!AO148+'Mayo '!AO148+Junio!AO148+Julio!AO148+Agosto!AO148+Septiembre!AO148+'Octubre '!AO148+Noviembre!AO148+'Diciembre '!AO148</f>
        <v>0</v>
      </c>
      <c r="AP148" s="166">
        <f>+Enero!AP148+Febrero!AP148+'Marzo '!AP148+'Abril '!AP148+'Mayo '!AP148+Junio!AP148+Julio!AP148+Agosto!AP148+Septiembre!AP148+'Octubre '!AP148+Noviembre!AP148+'Diciembre '!AP148</f>
        <v>0</v>
      </c>
      <c r="AQ148" s="35">
        <f>+Enero!AQ148+Febrero!AQ148+'Marzo '!AQ148+'Abril '!AQ148+'Mayo '!AQ148+Junio!AQ148+Julio!AQ148+Agosto!AQ148+Septiembre!AQ148+'Octubre '!AQ148+Noviembre!AQ148+'Diciembre '!AQ148</f>
        <v>0</v>
      </c>
      <c r="AR148" s="35">
        <f>+Enero!AR148+Febrero!AR148+'Marzo '!AR148+'Abril '!AR148+'Mayo '!AR148+Junio!AR148+Julio!AR148+Agosto!AR148+Septiembre!AR148+'Octubre '!AR148+Noviembre!AR148+'Diciembre '!AR148</f>
        <v>0</v>
      </c>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53</v>
      </c>
      <c r="E149" s="150">
        <f t="shared" ref="E149:F155" si="36">+G149+I149+K149+M149+O149+Q149+S149+U149+W149+Y149+AA149+AC149+AE149+AG149+AI149+AK149+AM149</f>
        <v>12</v>
      </c>
      <c r="F149" s="150">
        <f t="shared" si="36"/>
        <v>41</v>
      </c>
      <c r="G149" s="25">
        <f>+Enero!G149+Febrero!G149+'Marzo '!G149+'Abril '!G149+'Mayo '!G149+Junio!G149+Julio!G149+Agosto!G149+Septiembre!G149+'Octubre '!G149+Noviembre!G149+'Diciembre '!G149</f>
        <v>0</v>
      </c>
      <c r="H149" s="25">
        <f>+Enero!H149+Febrero!H149+'Marzo '!H149+'Abril '!H149+'Mayo '!H149+Junio!H149+Julio!H149+Agosto!H149+Septiembre!H149+'Octubre '!H149+Noviembre!H149+'Diciembre '!H149</f>
        <v>0</v>
      </c>
      <c r="I149" s="25">
        <f>+Enero!I149+Febrero!I149+'Marzo '!I149+'Abril '!I149+'Mayo '!I149+Junio!I149+Julio!I149+Agosto!I149+Septiembre!I149+'Octubre '!I149+Noviembre!I149+'Diciembre '!I149</f>
        <v>0</v>
      </c>
      <c r="J149" s="25">
        <f>+Enero!J149+Febrero!J149+'Marzo '!J149+'Abril '!J149+'Mayo '!J149+Junio!J149+Julio!J149+Agosto!J149+Septiembre!J149+'Octubre '!J149+Noviembre!J149+'Diciembre '!J149</f>
        <v>0</v>
      </c>
      <c r="K149" s="25">
        <f>+Enero!K149+Febrero!K149+'Marzo '!K149+'Abril '!K149+'Mayo '!K149+Junio!K149+Julio!K149+Agosto!K149+Septiembre!K149+'Octubre '!K149+Noviembre!K149+'Diciembre '!K149</f>
        <v>0</v>
      </c>
      <c r="L149" s="25">
        <f>+Enero!L149+Febrero!L149+'Marzo '!L149+'Abril '!L149+'Mayo '!L149+Junio!L149+Julio!L149+Agosto!L149+Septiembre!L149+'Octubre '!L149+Noviembre!L149+'Diciembre '!L149</f>
        <v>2</v>
      </c>
      <c r="M149" s="25">
        <f>+Enero!M149+Febrero!M149+'Marzo '!M149+'Abril '!M149+'Mayo '!M149+Junio!M149+Julio!M149+Agosto!M149+Septiembre!M149+'Octubre '!M149+Noviembre!M149+'Diciembre '!M149</f>
        <v>0</v>
      </c>
      <c r="N149" s="25">
        <f>+Enero!N149+Febrero!N149+'Marzo '!N149+'Abril '!N149+'Mayo '!N149+Junio!N149+Julio!N149+Agosto!N149+Septiembre!N149+'Octubre '!N149+Noviembre!N149+'Diciembre '!N149</f>
        <v>3</v>
      </c>
      <c r="O149" s="25">
        <f>+Enero!O149+Febrero!O149+'Marzo '!O149+'Abril '!O149+'Mayo '!O149+Junio!O149+Julio!O149+Agosto!O149+Septiembre!O149+'Octubre '!O149+Noviembre!O149+'Diciembre '!O149</f>
        <v>3</v>
      </c>
      <c r="P149" s="25">
        <f>+Enero!P149+Febrero!P149+'Marzo '!P149+'Abril '!P149+'Mayo '!P149+Junio!P149+Julio!P149+Agosto!P149+Septiembre!P149+'Octubre '!P149+Noviembre!P149+'Diciembre '!P149</f>
        <v>5</v>
      </c>
      <c r="Q149" s="25">
        <f>+Enero!Q149+Febrero!Q149+'Marzo '!Q149+'Abril '!Q149+'Mayo '!Q149+Junio!Q149+Julio!Q149+Agosto!Q149+Septiembre!Q149+'Octubre '!Q149+Noviembre!Q149+'Diciembre '!Q149</f>
        <v>1</v>
      </c>
      <c r="R149" s="25">
        <f>+Enero!R149+Febrero!R149+'Marzo '!R149+'Abril '!R149+'Mayo '!R149+Junio!R149+Julio!R149+Agosto!R149+Septiembre!R149+'Octubre '!R149+Noviembre!R149+'Diciembre '!R149</f>
        <v>3</v>
      </c>
      <c r="S149" s="25">
        <f>+Enero!S149+Febrero!S149+'Marzo '!S149+'Abril '!S149+'Mayo '!S149+Junio!S149+Julio!S149+Agosto!S149+Septiembre!S149+'Octubre '!S149+Noviembre!S149+'Diciembre '!S149</f>
        <v>0</v>
      </c>
      <c r="T149" s="25">
        <f>+Enero!T149+Febrero!T149+'Marzo '!T149+'Abril '!T149+'Mayo '!T149+Junio!T149+Julio!T149+Agosto!T149+Septiembre!T149+'Octubre '!T149+Noviembre!T149+'Diciembre '!T149</f>
        <v>1</v>
      </c>
      <c r="U149" s="25">
        <f>+Enero!U149+Febrero!U149+'Marzo '!U149+'Abril '!U149+'Mayo '!U149+Junio!U149+Julio!U149+Agosto!U149+Septiembre!U149+'Octubre '!U149+Noviembre!U149+'Diciembre '!U149</f>
        <v>0</v>
      </c>
      <c r="V149" s="25">
        <f>+Enero!V149+Febrero!V149+'Marzo '!V149+'Abril '!V149+'Mayo '!V149+Junio!V149+Julio!V149+Agosto!V149+Septiembre!V149+'Octubre '!V149+Noviembre!V149+'Diciembre '!V149</f>
        <v>0</v>
      </c>
      <c r="W149" s="25">
        <f>+Enero!W149+Febrero!W149+'Marzo '!W149+'Abril '!W149+'Mayo '!W149+Junio!W149+Julio!W149+Agosto!W149+Septiembre!W149+'Octubre '!W149+Noviembre!W149+'Diciembre '!W149</f>
        <v>3</v>
      </c>
      <c r="X149" s="25">
        <f>+Enero!X149+Febrero!X149+'Marzo '!X149+'Abril '!X149+'Mayo '!X149+Junio!X149+Julio!X149+Agosto!X149+Septiembre!X149+'Octubre '!X149+Noviembre!X149+'Diciembre '!X149</f>
        <v>10</v>
      </c>
      <c r="Y149" s="25">
        <f>+Enero!Y149+Febrero!Y149+'Marzo '!Y149+'Abril '!Y149+'Mayo '!Y149+Junio!Y149+Julio!Y149+Agosto!Y149+Septiembre!Y149+'Octubre '!Y149+Noviembre!Y149+'Diciembre '!Y149</f>
        <v>3</v>
      </c>
      <c r="Z149" s="25">
        <f>+Enero!Z149+Febrero!Z149+'Marzo '!Z149+'Abril '!Z149+'Mayo '!Z149+Junio!Z149+Julio!Z149+Agosto!Z149+Septiembre!Z149+'Octubre '!Z149+Noviembre!Z149+'Diciembre '!Z149</f>
        <v>4</v>
      </c>
      <c r="AA149" s="25">
        <f>+Enero!AA149+Febrero!AA149+'Marzo '!AA149+'Abril '!AA149+'Mayo '!AA149+Junio!AA149+Julio!AA149+Agosto!AA149+Septiembre!AA149+'Octubre '!AA149+Noviembre!AA149+'Diciembre '!AA149</f>
        <v>0</v>
      </c>
      <c r="AB149" s="25">
        <f>+Enero!AB149+Febrero!AB149+'Marzo '!AB149+'Abril '!AB149+'Mayo '!AB149+Junio!AB149+Julio!AB149+Agosto!AB149+Septiembre!AB149+'Octubre '!AB149+Noviembre!AB149+'Diciembre '!AB149</f>
        <v>4</v>
      </c>
      <c r="AC149" s="25">
        <f>+Enero!AC149+Febrero!AC149+'Marzo '!AC149+'Abril '!AC149+'Mayo '!AC149+Junio!AC149+Julio!AC149+Agosto!AC149+Septiembre!AC149+'Octubre '!AC149+Noviembre!AC149+'Diciembre '!AC149</f>
        <v>1</v>
      </c>
      <c r="AD149" s="25">
        <f>+Enero!AD149+Febrero!AD149+'Marzo '!AD149+'Abril '!AD149+'Mayo '!AD149+Junio!AD149+Julio!AD149+Agosto!AD149+Septiembre!AD149+'Octubre '!AD149+Noviembre!AD149+'Diciembre '!AD149</f>
        <v>1</v>
      </c>
      <c r="AE149" s="25">
        <f>+Enero!AE149+Febrero!AE149+'Marzo '!AE149+'Abril '!AE149+'Mayo '!AE149+Junio!AE149+Julio!AE149+Agosto!AE149+Septiembre!AE149+'Octubre '!AE149+Noviembre!AE149+'Diciembre '!AE149</f>
        <v>1</v>
      </c>
      <c r="AF149" s="25">
        <f>+Enero!AF149+Febrero!AF149+'Marzo '!AF149+'Abril '!AF149+'Mayo '!AF149+Junio!AF149+Julio!AF149+Agosto!AF149+Septiembre!AF149+'Octubre '!AF149+Noviembre!AF149+'Diciembre '!AF149</f>
        <v>3</v>
      </c>
      <c r="AG149" s="25">
        <f>+Enero!AG149+Febrero!AG149+'Marzo '!AG149+'Abril '!AG149+'Mayo '!AG149+Junio!AG149+Julio!AG149+Agosto!AG149+Septiembre!AG149+'Octubre '!AG149+Noviembre!AG149+'Diciembre '!AG149</f>
        <v>0</v>
      </c>
      <c r="AH149" s="25">
        <f>+Enero!AH149+Febrero!AH149+'Marzo '!AH149+'Abril '!AH149+'Mayo '!AH149+Junio!AH149+Julio!AH149+Agosto!AH149+Septiembre!AH149+'Octubre '!AH149+Noviembre!AH149+'Diciembre '!AH149</f>
        <v>0</v>
      </c>
      <c r="AI149" s="25">
        <f>+Enero!AI149+Febrero!AI149+'Marzo '!AI149+'Abril '!AI149+'Mayo '!AI149+Junio!AI149+Julio!AI149+Agosto!AI149+Septiembre!AI149+'Octubre '!AI149+Noviembre!AI149+'Diciembre '!AI149</f>
        <v>0</v>
      </c>
      <c r="AJ149" s="25">
        <f>+Enero!AJ149+Febrero!AJ149+'Marzo '!AJ149+'Abril '!AJ149+'Mayo '!AJ149+Junio!AJ149+Julio!AJ149+Agosto!AJ149+Septiembre!AJ149+'Octubre '!AJ149+Noviembre!AJ149+'Diciembre '!AJ149</f>
        <v>2</v>
      </c>
      <c r="AK149" s="25">
        <f>+Enero!AK149+Febrero!AK149+'Marzo '!AK149+'Abril '!AK149+'Mayo '!AK149+Junio!AK149+Julio!AK149+Agosto!AK149+Septiembre!AK149+'Octubre '!AK149+Noviembre!AK149+'Diciembre '!AK149</f>
        <v>0</v>
      </c>
      <c r="AL149" s="25">
        <f>+Enero!AL149+Febrero!AL149+'Marzo '!AL149+'Abril '!AL149+'Mayo '!AL149+Junio!AL149+Julio!AL149+Agosto!AL149+Septiembre!AL149+'Octubre '!AL149+Noviembre!AL149+'Diciembre '!AL149</f>
        <v>3</v>
      </c>
      <c r="AM149" s="25">
        <f>+Enero!AM149+Febrero!AM149+'Marzo '!AM149+'Abril '!AM149+'Mayo '!AM149+Junio!AM149+Julio!AM149+Agosto!AM149+Septiembre!AM149+'Octubre '!AM149+Noviembre!AM149+'Diciembre '!AM149</f>
        <v>0</v>
      </c>
      <c r="AN149" s="85">
        <f>+Enero!AN149+Febrero!AN149+'Marzo '!AN149+'Abril '!AN149+'Mayo '!AN149+Junio!AN149+Julio!AN149+Agosto!AN149+Septiembre!AN149+'Octubre '!AN149+Noviembre!AN149+'Diciembre '!AN149</f>
        <v>0</v>
      </c>
      <c r="AO149" s="161">
        <f>+Enero!AO149+Febrero!AO149+'Marzo '!AO149+'Abril '!AO149+'Mayo '!AO149+Junio!AO149+Julio!AO149+Agosto!AO149+Septiembre!AO149+'Octubre '!AO149+Noviembre!AO149+'Diciembre '!AO149</f>
        <v>0</v>
      </c>
      <c r="AP149" s="25">
        <f>+Enero!AP149+Febrero!AP149+'Marzo '!AP149+'Abril '!AP149+'Mayo '!AP149+Junio!AP149+Julio!AP149+Agosto!AP149+Septiembre!AP149+'Octubre '!AP149+Noviembre!AP149+'Diciembre '!AP149</f>
        <v>0</v>
      </c>
      <c r="AQ149" s="25">
        <f>+Enero!AQ149+Febrero!AQ149+'Marzo '!AQ149+'Abril '!AQ149+'Mayo '!AQ149+Junio!AQ149+Julio!AQ149+Agosto!AQ149+Septiembre!AQ149+'Octubre '!AQ149+Noviembre!AQ149+'Diciembre '!AQ149</f>
        <v>0</v>
      </c>
      <c r="AR149" s="25">
        <f>+Enero!AR149+Febrero!AR149+'Marzo '!AR149+'Abril '!AR149+'Mayo '!AR149+Junio!AR149+Julio!AR149+Agosto!AR149+Septiembre!AR149+'Octubre '!AR149+Noviembre!AR149+'Diciembre '!AR149</f>
        <v>0</v>
      </c>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7</v>
      </c>
      <c r="E150" s="155">
        <f t="shared" si="36"/>
        <v>0</v>
      </c>
      <c r="F150" s="155">
        <f t="shared" si="36"/>
        <v>7</v>
      </c>
      <c r="G150" s="32">
        <f>+Enero!G150+Febrero!G150+'Marzo '!G150+'Abril '!G150+'Mayo '!G150+Junio!G150+Julio!G150+Agosto!G150+Septiembre!G150+'Octubre '!G150+Noviembre!G150+'Diciembre '!G150</f>
        <v>0</v>
      </c>
      <c r="H150" s="32">
        <f>+Enero!H150+Febrero!H150+'Marzo '!H150+'Abril '!H150+'Mayo '!H150+Junio!H150+Julio!H150+Agosto!H150+Septiembre!H150+'Octubre '!H150+Noviembre!H150+'Diciembre '!H150</f>
        <v>0</v>
      </c>
      <c r="I150" s="32">
        <f>+Enero!I150+Febrero!I150+'Marzo '!I150+'Abril '!I150+'Mayo '!I150+Junio!I150+Julio!I150+Agosto!I150+Septiembre!I150+'Octubre '!I150+Noviembre!I150+'Diciembre '!I150</f>
        <v>0</v>
      </c>
      <c r="J150" s="32">
        <f>+Enero!J150+Febrero!J150+'Marzo '!J150+'Abril '!J150+'Mayo '!J150+Junio!J150+Julio!J150+Agosto!J150+Septiembre!J150+'Octubre '!J150+Noviembre!J150+'Diciembre '!J150</f>
        <v>0</v>
      </c>
      <c r="K150" s="32">
        <f>+Enero!K150+Febrero!K150+'Marzo '!K150+'Abril '!K150+'Mayo '!K150+Junio!K150+Julio!K150+Agosto!K150+Septiembre!K150+'Octubre '!K150+Noviembre!K150+'Diciembre '!K150</f>
        <v>0</v>
      </c>
      <c r="L150" s="32">
        <f>+Enero!L150+Febrero!L150+'Marzo '!L150+'Abril '!L150+'Mayo '!L150+Junio!L150+Julio!L150+Agosto!L150+Septiembre!L150+'Octubre '!L150+Noviembre!L150+'Diciembre '!L150</f>
        <v>0</v>
      </c>
      <c r="M150" s="32">
        <f>+Enero!M150+Febrero!M150+'Marzo '!M150+'Abril '!M150+'Mayo '!M150+Junio!M150+Julio!M150+Agosto!M150+Septiembre!M150+'Octubre '!M150+Noviembre!M150+'Diciembre '!M150</f>
        <v>0</v>
      </c>
      <c r="N150" s="32">
        <f>+Enero!N150+Febrero!N150+'Marzo '!N150+'Abril '!N150+'Mayo '!N150+Junio!N150+Julio!N150+Agosto!N150+Septiembre!N150+'Octubre '!N150+Noviembre!N150+'Diciembre '!N150</f>
        <v>0</v>
      </c>
      <c r="O150" s="32">
        <f>+Enero!O150+Febrero!O150+'Marzo '!O150+'Abril '!O150+'Mayo '!O150+Junio!O150+Julio!O150+Agosto!O150+Septiembre!O150+'Octubre '!O150+Noviembre!O150+'Diciembre '!O150</f>
        <v>0</v>
      </c>
      <c r="P150" s="32">
        <f>+Enero!P150+Febrero!P150+'Marzo '!P150+'Abril '!P150+'Mayo '!P150+Junio!P150+Julio!P150+Agosto!P150+Septiembre!P150+'Octubre '!P150+Noviembre!P150+'Diciembre '!P150</f>
        <v>0</v>
      </c>
      <c r="Q150" s="32">
        <f>+Enero!Q150+Febrero!Q150+'Marzo '!Q150+'Abril '!Q150+'Mayo '!Q150+Junio!Q150+Julio!Q150+Agosto!Q150+Septiembre!Q150+'Octubre '!Q150+Noviembre!Q150+'Diciembre '!Q150</f>
        <v>0</v>
      </c>
      <c r="R150" s="32">
        <f>+Enero!R150+Febrero!R150+'Marzo '!R150+'Abril '!R150+'Mayo '!R150+Junio!R150+Julio!R150+Agosto!R150+Septiembre!R150+'Octubre '!R150+Noviembre!R150+'Diciembre '!R150</f>
        <v>0</v>
      </c>
      <c r="S150" s="32">
        <f>+Enero!S150+Febrero!S150+'Marzo '!S150+'Abril '!S150+'Mayo '!S150+Junio!S150+Julio!S150+Agosto!S150+Septiembre!S150+'Octubre '!S150+Noviembre!S150+'Diciembre '!S150</f>
        <v>0</v>
      </c>
      <c r="T150" s="32">
        <f>+Enero!T150+Febrero!T150+'Marzo '!T150+'Abril '!T150+'Mayo '!T150+Junio!T150+Julio!T150+Agosto!T150+Septiembre!T150+'Octubre '!T150+Noviembre!T150+'Diciembre '!T150</f>
        <v>0</v>
      </c>
      <c r="U150" s="32">
        <f>+Enero!U150+Febrero!U150+'Marzo '!U150+'Abril '!U150+'Mayo '!U150+Junio!U150+Julio!U150+Agosto!U150+Septiembre!U150+'Octubre '!U150+Noviembre!U150+'Diciembre '!U150</f>
        <v>0</v>
      </c>
      <c r="V150" s="32">
        <f>+Enero!V150+Febrero!V150+'Marzo '!V150+'Abril '!V150+'Mayo '!V150+Junio!V150+Julio!V150+Agosto!V150+Septiembre!V150+'Octubre '!V150+Noviembre!V150+'Diciembre '!V150</f>
        <v>2</v>
      </c>
      <c r="W150" s="32">
        <f>+Enero!W150+Febrero!W150+'Marzo '!W150+'Abril '!W150+'Mayo '!W150+Junio!W150+Julio!W150+Agosto!W150+Septiembre!W150+'Octubre '!W150+Noviembre!W150+'Diciembre '!W150</f>
        <v>0</v>
      </c>
      <c r="X150" s="32">
        <f>+Enero!X150+Febrero!X150+'Marzo '!X150+'Abril '!X150+'Mayo '!X150+Junio!X150+Julio!X150+Agosto!X150+Septiembre!X150+'Octubre '!X150+Noviembre!X150+'Diciembre '!X150</f>
        <v>0</v>
      </c>
      <c r="Y150" s="32">
        <f>+Enero!Y150+Febrero!Y150+'Marzo '!Y150+'Abril '!Y150+'Mayo '!Y150+Junio!Y150+Julio!Y150+Agosto!Y150+Septiembre!Y150+'Octubre '!Y150+Noviembre!Y150+'Diciembre '!Y150</f>
        <v>0</v>
      </c>
      <c r="Z150" s="32">
        <f>+Enero!Z150+Febrero!Z150+'Marzo '!Z150+'Abril '!Z150+'Mayo '!Z150+Junio!Z150+Julio!Z150+Agosto!Z150+Septiembre!Z150+'Octubre '!Z150+Noviembre!Z150+'Diciembre '!Z150</f>
        <v>0</v>
      </c>
      <c r="AA150" s="32">
        <f>+Enero!AA150+Febrero!AA150+'Marzo '!AA150+'Abril '!AA150+'Mayo '!AA150+Junio!AA150+Julio!AA150+Agosto!AA150+Septiembre!AA150+'Octubre '!AA150+Noviembre!AA150+'Diciembre '!AA150</f>
        <v>0</v>
      </c>
      <c r="AB150" s="32">
        <f>+Enero!AB150+Febrero!AB150+'Marzo '!AB150+'Abril '!AB150+'Mayo '!AB150+Junio!AB150+Julio!AB150+Agosto!AB150+Septiembre!AB150+'Octubre '!AB150+Noviembre!AB150+'Diciembre '!AB150</f>
        <v>2</v>
      </c>
      <c r="AC150" s="32">
        <f>+Enero!AC150+Febrero!AC150+'Marzo '!AC150+'Abril '!AC150+'Mayo '!AC150+Junio!AC150+Julio!AC150+Agosto!AC150+Septiembre!AC150+'Octubre '!AC150+Noviembre!AC150+'Diciembre '!AC150</f>
        <v>0</v>
      </c>
      <c r="AD150" s="32">
        <f>+Enero!AD150+Febrero!AD150+'Marzo '!AD150+'Abril '!AD150+'Mayo '!AD150+Junio!AD150+Julio!AD150+Agosto!AD150+Septiembre!AD150+'Octubre '!AD150+Noviembre!AD150+'Diciembre '!AD150</f>
        <v>0</v>
      </c>
      <c r="AE150" s="32">
        <f>+Enero!AE150+Febrero!AE150+'Marzo '!AE150+'Abril '!AE150+'Mayo '!AE150+Junio!AE150+Julio!AE150+Agosto!AE150+Septiembre!AE150+'Octubre '!AE150+Noviembre!AE150+'Diciembre '!AE150</f>
        <v>0</v>
      </c>
      <c r="AF150" s="32">
        <f>+Enero!AF150+Febrero!AF150+'Marzo '!AF150+'Abril '!AF150+'Mayo '!AF150+Junio!AF150+Julio!AF150+Agosto!AF150+Septiembre!AF150+'Octubre '!AF150+Noviembre!AF150+'Diciembre '!AF150</f>
        <v>0</v>
      </c>
      <c r="AG150" s="32">
        <f>+Enero!AG150+Febrero!AG150+'Marzo '!AG150+'Abril '!AG150+'Mayo '!AG150+Junio!AG150+Julio!AG150+Agosto!AG150+Septiembre!AG150+'Octubre '!AG150+Noviembre!AG150+'Diciembre '!AG150</f>
        <v>0</v>
      </c>
      <c r="AH150" s="32">
        <f>+Enero!AH150+Febrero!AH150+'Marzo '!AH150+'Abril '!AH150+'Mayo '!AH150+Junio!AH150+Julio!AH150+Agosto!AH150+Septiembre!AH150+'Octubre '!AH150+Noviembre!AH150+'Diciembre '!AH150</f>
        <v>0</v>
      </c>
      <c r="AI150" s="32">
        <f>+Enero!AI150+Febrero!AI150+'Marzo '!AI150+'Abril '!AI150+'Mayo '!AI150+Junio!AI150+Julio!AI150+Agosto!AI150+Septiembre!AI150+'Octubre '!AI150+Noviembre!AI150+'Diciembre '!AI150</f>
        <v>0</v>
      </c>
      <c r="AJ150" s="32">
        <f>+Enero!AJ150+Febrero!AJ150+'Marzo '!AJ150+'Abril '!AJ150+'Mayo '!AJ150+Junio!AJ150+Julio!AJ150+Agosto!AJ150+Septiembre!AJ150+'Octubre '!AJ150+Noviembre!AJ150+'Diciembre '!AJ150</f>
        <v>0</v>
      </c>
      <c r="AK150" s="32">
        <f>+Enero!AK150+Febrero!AK150+'Marzo '!AK150+'Abril '!AK150+'Mayo '!AK150+Junio!AK150+Julio!AK150+Agosto!AK150+Septiembre!AK150+'Octubre '!AK150+Noviembre!AK150+'Diciembre '!AK150</f>
        <v>0</v>
      </c>
      <c r="AL150" s="32">
        <f>+Enero!AL150+Febrero!AL150+'Marzo '!AL150+'Abril '!AL150+'Mayo '!AL150+Junio!AL150+Julio!AL150+Agosto!AL150+Septiembre!AL150+'Octubre '!AL150+Noviembre!AL150+'Diciembre '!AL150</f>
        <v>0</v>
      </c>
      <c r="AM150" s="32">
        <f>+Enero!AM150+Febrero!AM150+'Marzo '!AM150+'Abril '!AM150+'Mayo '!AM150+Junio!AM150+Julio!AM150+Agosto!AM150+Septiembre!AM150+'Octubre '!AM150+Noviembre!AM150+'Diciembre '!AM150</f>
        <v>0</v>
      </c>
      <c r="AN150" s="86">
        <f>+Enero!AN150+Febrero!AN150+'Marzo '!AN150+'Abril '!AN150+'Mayo '!AN150+Junio!AN150+Julio!AN150+Agosto!AN150+Septiembre!AN150+'Octubre '!AN150+Noviembre!AN150+'Diciembre '!AN150</f>
        <v>3</v>
      </c>
      <c r="AO150" s="165">
        <f>+Enero!AO150+Febrero!AO150+'Marzo '!AO150+'Abril '!AO150+'Mayo '!AO150+Junio!AO150+Julio!AO150+Agosto!AO150+Septiembre!AO150+'Octubre '!AO150+Noviembre!AO150+'Diciembre '!AO150</f>
        <v>0</v>
      </c>
      <c r="AP150" s="156">
        <f>+Enero!AP150+Febrero!AP150+'Marzo '!AP150+'Abril '!AP150+'Mayo '!AP150+Junio!AP150+Julio!AP150+Agosto!AP150+Septiembre!AP150+'Octubre '!AP150+Noviembre!AP150+'Diciembre '!AP150</f>
        <v>0</v>
      </c>
      <c r="AQ150" s="32">
        <f>+Enero!AQ150+Febrero!AQ150+'Marzo '!AQ150+'Abril '!AQ150+'Mayo '!AQ150+Junio!AQ150+Julio!AQ150+Agosto!AQ150+Septiembre!AQ150+'Octubre '!AQ150+Noviembre!AQ150+'Diciembre '!AQ150</f>
        <v>0</v>
      </c>
      <c r="AR150" s="32">
        <f>+Enero!AR150+Febrero!AR150+'Marzo '!AR150+'Abril '!AR150+'Mayo '!AR150+Junio!AR150+Julio!AR150+Agosto!AR150+Septiembre!AR150+'Octubre '!AR150+Noviembre!AR150+'Diciembre '!AR150</f>
        <v>0</v>
      </c>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5</v>
      </c>
      <c r="E151" s="155">
        <f t="shared" si="36"/>
        <v>3</v>
      </c>
      <c r="F151" s="155">
        <f t="shared" si="36"/>
        <v>2</v>
      </c>
      <c r="G151" s="32">
        <f>+Enero!G151+Febrero!G151+'Marzo '!G151+'Abril '!G151+'Mayo '!G151+Junio!G151+Julio!G151+Agosto!G151+Septiembre!G151+'Octubre '!G151+Noviembre!G151+'Diciembre '!G151</f>
        <v>0</v>
      </c>
      <c r="H151" s="32">
        <f>+Enero!H151+Febrero!H151+'Marzo '!H151+'Abril '!H151+'Mayo '!H151+Junio!H151+Julio!H151+Agosto!H151+Septiembre!H151+'Octubre '!H151+Noviembre!H151+'Diciembre '!H151</f>
        <v>0</v>
      </c>
      <c r="I151" s="32">
        <f>+Enero!I151+Febrero!I151+'Marzo '!I151+'Abril '!I151+'Mayo '!I151+Junio!I151+Julio!I151+Agosto!I151+Septiembre!I151+'Octubre '!I151+Noviembre!I151+'Diciembre '!I151</f>
        <v>0</v>
      </c>
      <c r="J151" s="32">
        <f>+Enero!J151+Febrero!J151+'Marzo '!J151+'Abril '!J151+'Mayo '!J151+Junio!J151+Julio!J151+Agosto!J151+Septiembre!J151+'Octubre '!J151+Noviembre!J151+'Diciembre '!J151</f>
        <v>0</v>
      </c>
      <c r="K151" s="32">
        <f>+Enero!K151+Febrero!K151+'Marzo '!K151+'Abril '!K151+'Mayo '!K151+Junio!K151+Julio!K151+Agosto!K151+Septiembre!K151+'Octubre '!K151+Noviembre!K151+'Diciembre '!K151</f>
        <v>1</v>
      </c>
      <c r="L151" s="32">
        <f>+Enero!L151+Febrero!L151+'Marzo '!L151+'Abril '!L151+'Mayo '!L151+Junio!L151+Julio!L151+Agosto!L151+Septiembre!L151+'Octubre '!L151+Noviembre!L151+'Diciembre '!L151</f>
        <v>1</v>
      </c>
      <c r="M151" s="32">
        <f>+Enero!M151+Febrero!M151+'Marzo '!M151+'Abril '!M151+'Mayo '!M151+Junio!M151+Julio!M151+Agosto!M151+Septiembre!M151+'Octubre '!M151+Noviembre!M151+'Diciembre '!M151</f>
        <v>0</v>
      </c>
      <c r="N151" s="32">
        <f>+Enero!N151+Febrero!N151+'Marzo '!N151+'Abril '!N151+'Mayo '!N151+Junio!N151+Julio!N151+Agosto!N151+Septiembre!N151+'Octubre '!N151+Noviembre!N151+'Diciembre '!N151</f>
        <v>0</v>
      </c>
      <c r="O151" s="32">
        <f>+Enero!O151+Febrero!O151+'Marzo '!O151+'Abril '!O151+'Mayo '!O151+Junio!O151+Julio!O151+Agosto!O151+Septiembre!O151+'Octubre '!O151+Noviembre!O151+'Diciembre '!O151</f>
        <v>0</v>
      </c>
      <c r="P151" s="32">
        <f>+Enero!P151+Febrero!P151+'Marzo '!P151+'Abril '!P151+'Mayo '!P151+Junio!P151+Julio!P151+Agosto!P151+Septiembre!P151+'Octubre '!P151+Noviembre!P151+'Diciembre '!P151</f>
        <v>0</v>
      </c>
      <c r="Q151" s="32">
        <f>+Enero!Q151+Febrero!Q151+'Marzo '!Q151+'Abril '!Q151+'Mayo '!Q151+Junio!Q151+Julio!Q151+Agosto!Q151+Septiembre!Q151+'Octubre '!Q151+Noviembre!Q151+'Diciembre '!Q151</f>
        <v>0</v>
      </c>
      <c r="R151" s="32">
        <f>+Enero!R151+Febrero!R151+'Marzo '!R151+'Abril '!R151+'Mayo '!R151+Junio!R151+Julio!R151+Agosto!R151+Septiembre!R151+'Octubre '!R151+Noviembre!R151+'Diciembre '!R151</f>
        <v>0</v>
      </c>
      <c r="S151" s="32">
        <f>+Enero!S151+Febrero!S151+'Marzo '!S151+'Abril '!S151+'Mayo '!S151+Junio!S151+Julio!S151+Agosto!S151+Septiembre!S151+'Octubre '!S151+Noviembre!S151+'Diciembre '!S151</f>
        <v>0</v>
      </c>
      <c r="T151" s="32">
        <f>+Enero!T151+Febrero!T151+'Marzo '!T151+'Abril '!T151+'Mayo '!T151+Junio!T151+Julio!T151+Agosto!T151+Septiembre!T151+'Octubre '!T151+Noviembre!T151+'Diciembre '!T151</f>
        <v>0</v>
      </c>
      <c r="U151" s="32">
        <f>+Enero!U151+Febrero!U151+'Marzo '!U151+'Abril '!U151+'Mayo '!U151+Junio!U151+Julio!U151+Agosto!U151+Septiembre!U151+'Octubre '!U151+Noviembre!U151+'Diciembre '!U151</f>
        <v>0</v>
      </c>
      <c r="V151" s="32">
        <f>+Enero!V151+Febrero!V151+'Marzo '!V151+'Abril '!V151+'Mayo '!V151+Junio!V151+Julio!V151+Agosto!V151+Septiembre!V151+'Octubre '!V151+Noviembre!V151+'Diciembre '!V151</f>
        <v>0</v>
      </c>
      <c r="W151" s="32">
        <f>+Enero!W151+Febrero!W151+'Marzo '!W151+'Abril '!W151+'Mayo '!W151+Junio!W151+Julio!W151+Agosto!W151+Septiembre!W151+'Octubre '!W151+Noviembre!W151+'Diciembre '!W151</f>
        <v>0</v>
      </c>
      <c r="X151" s="32">
        <f>+Enero!X151+Febrero!X151+'Marzo '!X151+'Abril '!X151+'Mayo '!X151+Junio!X151+Julio!X151+Agosto!X151+Septiembre!X151+'Octubre '!X151+Noviembre!X151+'Diciembre '!X151</f>
        <v>0</v>
      </c>
      <c r="Y151" s="32">
        <f>+Enero!Y151+Febrero!Y151+'Marzo '!Y151+'Abril '!Y151+'Mayo '!Y151+Junio!Y151+Julio!Y151+Agosto!Y151+Septiembre!Y151+'Octubre '!Y151+Noviembre!Y151+'Diciembre '!Y151</f>
        <v>0</v>
      </c>
      <c r="Z151" s="32">
        <f>+Enero!Z151+Febrero!Z151+'Marzo '!Z151+'Abril '!Z151+'Mayo '!Z151+Junio!Z151+Julio!Z151+Agosto!Z151+Septiembre!Z151+'Octubre '!Z151+Noviembre!Z151+'Diciembre '!Z151</f>
        <v>0</v>
      </c>
      <c r="AA151" s="32">
        <f>+Enero!AA151+Febrero!AA151+'Marzo '!AA151+'Abril '!AA151+'Mayo '!AA151+Junio!AA151+Julio!AA151+Agosto!AA151+Septiembre!AA151+'Octubre '!AA151+Noviembre!AA151+'Diciembre '!AA151</f>
        <v>0</v>
      </c>
      <c r="AB151" s="32">
        <f>+Enero!AB151+Febrero!AB151+'Marzo '!AB151+'Abril '!AB151+'Mayo '!AB151+Junio!AB151+Julio!AB151+Agosto!AB151+Septiembre!AB151+'Octubre '!AB151+Noviembre!AB151+'Diciembre '!AB151</f>
        <v>0</v>
      </c>
      <c r="AC151" s="32">
        <f>+Enero!AC151+Febrero!AC151+'Marzo '!AC151+'Abril '!AC151+'Mayo '!AC151+Junio!AC151+Julio!AC151+Agosto!AC151+Septiembre!AC151+'Octubre '!AC151+Noviembre!AC151+'Diciembre '!AC151</f>
        <v>0</v>
      </c>
      <c r="AD151" s="32">
        <f>+Enero!AD151+Febrero!AD151+'Marzo '!AD151+'Abril '!AD151+'Mayo '!AD151+Junio!AD151+Julio!AD151+Agosto!AD151+Septiembre!AD151+'Octubre '!AD151+Noviembre!AD151+'Diciembre '!AD151</f>
        <v>0</v>
      </c>
      <c r="AE151" s="32">
        <f>+Enero!AE151+Febrero!AE151+'Marzo '!AE151+'Abril '!AE151+'Mayo '!AE151+Junio!AE151+Julio!AE151+Agosto!AE151+Septiembre!AE151+'Octubre '!AE151+Noviembre!AE151+'Diciembre '!AE151</f>
        <v>1</v>
      </c>
      <c r="AF151" s="32">
        <f>+Enero!AF151+Febrero!AF151+'Marzo '!AF151+'Abril '!AF151+'Mayo '!AF151+Junio!AF151+Julio!AF151+Agosto!AF151+Septiembre!AF151+'Octubre '!AF151+Noviembre!AF151+'Diciembre '!AF151</f>
        <v>1</v>
      </c>
      <c r="AG151" s="32">
        <f>+Enero!AG151+Febrero!AG151+'Marzo '!AG151+'Abril '!AG151+'Mayo '!AG151+Junio!AG151+Julio!AG151+Agosto!AG151+Septiembre!AG151+'Octubre '!AG151+Noviembre!AG151+'Diciembre '!AG151</f>
        <v>0</v>
      </c>
      <c r="AH151" s="32">
        <f>+Enero!AH151+Febrero!AH151+'Marzo '!AH151+'Abril '!AH151+'Mayo '!AH151+Junio!AH151+Julio!AH151+Agosto!AH151+Septiembre!AH151+'Octubre '!AH151+Noviembre!AH151+'Diciembre '!AH151</f>
        <v>0</v>
      </c>
      <c r="AI151" s="32">
        <f>+Enero!AI151+Febrero!AI151+'Marzo '!AI151+'Abril '!AI151+'Mayo '!AI151+Junio!AI151+Julio!AI151+Agosto!AI151+Septiembre!AI151+'Octubre '!AI151+Noviembre!AI151+'Diciembre '!AI151</f>
        <v>0</v>
      </c>
      <c r="AJ151" s="32">
        <f>+Enero!AJ151+Febrero!AJ151+'Marzo '!AJ151+'Abril '!AJ151+'Mayo '!AJ151+Junio!AJ151+Julio!AJ151+Agosto!AJ151+Septiembre!AJ151+'Octubre '!AJ151+Noviembre!AJ151+'Diciembre '!AJ151</f>
        <v>0</v>
      </c>
      <c r="AK151" s="32">
        <f>+Enero!AK151+Febrero!AK151+'Marzo '!AK151+'Abril '!AK151+'Mayo '!AK151+Junio!AK151+Julio!AK151+Agosto!AK151+Septiembre!AK151+'Octubre '!AK151+Noviembre!AK151+'Diciembre '!AK151</f>
        <v>1</v>
      </c>
      <c r="AL151" s="32">
        <f>+Enero!AL151+Febrero!AL151+'Marzo '!AL151+'Abril '!AL151+'Mayo '!AL151+Junio!AL151+Julio!AL151+Agosto!AL151+Septiembre!AL151+'Octubre '!AL151+Noviembre!AL151+'Diciembre '!AL151</f>
        <v>0</v>
      </c>
      <c r="AM151" s="32">
        <f>+Enero!AM151+Febrero!AM151+'Marzo '!AM151+'Abril '!AM151+'Mayo '!AM151+Junio!AM151+Julio!AM151+Agosto!AM151+Septiembre!AM151+'Octubre '!AM151+Noviembre!AM151+'Diciembre '!AM151</f>
        <v>0</v>
      </c>
      <c r="AN151" s="86">
        <f>+Enero!AN151+Febrero!AN151+'Marzo '!AN151+'Abril '!AN151+'Mayo '!AN151+Junio!AN151+Julio!AN151+Agosto!AN151+Septiembre!AN151+'Octubre '!AN151+Noviembre!AN151+'Diciembre '!AN151</f>
        <v>0</v>
      </c>
      <c r="AO151" s="165">
        <f>+Enero!AO151+Febrero!AO151+'Marzo '!AO151+'Abril '!AO151+'Mayo '!AO151+Junio!AO151+Julio!AO151+Agosto!AO151+Septiembre!AO151+'Octubre '!AO151+Noviembre!AO151+'Diciembre '!AO151</f>
        <v>0</v>
      </c>
      <c r="AP151" s="156">
        <f>+Enero!AP151+Febrero!AP151+'Marzo '!AP151+'Abril '!AP151+'Mayo '!AP151+Junio!AP151+Julio!AP151+Agosto!AP151+Septiembre!AP151+'Octubre '!AP151+Noviembre!AP151+'Diciembre '!AP151</f>
        <v>0</v>
      </c>
      <c r="AQ151" s="32">
        <f>+Enero!AQ151+Febrero!AQ151+'Marzo '!AQ151+'Abril '!AQ151+'Mayo '!AQ151+Junio!AQ151+Julio!AQ151+Agosto!AQ151+Septiembre!AQ151+'Octubre '!AQ151+Noviembre!AQ151+'Diciembre '!AQ151</f>
        <v>0</v>
      </c>
      <c r="AR151" s="32">
        <f>+Enero!AR151+Febrero!AR151+'Marzo '!AR151+'Abril '!AR151+'Mayo '!AR151+Junio!AR151+Julio!AR151+Agosto!AR151+Septiembre!AR151+'Octubre '!AR151+Noviembre!AR151+'Diciembre '!AR151</f>
        <v>0</v>
      </c>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27</v>
      </c>
      <c r="E152" s="155">
        <f t="shared" si="36"/>
        <v>14</v>
      </c>
      <c r="F152" s="155">
        <f t="shared" si="36"/>
        <v>13</v>
      </c>
      <c r="G152" s="32">
        <f>+Enero!G152+Febrero!G152+'Marzo '!G152+'Abril '!G152+'Mayo '!G152+Junio!G152+Julio!G152+Agosto!G152+Septiembre!G152+'Octubre '!G152+Noviembre!G152+'Diciembre '!G152</f>
        <v>0</v>
      </c>
      <c r="H152" s="32">
        <f>+Enero!H152+Febrero!H152+'Marzo '!H152+'Abril '!H152+'Mayo '!H152+Junio!H152+Julio!H152+Agosto!H152+Septiembre!H152+'Octubre '!H152+Noviembre!H152+'Diciembre '!H152</f>
        <v>0</v>
      </c>
      <c r="I152" s="32">
        <f>+Enero!I152+Febrero!I152+'Marzo '!I152+'Abril '!I152+'Mayo '!I152+Junio!I152+Julio!I152+Agosto!I152+Septiembre!I152+'Octubre '!I152+Noviembre!I152+'Diciembre '!I152</f>
        <v>1</v>
      </c>
      <c r="J152" s="32">
        <f>+Enero!J152+Febrero!J152+'Marzo '!J152+'Abril '!J152+'Mayo '!J152+Junio!J152+Julio!J152+Agosto!J152+Septiembre!J152+'Octubre '!J152+Noviembre!J152+'Diciembre '!J152</f>
        <v>0</v>
      </c>
      <c r="K152" s="32">
        <f>+Enero!K152+Febrero!K152+'Marzo '!K152+'Abril '!K152+'Mayo '!K152+Junio!K152+Julio!K152+Agosto!K152+Septiembre!K152+'Octubre '!K152+Noviembre!K152+'Diciembre '!K152</f>
        <v>1</v>
      </c>
      <c r="L152" s="32">
        <f>+Enero!L152+Febrero!L152+'Marzo '!L152+'Abril '!L152+'Mayo '!L152+Junio!L152+Julio!L152+Agosto!L152+Septiembre!L152+'Octubre '!L152+Noviembre!L152+'Diciembre '!L152</f>
        <v>2</v>
      </c>
      <c r="M152" s="32">
        <f>+Enero!M152+Febrero!M152+'Marzo '!M152+'Abril '!M152+'Mayo '!M152+Junio!M152+Julio!M152+Agosto!M152+Septiembre!M152+'Octubre '!M152+Noviembre!M152+'Diciembre '!M152</f>
        <v>1</v>
      </c>
      <c r="N152" s="32">
        <f>+Enero!N152+Febrero!N152+'Marzo '!N152+'Abril '!N152+'Mayo '!N152+Junio!N152+Julio!N152+Agosto!N152+Septiembre!N152+'Octubre '!N152+Noviembre!N152+'Diciembre '!N152</f>
        <v>2</v>
      </c>
      <c r="O152" s="32">
        <f>+Enero!O152+Febrero!O152+'Marzo '!O152+'Abril '!O152+'Mayo '!O152+Junio!O152+Julio!O152+Agosto!O152+Septiembre!O152+'Octubre '!O152+Noviembre!O152+'Diciembre '!O152</f>
        <v>1</v>
      </c>
      <c r="P152" s="32">
        <f>+Enero!P152+Febrero!P152+'Marzo '!P152+'Abril '!P152+'Mayo '!P152+Junio!P152+Julio!P152+Agosto!P152+Septiembre!P152+'Octubre '!P152+Noviembre!P152+'Diciembre '!P152</f>
        <v>0</v>
      </c>
      <c r="Q152" s="32">
        <f>+Enero!Q152+Febrero!Q152+'Marzo '!Q152+'Abril '!Q152+'Mayo '!Q152+Junio!Q152+Julio!Q152+Agosto!Q152+Septiembre!Q152+'Octubre '!Q152+Noviembre!Q152+'Diciembre '!Q152</f>
        <v>1</v>
      </c>
      <c r="R152" s="32">
        <f>+Enero!R152+Febrero!R152+'Marzo '!R152+'Abril '!R152+'Mayo '!R152+Junio!R152+Julio!R152+Agosto!R152+Septiembre!R152+'Octubre '!R152+Noviembre!R152+'Diciembre '!R152</f>
        <v>2</v>
      </c>
      <c r="S152" s="32">
        <f>+Enero!S152+Febrero!S152+'Marzo '!S152+'Abril '!S152+'Mayo '!S152+Junio!S152+Julio!S152+Agosto!S152+Septiembre!S152+'Octubre '!S152+Noviembre!S152+'Diciembre '!S152</f>
        <v>3</v>
      </c>
      <c r="T152" s="32">
        <f>+Enero!T152+Febrero!T152+'Marzo '!T152+'Abril '!T152+'Mayo '!T152+Junio!T152+Julio!T152+Agosto!T152+Septiembre!T152+'Octubre '!T152+Noviembre!T152+'Diciembre '!T152</f>
        <v>2</v>
      </c>
      <c r="U152" s="32">
        <f>+Enero!U152+Febrero!U152+'Marzo '!U152+'Abril '!U152+'Mayo '!U152+Junio!U152+Julio!U152+Agosto!U152+Septiembre!U152+'Octubre '!U152+Noviembre!U152+'Diciembre '!U152</f>
        <v>0</v>
      </c>
      <c r="V152" s="32">
        <f>+Enero!V152+Febrero!V152+'Marzo '!V152+'Abril '!V152+'Mayo '!V152+Junio!V152+Julio!V152+Agosto!V152+Septiembre!V152+'Octubre '!V152+Noviembre!V152+'Diciembre '!V152</f>
        <v>1</v>
      </c>
      <c r="W152" s="32">
        <f>+Enero!W152+Febrero!W152+'Marzo '!W152+'Abril '!W152+'Mayo '!W152+Junio!W152+Julio!W152+Agosto!W152+Septiembre!W152+'Octubre '!W152+Noviembre!W152+'Diciembre '!W152</f>
        <v>1</v>
      </c>
      <c r="X152" s="32">
        <f>+Enero!X152+Febrero!X152+'Marzo '!X152+'Abril '!X152+'Mayo '!X152+Junio!X152+Julio!X152+Agosto!X152+Septiembre!X152+'Octubre '!X152+Noviembre!X152+'Diciembre '!X152</f>
        <v>2</v>
      </c>
      <c r="Y152" s="32">
        <f>+Enero!Y152+Febrero!Y152+'Marzo '!Y152+'Abril '!Y152+'Mayo '!Y152+Junio!Y152+Julio!Y152+Agosto!Y152+Septiembre!Y152+'Octubre '!Y152+Noviembre!Y152+'Diciembre '!Y152</f>
        <v>1</v>
      </c>
      <c r="Z152" s="32">
        <f>+Enero!Z152+Febrero!Z152+'Marzo '!Z152+'Abril '!Z152+'Mayo '!Z152+Junio!Z152+Julio!Z152+Agosto!Z152+Septiembre!Z152+'Octubre '!Z152+Noviembre!Z152+'Diciembre '!Z152</f>
        <v>2</v>
      </c>
      <c r="AA152" s="32">
        <f>+Enero!AA152+Febrero!AA152+'Marzo '!AA152+'Abril '!AA152+'Mayo '!AA152+Junio!AA152+Julio!AA152+Agosto!AA152+Septiembre!AA152+'Octubre '!AA152+Noviembre!AA152+'Diciembre '!AA152</f>
        <v>2</v>
      </c>
      <c r="AB152" s="32">
        <f>+Enero!AB152+Febrero!AB152+'Marzo '!AB152+'Abril '!AB152+'Mayo '!AB152+Junio!AB152+Julio!AB152+Agosto!AB152+Septiembre!AB152+'Octubre '!AB152+Noviembre!AB152+'Diciembre '!AB152</f>
        <v>0</v>
      </c>
      <c r="AC152" s="32">
        <f>+Enero!AC152+Febrero!AC152+'Marzo '!AC152+'Abril '!AC152+'Mayo '!AC152+Junio!AC152+Julio!AC152+Agosto!AC152+Septiembre!AC152+'Octubre '!AC152+Noviembre!AC152+'Diciembre '!AC152</f>
        <v>0</v>
      </c>
      <c r="AD152" s="32">
        <f>+Enero!AD152+Febrero!AD152+'Marzo '!AD152+'Abril '!AD152+'Mayo '!AD152+Junio!AD152+Julio!AD152+Agosto!AD152+Septiembre!AD152+'Octubre '!AD152+Noviembre!AD152+'Diciembre '!AD152</f>
        <v>0</v>
      </c>
      <c r="AE152" s="32">
        <f>+Enero!AE152+Febrero!AE152+'Marzo '!AE152+'Abril '!AE152+'Mayo '!AE152+Junio!AE152+Julio!AE152+Agosto!AE152+Septiembre!AE152+'Octubre '!AE152+Noviembre!AE152+'Diciembre '!AE152</f>
        <v>1</v>
      </c>
      <c r="AF152" s="32">
        <f>+Enero!AF152+Febrero!AF152+'Marzo '!AF152+'Abril '!AF152+'Mayo '!AF152+Junio!AF152+Julio!AF152+Agosto!AF152+Septiembre!AF152+'Octubre '!AF152+Noviembre!AF152+'Diciembre '!AF152</f>
        <v>0</v>
      </c>
      <c r="AG152" s="32">
        <f>+Enero!AG152+Febrero!AG152+'Marzo '!AG152+'Abril '!AG152+'Mayo '!AG152+Junio!AG152+Julio!AG152+Agosto!AG152+Septiembre!AG152+'Octubre '!AG152+Noviembre!AG152+'Diciembre '!AG152</f>
        <v>0</v>
      </c>
      <c r="AH152" s="32">
        <f>+Enero!AH152+Febrero!AH152+'Marzo '!AH152+'Abril '!AH152+'Mayo '!AH152+Junio!AH152+Julio!AH152+Agosto!AH152+Septiembre!AH152+'Octubre '!AH152+Noviembre!AH152+'Diciembre '!AH152</f>
        <v>0</v>
      </c>
      <c r="AI152" s="32">
        <f>+Enero!AI152+Febrero!AI152+'Marzo '!AI152+'Abril '!AI152+'Mayo '!AI152+Junio!AI152+Julio!AI152+Agosto!AI152+Septiembre!AI152+'Octubre '!AI152+Noviembre!AI152+'Diciembre '!AI152</f>
        <v>0</v>
      </c>
      <c r="AJ152" s="32">
        <f>+Enero!AJ152+Febrero!AJ152+'Marzo '!AJ152+'Abril '!AJ152+'Mayo '!AJ152+Junio!AJ152+Julio!AJ152+Agosto!AJ152+Septiembre!AJ152+'Octubre '!AJ152+Noviembre!AJ152+'Diciembre '!AJ152</f>
        <v>0</v>
      </c>
      <c r="AK152" s="32">
        <f>+Enero!AK152+Febrero!AK152+'Marzo '!AK152+'Abril '!AK152+'Mayo '!AK152+Junio!AK152+Julio!AK152+Agosto!AK152+Septiembre!AK152+'Octubre '!AK152+Noviembre!AK152+'Diciembre '!AK152</f>
        <v>1</v>
      </c>
      <c r="AL152" s="32">
        <f>+Enero!AL152+Febrero!AL152+'Marzo '!AL152+'Abril '!AL152+'Mayo '!AL152+Junio!AL152+Julio!AL152+Agosto!AL152+Septiembre!AL152+'Octubre '!AL152+Noviembre!AL152+'Diciembre '!AL152</f>
        <v>0</v>
      </c>
      <c r="AM152" s="32">
        <f>+Enero!AM152+Febrero!AM152+'Marzo '!AM152+'Abril '!AM152+'Mayo '!AM152+Junio!AM152+Julio!AM152+Agosto!AM152+Septiembre!AM152+'Octubre '!AM152+Noviembre!AM152+'Diciembre '!AM152</f>
        <v>0</v>
      </c>
      <c r="AN152" s="86">
        <f>+Enero!AN152+Febrero!AN152+'Marzo '!AN152+'Abril '!AN152+'Mayo '!AN152+Junio!AN152+Julio!AN152+Agosto!AN152+Septiembre!AN152+'Octubre '!AN152+Noviembre!AN152+'Diciembre '!AN152</f>
        <v>0</v>
      </c>
      <c r="AO152" s="129">
        <f>+Enero!AO152+Febrero!AO152+'Marzo '!AO152+'Abril '!AO152+'Mayo '!AO152+Junio!AO152+Julio!AO152+Agosto!AO152+Septiembre!AO152+'Octubre '!AO152+Noviembre!AO152+'Diciembre '!AO152</f>
        <v>0</v>
      </c>
      <c r="AP152" s="32">
        <f>+Enero!AP152+Febrero!AP152+'Marzo '!AP152+'Abril '!AP152+'Mayo '!AP152+Junio!AP152+Julio!AP152+Agosto!AP152+Septiembre!AP152+'Octubre '!AP152+Noviembre!AP152+'Diciembre '!AP152</f>
        <v>0</v>
      </c>
      <c r="AQ152" s="32">
        <f>+Enero!AQ152+Febrero!AQ152+'Marzo '!AQ152+'Abril '!AQ152+'Mayo '!AQ152+Junio!AQ152+Julio!AQ152+Agosto!AQ152+Septiembre!AQ152+'Octubre '!AQ152+Noviembre!AQ152+'Diciembre '!AQ152</f>
        <v>0</v>
      </c>
      <c r="AR152" s="32">
        <f>+Enero!AR152+Febrero!AR152+'Marzo '!AR152+'Abril '!AR152+'Mayo '!AR152+Junio!AR152+Julio!AR152+Agosto!AR152+Septiembre!AR152+'Octubre '!AR152+Noviembre!AR152+'Diciembre '!AR152</f>
        <v>0</v>
      </c>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18</v>
      </c>
      <c r="E153" s="155">
        <f t="shared" si="36"/>
        <v>3</v>
      </c>
      <c r="F153" s="155">
        <f t="shared" si="36"/>
        <v>15</v>
      </c>
      <c r="G153" s="32">
        <f>+Enero!G153+Febrero!G153+'Marzo '!G153+'Abril '!G153+'Mayo '!G153+Junio!G153+Julio!G153+Agosto!G153+Septiembre!G153+'Octubre '!G153+Noviembre!G153+'Diciembre '!G153</f>
        <v>0</v>
      </c>
      <c r="H153" s="32">
        <f>+Enero!H153+Febrero!H153+'Marzo '!H153+'Abril '!H153+'Mayo '!H153+Junio!H153+Julio!H153+Agosto!H153+Septiembre!H153+'Octubre '!H153+Noviembre!H153+'Diciembre '!H153</f>
        <v>0</v>
      </c>
      <c r="I153" s="32">
        <f>+Enero!I153+Febrero!I153+'Marzo '!I153+'Abril '!I153+'Mayo '!I153+Junio!I153+Julio!I153+Agosto!I153+Septiembre!I153+'Octubre '!I153+Noviembre!I153+'Diciembre '!I153</f>
        <v>0</v>
      </c>
      <c r="J153" s="32">
        <f>+Enero!J153+Febrero!J153+'Marzo '!J153+'Abril '!J153+'Mayo '!J153+Junio!J153+Julio!J153+Agosto!J153+Septiembre!J153+'Octubre '!J153+Noviembre!J153+'Diciembre '!J153</f>
        <v>0</v>
      </c>
      <c r="K153" s="32">
        <f>+Enero!K153+Febrero!K153+'Marzo '!K153+'Abril '!K153+'Mayo '!K153+Junio!K153+Julio!K153+Agosto!K153+Septiembre!K153+'Octubre '!K153+Noviembre!K153+'Diciembre '!K153</f>
        <v>1</v>
      </c>
      <c r="L153" s="32">
        <f>+Enero!L153+Febrero!L153+'Marzo '!L153+'Abril '!L153+'Mayo '!L153+Junio!L153+Julio!L153+Agosto!L153+Septiembre!L153+'Octubre '!L153+Noviembre!L153+'Diciembre '!L153</f>
        <v>1</v>
      </c>
      <c r="M153" s="32">
        <f>+Enero!M153+Febrero!M153+'Marzo '!M153+'Abril '!M153+'Mayo '!M153+Junio!M153+Julio!M153+Agosto!M153+Septiembre!M153+'Octubre '!M153+Noviembre!M153+'Diciembre '!M153</f>
        <v>0</v>
      </c>
      <c r="N153" s="32">
        <f>+Enero!N153+Febrero!N153+'Marzo '!N153+'Abril '!N153+'Mayo '!N153+Junio!N153+Julio!N153+Agosto!N153+Septiembre!N153+'Octubre '!N153+Noviembre!N153+'Diciembre '!N153</f>
        <v>6</v>
      </c>
      <c r="O153" s="32">
        <f>+Enero!O153+Febrero!O153+'Marzo '!O153+'Abril '!O153+'Mayo '!O153+Junio!O153+Julio!O153+Agosto!O153+Septiembre!O153+'Octubre '!O153+Noviembre!O153+'Diciembre '!O153</f>
        <v>1</v>
      </c>
      <c r="P153" s="32">
        <f>+Enero!P153+Febrero!P153+'Marzo '!P153+'Abril '!P153+'Mayo '!P153+Junio!P153+Julio!P153+Agosto!P153+Septiembre!P153+'Octubre '!P153+Noviembre!P153+'Diciembre '!P153</f>
        <v>0</v>
      </c>
      <c r="Q153" s="32">
        <f>+Enero!Q153+Febrero!Q153+'Marzo '!Q153+'Abril '!Q153+'Mayo '!Q153+Junio!Q153+Julio!Q153+Agosto!Q153+Septiembre!Q153+'Octubre '!Q153+Noviembre!Q153+'Diciembre '!Q153</f>
        <v>0</v>
      </c>
      <c r="R153" s="32">
        <f>+Enero!R153+Febrero!R153+'Marzo '!R153+'Abril '!R153+'Mayo '!R153+Junio!R153+Julio!R153+Agosto!R153+Septiembre!R153+'Octubre '!R153+Noviembre!R153+'Diciembre '!R153</f>
        <v>1</v>
      </c>
      <c r="S153" s="32">
        <f>+Enero!S153+Febrero!S153+'Marzo '!S153+'Abril '!S153+'Mayo '!S153+Junio!S153+Julio!S153+Agosto!S153+Septiembre!S153+'Octubre '!S153+Noviembre!S153+'Diciembre '!S153</f>
        <v>0</v>
      </c>
      <c r="T153" s="32">
        <f>+Enero!T153+Febrero!T153+'Marzo '!T153+'Abril '!T153+'Mayo '!T153+Junio!T153+Julio!T153+Agosto!T153+Septiembre!T153+'Octubre '!T153+Noviembre!T153+'Diciembre '!T153</f>
        <v>1</v>
      </c>
      <c r="U153" s="32">
        <f>+Enero!U153+Febrero!U153+'Marzo '!U153+'Abril '!U153+'Mayo '!U153+Junio!U153+Julio!U153+Agosto!U153+Septiembre!U153+'Octubre '!U153+Noviembre!U153+'Diciembre '!U153</f>
        <v>0</v>
      </c>
      <c r="V153" s="32">
        <f>+Enero!V153+Febrero!V153+'Marzo '!V153+'Abril '!V153+'Mayo '!V153+Junio!V153+Julio!V153+Agosto!V153+Septiembre!V153+'Octubre '!V153+Noviembre!V153+'Diciembre '!V153</f>
        <v>0</v>
      </c>
      <c r="W153" s="32">
        <f>+Enero!W153+Febrero!W153+'Marzo '!W153+'Abril '!W153+'Mayo '!W153+Junio!W153+Julio!W153+Agosto!W153+Septiembre!W153+'Octubre '!W153+Noviembre!W153+'Diciembre '!W153</f>
        <v>0</v>
      </c>
      <c r="X153" s="32">
        <f>+Enero!X153+Febrero!X153+'Marzo '!X153+'Abril '!X153+'Mayo '!X153+Junio!X153+Julio!X153+Agosto!X153+Septiembre!X153+'Octubre '!X153+Noviembre!X153+'Diciembre '!X153</f>
        <v>4</v>
      </c>
      <c r="Y153" s="32">
        <f>+Enero!Y153+Febrero!Y153+'Marzo '!Y153+'Abril '!Y153+'Mayo '!Y153+Junio!Y153+Julio!Y153+Agosto!Y153+Septiembre!Y153+'Octubre '!Y153+Noviembre!Y153+'Diciembre '!Y153</f>
        <v>1</v>
      </c>
      <c r="Z153" s="32">
        <f>+Enero!Z153+Febrero!Z153+'Marzo '!Z153+'Abril '!Z153+'Mayo '!Z153+Junio!Z153+Julio!Z153+Agosto!Z153+Septiembre!Z153+'Octubre '!Z153+Noviembre!Z153+'Diciembre '!Z153</f>
        <v>2</v>
      </c>
      <c r="AA153" s="32">
        <f>+Enero!AA153+Febrero!AA153+'Marzo '!AA153+'Abril '!AA153+'Mayo '!AA153+Junio!AA153+Julio!AA153+Agosto!AA153+Septiembre!AA153+'Octubre '!AA153+Noviembre!AA153+'Diciembre '!AA153</f>
        <v>0</v>
      </c>
      <c r="AB153" s="32">
        <f>+Enero!AB153+Febrero!AB153+'Marzo '!AB153+'Abril '!AB153+'Mayo '!AB153+Junio!AB153+Julio!AB153+Agosto!AB153+Septiembre!AB153+'Octubre '!AB153+Noviembre!AB153+'Diciembre '!AB153</f>
        <v>0</v>
      </c>
      <c r="AC153" s="32">
        <f>+Enero!AC153+Febrero!AC153+'Marzo '!AC153+'Abril '!AC153+'Mayo '!AC153+Junio!AC153+Julio!AC153+Agosto!AC153+Septiembre!AC153+'Octubre '!AC153+Noviembre!AC153+'Diciembre '!AC153</f>
        <v>0</v>
      </c>
      <c r="AD153" s="32">
        <f>+Enero!AD153+Febrero!AD153+'Marzo '!AD153+'Abril '!AD153+'Mayo '!AD153+Junio!AD153+Julio!AD153+Agosto!AD153+Septiembre!AD153+'Octubre '!AD153+Noviembre!AD153+'Diciembre '!AD153</f>
        <v>0</v>
      </c>
      <c r="AE153" s="32">
        <f>+Enero!AE153+Febrero!AE153+'Marzo '!AE153+'Abril '!AE153+'Mayo '!AE153+Junio!AE153+Julio!AE153+Agosto!AE153+Septiembre!AE153+'Octubre '!AE153+Noviembre!AE153+'Diciembre '!AE153</f>
        <v>0</v>
      </c>
      <c r="AF153" s="32">
        <f>+Enero!AF153+Febrero!AF153+'Marzo '!AF153+'Abril '!AF153+'Mayo '!AF153+Junio!AF153+Julio!AF153+Agosto!AF153+Septiembre!AF153+'Octubre '!AF153+Noviembre!AF153+'Diciembre '!AF153</f>
        <v>0</v>
      </c>
      <c r="AG153" s="32">
        <f>+Enero!AG153+Febrero!AG153+'Marzo '!AG153+'Abril '!AG153+'Mayo '!AG153+Junio!AG153+Julio!AG153+Agosto!AG153+Septiembre!AG153+'Octubre '!AG153+Noviembre!AG153+'Diciembre '!AG153</f>
        <v>0</v>
      </c>
      <c r="AH153" s="32">
        <f>+Enero!AH153+Febrero!AH153+'Marzo '!AH153+'Abril '!AH153+'Mayo '!AH153+Junio!AH153+Julio!AH153+Agosto!AH153+Septiembre!AH153+'Octubre '!AH153+Noviembre!AH153+'Diciembre '!AH153</f>
        <v>0</v>
      </c>
      <c r="AI153" s="32">
        <f>+Enero!AI153+Febrero!AI153+'Marzo '!AI153+'Abril '!AI153+'Mayo '!AI153+Junio!AI153+Julio!AI153+Agosto!AI153+Septiembre!AI153+'Octubre '!AI153+Noviembre!AI153+'Diciembre '!AI153</f>
        <v>0</v>
      </c>
      <c r="AJ153" s="32">
        <f>+Enero!AJ153+Febrero!AJ153+'Marzo '!AJ153+'Abril '!AJ153+'Mayo '!AJ153+Junio!AJ153+Julio!AJ153+Agosto!AJ153+Septiembre!AJ153+'Octubre '!AJ153+Noviembre!AJ153+'Diciembre '!AJ153</f>
        <v>0</v>
      </c>
      <c r="AK153" s="32">
        <f>+Enero!AK153+Febrero!AK153+'Marzo '!AK153+'Abril '!AK153+'Mayo '!AK153+Junio!AK153+Julio!AK153+Agosto!AK153+Septiembre!AK153+'Octubre '!AK153+Noviembre!AK153+'Diciembre '!AK153</f>
        <v>0</v>
      </c>
      <c r="AL153" s="32">
        <f>+Enero!AL153+Febrero!AL153+'Marzo '!AL153+'Abril '!AL153+'Mayo '!AL153+Junio!AL153+Julio!AL153+Agosto!AL153+Septiembre!AL153+'Octubre '!AL153+Noviembre!AL153+'Diciembre '!AL153</f>
        <v>0</v>
      </c>
      <c r="AM153" s="32">
        <f>+Enero!AM153+Febrero!AM153+'Marzo '!AM153+'Abril '!AM153+'Mayo '!AM153+Junio!AM153+Julio!AM153+Agosto!AM153+Septiembre!AM153+'Octubre '!AM153+Noviembre!AM153+'Diciembre '!AM153</f>
        <v>0</v>
      </c>
      <c r="AN153" s="86">
        <f>+Enero!AN153+Febrero!AN153+'Marzo '!AN153+'Abril '!AN153+'Mayo '!AN153+Junio!AN153+Julio!AN153+Agosto!AN153+Septiembre!AN153+'Octubre '!AN153+Noviembre!AN153+'Diciembre '!AN153</f>
        <v>0</v>
      </c>
      <c r="AO153" s="129">
        <f>+Enero!AO153+Febrero!AO153+'Marzo '!AO153+'Abril '!AO153+'Mayo '!AO153+Junio!AO153+Julio!AO153+Agosto!AO153+Septiembre!AO153+'Octubre '!AO153+Noviembre!AO153+'Diciembre '!AO153</f>
        <v>0</v>
      </c>
      <c r="AP153" s="32">
        <f>+Enero!AP153+Febrero!AP153+'Marzo '!AP153+'Abril '!AP153+'Mayo '!AP153+Junio!AP153+Julio!AP153+Agosto!AP153+Septiembre!AP153+'Octubre '!AP153+Noviembre!AP153+'Diciembre '!AP153</f>
        <v>0</v>
      </c>
      <c r="AQ153" s="32">
        <f>+Enero!AQ153+Febrero!AQ153+'Marzo '!AQ153+'Abril '!AQ153+'Mayo '!AQ153+Junio!AQ153+Julio!AQ153+Agosto!AQ153+Septiembre!AQ153+'Octubre '!AQ153+Noviembre!AQ153+'Diciembre '!AQ153</f>
        <v>0</v>
      </c>
      <c r="AR153" s="32">
        <f>+Enero!AR153+Febrero!AR153+'Marzo '!AR153+'Abril '!AR153+'Mayo '!AR153+Junio!AR153+Julio!AR153+Agosto!AR153+Septiembre!AR153+'Octubre '!AR153+Noviembre!AR153+'Diciembre '!AR153</f>
        <v>0</v>
      </c>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73</v>
      </c>
      <c r="E154" s="155">
        <f t="shared" si="36"/>
        <v>36</v>
      </c>
      <c r="F154" s="155">
        <f t="shared" si="36"/>
        <v>37</v>
      </c>
      <c r="G154" s="32">
        <f>+Enero!G154+Febrero!G154+'Marzo '!G154+'Abril '!G154+'Mayo '!G154+Junio!G154+Julio!G154+Agosto!G154+Septiembre!G154+'Octubre '!G154+Noviembre!G154+'Diciembre '!G154</f>
        <v>12</v>
      </c>
      <c r="H154" s="32">
        <f>+Enero!H154+Febrero!H154+'Marzo '!H154+'Abril '!H154+'Mayo '!H154+Junio!H154+Julio!H154+Agosto!H154+Septiembre!H154+'Octubre '!H154+Noviembre!H154+'Diciembre '!H154</f>
        <v>16</v>
      </c>
      <c r="I154" s="32">
        <f>+Enero!I154+Febrero!I154+'Marzo '!I154+'Abril '!I154+'Mayo '!I154+Junio!I154+Julio!I154+Agosto!I154+Septiembre!I154+'Octubre '!I154+Noviembre!I154+'Diciembre '!I154</f>
        <v>2</v>
      </c>
      <c r="J154" s="32">
        <f>+Enero!J154+Febrero!J154+'Marzo '!J154+'Abril '!J154+'Mayo '!J154+Junio!J154+Julio!J154+Agosto!J154+Septiembre!J154+'Octubre '!J154+Noviembre!J154+'Diciembre '!J154</f>
        <v>0</v>
      </c>
      <c r="K154" s="32">
        <f>+Enero!K154+Febrero!K154+'Marzo '!K154+'Abril '!K154+'Mayo '!K154+Junio!K154+Julio!K154+Agosto!K154+Septiembre!K154+'Octubre '!K154+Noviembre!K154+'Diciembre '!K154</f>
        <v>10</v>
      </c>
      <c r="L154" s="32">
        <f>+Enero!L154+Febrero!L154+'Marzo '!L154+'Abril '!L154+'Mayo '!L154+Junio!L154+Julio!L154+Agosto!L154+Septiembre!L154+'Octubre '!L154+Noviembre!L154+'Diciembre '!L154</f>
        <v>4</v>
      </c>
      <c r="M154" s="32">
        <f>+Enero!M154+Febrero!M154+'Marzo '!M154+'Abril '!M154+'Mayo '!M154+Junio!M154+Julio!M154+Agosto!M154+Septiembre!M154+'Octubre '!M154+Noviembre!M154+'Diciembre '!M154</f>
        <v>4</v>
      </c>
      <c r="N154" s="32">
        <f>+Enero!N154+Febrero!N154+'Marzo '!N154+'Abril '!N154+'Mayo '!N154+Junio!N154+Julio!N154+Agosto!N154+Septiembre!N154+'Octubre '!N154+Noviembre!N154+'Diciembre '!N154</f>
        <v>0</v>
      </c>
      <c r="O154" s="32">
        <f>+Enero!O154+Febrero!O154+'Marzo '!O154+'Abril '!O154+'Mayo '!O154+Junio!O154+Julio!O154+Agosto!O154+Septiembre!O154+'Octubre '!O154+Noviembre!O154+'Diciembre '!O154</f>
        <v>2</v>
      </c>
      <c r="P154" s="32">
        <f>+Enero!P154+Febrero!P154+'Marzo '!P154+'Abril '!P154+'Mayo '!P154+Junio!P154+Julio!P154+Agosto!P154+Septiembre!P154+'Octubre '!P154+Noviembre!P154+'Diciembre '!P154</f>
        <v>1</v>
      </c>
      <c r="Q154" s="32">
        <f>+Enero!Q154+Febrero!Q154+'Marzo '!Q154+'Abril '!Q154+'Mayo '!Q154+Junio!Q154+Julio!Q154+Agosto!Q154+Septiembre!Q154+'Octubre '!Q154+Noviembre!Q154+'Diciembre '!Q154</f>
        <v>1</v>
      </c>
      <c r="R154" s="32">
        <f>+Enero!R154+Febrero!R154+'Marzo '!R154+'Abril '!R154+'Mayo '!R154+Junio!R154+Julio!R154+Agosto!R154+Septiembre!R154+'Octubre '!R154+Noviembre!R154+'Diciembre '!R154</f>
        <v>4</v>
      </c>
      <c r="S154" s="32">
        <f>+Enero!S154+Febrero!S154+'Marzo '!S154+'Abril '!S154+'Mayo '!S154+Junio!S154+Julio!S154+Agosto!S154+Septiembre!S154+'Octubre '!S154+Noviembre!S154+'Diciembre '!S154</f>
        <v>0</v>
      </c>
      <c r="T154" s="32">
        <f>+Enero!T154+Febrero!T154+'Marzo '!T154+'Abril '!T154+'Mayo '!T154+Junio!T154+Julio!T154+Agosto!T154+Septiembre!T154+'Octubre '!T154+Noviembre!T154+'Diciembre '!T154</f>
        <v>3</v>
      </c>
      <c r="U154" s="32">
        <f>+Enero!U154+Febrero!U154+'Marzo '!U154+'Abril '!U154+'Mayo '!U154+Junio!U154+Julio!U154+Agosto!U154+Septiembre!U154+'Octubre '!U154+Noviembre!U154+'Diciembre '!U154</f>
        <v>1</v>
      </c>
      <c r="V154" s="32">
        <f>+Enero!V154+Febrero!V154+'Marzo '!V154+'Abril '!V154+'Mayo '!V154+Junio!V154+Julio!V154+Agosto!V154+Septiembre!V154+'Octubre '!V154+Noviembre!V154+'Diciembre '!V154</f>
        <v>2</v>
      </c>
      <c r="W154" s="32">
        <f>+Enero!W154+Febrero!W154+'Marzo '!W154+'Abril '!W154+'Mayo '!W154+Junio!W154+Julio!W154+Agosto!W154+Septiembre!W154+'Octubre '!W154+Noviembre!W154+'Diciembre '!W154</f>
        <v>0</v>
      </c>
      <c r="X154" s="32">
        <f>+Enero!X154+Febrero!X154+'Marzo '!X154+'Abril '!X154+'Mayo '!X154+Junio!X154+Julio!X154+Agosto!X154+Septiembre!X154+'Octubre '!X154+Noviembre!X154+'Diciembre '!X154</f>
        <v>3</v>
      </c>
      <c r="Y154" s="32">
        <f>+Enero!Y154+Febrero!Y154+'Marzo '!Y154+'Abril '!Y154+'Mayo '!Y154+Junio!Y154+Julio!Y154+Agosto!Y154+Septiembre!Y154+'Octubre '!Y154+Noviembre!Y154+'Diciembre '!Y154</f>
        <v>1</v>
      </c>
      <c r="Z154" s="32">
        <f>+Enero!Z154+Febrero!Z154+'Marzo '!Z154+'Abril '!Z154+'Mayo '!Z154+Junio!Z154+Julio!Z154+Agosto!Z154+Septiembre!Z154+'Octubre '!Z154+Noviembre!Z154+'Diciembre '!Z154</f>
        <v>3</v>
      </c>
      <c r="AA154" s="32">
        <f>+Enero!AA154+Febrero!AA154+'Marzo '!AA154+'Abril '!AA154+'Mayo '!AA154+Junio!AA154+Julio!AA154+Agosto!AA154+Septiembre!AA154+'Octubre '!AA154+Noviembre!AA154+'Diciembre '!AA154</f>
        <v>3</v>
      </c>
      <c r="AB154" s="32">
        <f>+Enero!AB154+Febrero!AB154+'Marzo '!AB154+'Abril '!AB154+'Mayo '!AB154+Junio!AB154+Julio!AB154+Agosto!AB154+Septiembre!AB154+'Octubre '!AB154+Noviembre!AB154+'Diciembre '!AB154</f>
        <v>1</v>
      </c>
      <c r="AC154" s="32">
        <f>+Enero!AC154+Febrero!AC154+'Marzo '!AC154+'Abril '!AC154+'Mayo '!AC154+Junio!AC154+Julio!AC154+Agosto!AC154+Septiembre!AC154+'Octubre '!AC154+Noviembre!AC154+'Diciembre '!AC154</f>
        <v>0</v>
      </c>
      <c r="AD154" s="32">
        <f>+Enero!AD154+Febrero!AD154+'Marzo '!AD154+'Abril '!AD154+'Mayo '!AD154+Junio!AD154+Julio!AD154+Agosto!AD154+Septiembre!AD154+'Octubre '!AD154+Noviembre!AD154+'Diciembre '!AD154</f>
        <v>0</v>
      </c>
      <c r="AE154" s="32">
        <f>+Enero!AE154+Febrero!AE154+'Marzo '!AE154+'Abril '!AE154+'Mayo '!AE154+Junio!AE154+Julio!AE154+Agosto!AE154+Septiembre!AE154+'Octubre '!AE154+Noviembre!AE154+'Diciembre '!AE154</f>
        <v>0</v>
      </c>
      <c r="AF154" s="32">
        <f>+Enero!AF154+Febrero!AF154+'Marzo '!AF154+'Abril '!AF154+'Mayo '!AF154+Junio!AF154+Julio!AF154+Agosto!AF154+Septiembre!AF154+'Octubre '!AF154+Noviembre!AF154+'Diciembre '!AF154</f>
        <v>0</v>
      </c>
      <c r="AG154" s="32">
        <f>+Enero!AG154+Febrero!AG154+'Marzo '!AG154+'Abril '!AG154+'Mayo '!AG154+Junio!AG154+Julio!AG154+Agosto!AG154+Septiembre!AG154+'Octubre '!AG154+Noviembre!AG154+'Diciembre '!AG154</f>
        <v>0</v>
      </c>
      <c r="AH154" s="32">
        <f>+Enero!AH154+Febrero!AH154+'Marzo '!AH154+'Abril '!AH154+'Mayo '!AH154+Junio!AH154+Julio!AH154+Agosto!AH154+Septiembre!AH154+'Octubre '!AH154+Noviembre!AH154+'Diciembre '!AH154</f>
        <v>0</v>
      </c>
      <c r="AI154" s="32">
        <f>+Enero!AI154+Febrero!AI154+'Marzo '!AI154+'Abril '!AI154+'Mayo '!AI154+Junio!AI154+Julio!AI154+Agosto!AI154+Septiembre!AI154+'Octubre '!AI154+Noviembre!AI154+'Diciembre '!AI154</f>
        <v>0</v>
      </c>
      <c r="AJ154" s="32">
        <f>+Enero!AJ154+Febrero!AJ154+'Marzo '!AJ154+'Abril '!AJ154+'Mayo '!AJ154+Junio!AJ154+Julio!AJ154+Agosto!AJ154+Septiembre!AJ154+'Octubre '!AJ154+Noviembre!AJ154+'Diciembre '!AJ154</f>
        <v>0</v>
      </c>
      <c r="AK154" s="32">
        <f>+Enero!AK154+Febrero!AK154+'Marzo '!AK154+'Abril '!AK154+'Mayo '!AK154+Junio!AK154+Julio!AK154+Agosto!AK154+Septiembre!AK154+'Octubre '!AK154+Noviembre!AK154+'Diciembre '!AK154</f>
        <v>0</v>
      </c>
      <c r="AL154" s="32">
        <f>+Enero!AL154+Febrero!AL154+'Marzo '!AL154+'Abril '!AL154+'Mayo '!AL154+Junio!AL154+Julio!AL154+Agosto!AL154+Septiembre!AL154+'Octubre '!AL154+Noviembre!AL154+'Diciembre '!AL154</f>
        <v>0</v>
      </c>
      <c r="AM154" s="32">
        <f>+Enero!AM154+Febrero!AM154+'Marzo '!AM154+'Abril '!AM154+'Mayo '!AM154+Junio!AM154+Julio!AM154+Agosto!AM154+Septiembre!AM154+'Octubre '!AM154+Noviembre!AM154+'Diciembre '!AM154</f>
        <v>0</v>
      </c>
      <c r="AN154" s="86">
        <f>+Enero!AN154+Febrero!AN154+'Marzo '!AN154+'Abril '!AN154+'Mayo '!AN154+Junio!AN154+Julio!AN154+Agosto!AN154+Septiembre!AN154+'Octubre '!AN154+Noviembre!AN154+'Diciembre '!AN154</f>
        <v>0</v>
      </c>
      <c r="AO154" s="129">
        <f>+Enero!AO154+Febrero!AO154+'Marzo '!AO154+'Abril '!AO154+'Mayo '!AO154+Junio!AO154+Julio!AO154+Agosto!AO154+Septiembre!AO154+'Octubre '!AO154+Noviembre!AO154+'Diciembre '!AO154</f>
        <v>0</v>
      </c>
      <c r="AP154" s="32">
        <f>+Enero!AP154+Febrero!AP154+'Marzo '!AP154+'Abril '!AP154+'Mayo '!AP154+Junio!AP154+Julio!AP154+Agosto!AP154+Septiembre!AP154+'Octubre '!AP154+Noviembre!AP154+'Diciembre '!AP154</f>
        <v>0</v>
      </c>
      <c r="AQ154" s="32">
        <f>+Enero!AQ154+Febrero!AQ154+'Marzo '!AQ154+'Abril '!AQ154+'Mayo '!AQ154+Junio!AQ154+Julio!AQ154+Agosto!AQ154+Septiembre!AQ154+'Octubre '!AQ154+Noviembre!AQ154+'Diciembre '!AQ154</f>
        <v>0</v>
      </c>
      <c r="AR154" s="32">
        <f>+Enero!AR154+Febrero!AR154+'Marzo '!AR154+'Abril '!AR154+'Mayo '!AR154+Junio!AR154+Julio!AR154+Agosto!AR154+Septiembre!AR154+'Octubre '!AR154+Noviembre!AR154+'Diciembre '!AR154</f>
        <v>0</v>
      </c>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39</v>
      </c>
      <c r="E155" s="155">
        <f t="shared" si="36"/>
        <v>10</v>
      </c>
      <c r="F155" s="155">
        <f t="shared" si="36"/>
        <v>29</v>
      </c>
      <c r="G155" s="32">
        <f>+Enero!G155+Febrero!G155+'Marzo '!G155+'Abril '!G155+'Mayo '!G155+Junio!G155+Julio!G155+Agosto!G155+Septiembre!G155+'Octubre '!G155+Noviembre!G155+'Diciembre '!G155</f>
        <v>0</v>
      </c>
      <c r="H155" s="32">
        <f>+Enero!H155+Febrero!H155+'Marzo '!H155+'Abril '!H155+'Mayo '!H155+Junio!H155+Julio!H155+Agosto!H155+Septiembre!H155+'Octubre '!H155+Noviembre!H155+'Diciembre '!H155</f>
        <v>0</v>
      </c>
      <c r="I155" s="32">
        <f>+Enero!I155+Febrero!I155+'Marzo '!I155+'Abril '!I155+'Mayo '!I155+Junio!I155+Julio!I155+Agosto!I155+Septiembre!I155+'Octubre '!I155+Noviembre!I155+'Diciembre '!I155</f>
        <v>0</v>
      </c>
      <c r="J155" s="32">
        <f>+Enero!J155+Febrero!J155+'Marzo '!J155+'Abril '!J155+'Mayo '!J155+Junio!J155+Julio!J155+Agosto!J155+Septiembre!J155+'Octubre '!J155+Noviembre!J155+'Diciembre '!J155</f>
        <v>0</v>
      </c>
      <c r="K155" s="32">
        <f>+Enero!K155+Febrero!K155+'Marzo '!K155+'Abril '!K155+'Mayo '!K155+Junio!K155+Julio!K155+Agosto!K155+Septiembre!K155+'Octubre '!K155+Noviembre!K155+'Diciembre '!K155</f>
        <v>0</v>
      </c>
      <c r="L155" s="32">
        <f>+Enero!L155+Febrero!L155+'Marzo '!L155+'Abril '!L155+'Mayo '!L155+Junio!L155+Julio!L155+Agosto!L155+Septiembre!L155+'Octubre '!L155+Noviembre!L155+'Diciembre '!L155</f>
        <v>0</v>
      </c>
      <c r="M155" s="32">
        <f>+Enero!M155+Febrero!M155+'Marzo '!M155+'Abril '!M155+'Mayo '!M155+Junio!M155+Julio!M155+Agosto!M155+Septiembre!M155+'Octubre '!M155+Noviembre!M155+'Diciembre '!M155</f>
        <v>0</v>
      </c>
      <c r="N155" s="32">
        <f>+Enero!N155+Febrero!N155+'Marzo '!N155+'Abril '!N155+'Mayo '!N155+Junio!N155+Julio!N155+Agosto!N155+Septiembre!N155+'Octubre '!N155+Noviembre!N155+'Diciembre '!N155</f>
        <v>2</v>
      </c>
      <c r="O155" s="32">
        <f>+Enero!O155+Febrero!O155+'Marzo '!O155+'Abril '!O155+'Mayo '!O155+Junio!O155+Julio!O155+Agosto!O155+Septiembre!O155+'Octubre '!O155+Noviembre!O155+'Diciembre '!O155</f>
        <v>2</v>
      </c>
      <c r="P155" s="32">
        <f>+Enero!P155+Febrero!P155+'Marzo '!P155+'Abril '!P155+'Mayo '!P155+Junio!P155+Julio!P155+Agosto!P155+Septiembre!P155+'Octubre '!P155+Noviembre!P155+'Diciembre '!P155</f>
        <v>2</v>
      </c>
      <c r="Q155" s="32">
        <f>+Enero!Q155+Febrero!Q155+'Marzo '!Q155+'Abril '!Q155+'Mayo '!Q155+Junio!Q155+Julio!Q155+Agosto!Q155+Septiembre!Q155+'Octubre '!Q155+Noviembre!Q155+'Diciembre '!Q155</f>
        <v>1</v>
      </c>
      <c r="R155" s="32">
        <f>+Enero!R155+Febrero!R155+'Marzo '!R155+'Abril '!R155+'Mayo '!R155+Junio!R155+Julio!R155+Agosto!R155+Septiembre!R155+'Octubre '!R155+Noviembre!R155+'Diciembre '!R155</f>
        <v>3</v>
      </c>
      <c r="S155" s="32">
        <f>+Enero!S155+Febrero!S155+'Marzo '!S155+'Abril '!S155+'Mayo '!S155+Junio!S155+Julio!S155+Agosto!S155+Septiembre!S155+'Octubre '!S155+Noviembre!S155+'Diciembre '!S155</f>
        <v>2</v>
      </c>
      <c r="T155" s="32">
        <f>+Enero!T155+Febrero!T155+'Marzo '!T155+'Abril '!T155+'Mayo '!T155+Junio!T155+Julio!T155+Agosto!T155+Septiembre!T155+'Octubre '!T155+Noviembre!T155+'Diciembre '!T155</f>
        <v>2</v>
      </c>
      <c r="U155" s="32">
        <f>+Enero!U155+Febrero!U155+'Marzo '!U155+'Abril '!U155+'Mayo '!U155+Junio!U155+Julio!U155+Agosto!U155+Septiembre!U155+'Octubre '!U155+Noviembre!U155+'Diciembre '!U155</f>
        <v>0</v>
      </c>
      <c r="V155" s="32">
        <f>+Enero!V155+Febrero!V155+'Marzo '!V155+'Abril '!V155+'Mayo '!V155+Junio!V155+Julio!V155+Agosto!V155+Septiembre!V155+'Octubre '!V155+Noviembre!V155+'Diciembre '!V155</f>
        <v>1</v>
      </c>
      <c r="W155" s="32">
        <f>+Enero!W155+Febrero!W155+'Marzo '!W155+'Abril '!W155+'Mayo '!W155+Junio!W155+Julio!W155+Agosto!W155+Septiembre!W155+'Octubre '!W155+Noviembre!W155+'Diciembre '!W155</f>
        <v>0</v>
      </c>
      <c r="X155" s="32">
        <f>+Enero!X155+Febrero!X155+'Marzo '!X155+'Abril '!X155+'Mayo '!X155+Junio!X155+Julio!X155+Agosto!X155+Septiembre!X155+'Octubre '!X155+Noviembre!X155+'Diciembre '!X155</f>
        <v>4</v>
      </c>
      <c r="Y155" s="32">
        <f>+Enero!Y155+Febrero!Y155+'Marzo '!Y155+'Abril '!Y155+'Mayo '!Y155+Junio!Y155+Julio!Y155+Agosto!Y155+Septiembre!Y155+'Octubre '!Y155+Noviembre!Y155+'Diciembre '!Y155</f>
        <v>5</v>
      </c>
      <c r="Z155" s="32">
        <f>+Enero!Z155+Febrero!Z155+'Marzo '!Z155+'Abril '!Z155+'Mayo '!Z155+Junio!Z155+Julio!Z155+Agosto!Z155+Septiembre!Z155+'Octubre '!Z155+Noviembre!Z155+'Diciembre '!Z155</f>
        <v>3</v>
      </c>
      <c r="AA155" s="32">
        <f>+Enero!AA155+Febrero!AA155+'Marzo '!AA155+'Abril '!AA155+'Mayo '!AA155+Junio!AA155+Julio!AA155+Agosto!AA155+Septiembre!AA155+'Octubre '!AA155+Noviembre!AA155+'Diciembre '!AA155</f>
        <v>0</v>
      </c>
      <c r="AB155" s="32">
        <f>+Enero!AB155+Febrero!AB155+'Marzo '!AB155+'Abril '!AB155+'Mayo '!AB155+Junio!AB155+Julio!AB155+Agosto!AB155+Septiembre!AB155+'Octubre '!AB155+Noviembre!AB155+'Diciembre '!AB155</f>
        <v>7</v>
      </c>
      <c r="AC155" s="32">
        <f>+Enero!AC155+Febrero!AC155+'Marzo '!AC155+'Abril '!AC155+'Mayo '!AC155+Junio!AC155+Julio!AC155+Agosto!AC155+Septiembre!AC155+'Octubre '!AC155+Noviembre!AC155+'Diciembre '!AC155</f>
        <v>0</v>
      </c>
      <c r="AD155" s="32">
        <f>+Enero!AD155+Febrero!AD155+'Marzo '!AD155+'Abril '!AD155+'Mayo '!AD155+Junio!AD155+Julio!AD155+Agosto!AD155+Septiembre!AD155+'Octubre '!AD155+Noviembre!AD155+'Diciembre '!AD155</f>
        <v>2</v>
      </c>
      <c r="AE155" s="32">
        <f>+Enero!AE155+Febrero!AE155+'Marzo '!AE155+'Abril '!AE155+'Mayo '!AE155+Junio!AE155+Julio!AE155+Agosto!AE155+Septiembre!AE155+'Octubre '!AE155+Noviembre!AE155+'Diciembre '!AE155</f>
        <v>0</v>
      </c>
      <c r="AF155" s="32">
        <f>+Enero!AF155+Febrero!AF155+'Marzo '!AF155+'Abril '!AF155+'Mayo '!AF155+Junio!AF155+Julio!AF155+Agosto!AF155+Septiembre!AF155+'Octubre '!AF155+Noviembre!AF155+'Diciembre '!AF155</f>
        <v>2</v>
      </c>
      <c r="AG155" s="32">
        <f>+Enero!AG155+Febrero!AG155+'Marzo '!AG155+'Abril '!AG155+'Mayo '!AG155+Junio!AG155+Julio!AG155+Agosto!AG155+Septiembre!AG155+'Octubre '!AG155+Noviembre!AG155+'Diciembre '!AG155</f>
        <v>0</v>
      </c>
      <c r="AH155" s="32">
        <f>+Enero!AH155+Febrero!AH155+'Marzo '!AH155+'Abril '!AH155+'Mayo '!AH155+Junio!AH155+Julio!AH155+Agosto!AH155+Septiembre!AH155+'Octubre '!AH155+Noviembre!AH155+'Diciembre '!AH155</f>
        <v>0</v>
      </c>
      <c r="AI155" s="32">
        <f>+Enero!AI155+Febrero!AI155+'Marzo '!AI155+'Abril '!AI155+'Mayo '!AI155+Junio!AI155+Julio!AI155+Agosto!AI155+Septiembre!AI155+'Octubre '!AI155+Noviembre!AI155+'Diciembre '!AI155</f>
        <v>0</v>
      </c>
      <c r="AJ155" s="32">
        <f>+Enero!AJ155+Febrero!AJ155+'Marzo '!AJ155+'Abril '!AJ155+'Mayo '!AJ155+Junio!AJ155+Julio!AJ155+Agosto!AJ155+Septiembre!AJ155+'Octubre '!AJ155+Noviembre!AJ155+'Diciembre '!AJ155</f>
        <v>0</v>
      </c>
      <c r="AK155" s="32">
        <f>+Enero!AK155+Febrero!AK155+'Marzo '!AK155+'Abril '!AK155+'Mayo '!AK155+Junio!AK155+Julio!AK155+Agosto!AK155+Septiembre!AK155+'Octubre '!AK155+Noviembre!AK155+'Diciembre '!AK155</f>
        <v>0</v>
      </c>
      <c r="AL155" s="32">
        <f>+Enero!AL155+Febrero!AL155+'Marzo '!AL155+'Abril '!AL155+'Mayo '!AL155+Junio!AL155+Julio!AL155+Agosto!AL155+Septiembre!AL155+'Octubre '!AL155+Noviembre!AL155+'Diciembre '!AL155</f>
        <v>1</v>
      </c>
      <c r="AM155" s="32">
        <f>+Enero!AM155+Febrero!AM155+'Marzo '!AM155+'Abril '!AM155+'Mayo '!AM155+Junio!AM155+Julio!AM155+Agosto!AM155+Septiembre!AM155+'Octubre '!AM155+Noviembre!AM155+'Diciembre '!AM155</f>
        <v>0</v>
      </c>
      <c r="AN155" s="86">
        <f>+Enero!AN155+Febrero!AN155+'Marzo '!AN155+'Abril '!AN155+'Mayo '!AN155+Junio!AN155+Julio!AN155+Agosto!AN155+Septiembre!AN155+'Octubre '!AN155+Noviembre!AN155+'Diciembre '!AN155</f>
        <v>0</v>
      </c>
      <c r="AO155" s="129">
        <f>+Enero!AO155+Febrero!AO155+'Marzo '!AO155+'Abril '!AO155+'Mayo '!AO155+Junio!AO155+Julio!AO155+Agosto!AO155+Septiembre!AO155+'Octubre '!AO155+Noviembre!AO155+'Diciembre '!AO155</f>
        <v>0</v>
      </c>
      <c r="AP155" s="32">
        <f>+Enero!AP155+Febrero!AP155+'Marzo '!AP155+'Abril '!AP155+'Mayo '!AP155+Junio!AP155+Julio!AP155+Agosto!AP155+Septiembre!AP155+'Octubre '!AP155+Noviembre!AP155+'Diciembre '!AP155</f>
        <v>0</v>
      </c>
      <c r="AQ155" s="32">
        <f>+Enero!AQ155+Febrero!AQ155+'Marzo '!AQ155+'Abril '!AQ155+'Mayo '!AQ155+Junio!AQ155+Julio!AQ155+Agosto!AQ155+Septiembre!AQ155+'Octubre '!AQ155+Noviembre!AQ155+'Diciembre '!AQ155</f>
        <v>0</v>
      </c>
      <c r="AR155" s="32">
        <f>+Enero!AR155+Febrero!AR155+'Marzo '!AR155+'Abril '!AR155+'Mayo '!AR155+Junio!AR155+Julio!AR155+Agosto!AR155+Septiembre!AR155+'Octubre '!AR155+Noviembre!AR155+'Diciembre '!AR155</f>
        <v>0</v>
      </c>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17</v>
      </c>
      <c r="E156" s="158">
        <f>+G156+I156+K156+M156+O156+Q156+S156+U156+W156+Y156+AA156+AC156+AE156+AG156+AI156+AK156+AM156</f>
        <v>8</v>
      </c>
      <c r="F156" s="158">
        <f>+H156+J156+L156+N156+P156+R156+T156+V156+X156+Z156+AB156+AD156+AF156+AH156+AJ156+AL156+AN156</f>
        <v>9</v>
      </c>
      <c r="G156" s="35">
        <f>+Enero!G156+Febrero!G156+'Marzo '!G156+'Abril '!G156+'Mayo '!G156+Junio!G156+Julio!G156+Agosto!G156+Septiembre!G156+'Octubre '!G156+Noviembre!G156+'Diciembre '!G156</f>
        <v>1</v>
      </c>
      <c r="H156" s="35">
        <f>+Enero!H156+Febrero!H156+'Marzo '!H156+'Abril '!H156+'Mayo '!H156+Junio!H156+Julio!H156+Agosto!H156+Septiembre!H156+'Octubre '!H156+Noviembre!H156+'Diciembre '!H156</f>
        <v>0</v>
      </c>
      <c r="I156" s="35">
        <f>+Enero!I156+Febrero!I156+'Marzo '!I156+'Abril '!I156+'Mayo '!I156+Junio!I156+Julio!I156+Agosto!I156+Septiembre!I156+'Octubre '!I156+Noviembre!I156+'Diciembre '!I156</f>
        <v>3</v>
      </c>
      <c r="J156" s="35">
        <f>+Enero!J156+Febrero!J156+'Marzo '!J156+'Abril '!J156+'Mayo '!J156+Junio!J156+Julio!J156+Agosto!J156+Septiembre!J156+'Octubre '!J156+Noviembre!J156+'Diciembre '!J156</f>
        <v>0</v>
      </c>
      <c r="K156" s="35">
        <f>+Enero!K156+Febrero!K156+'Marzo '!K156+'Abril '!K156+'Mayo '!K156+Junio!K156+Julio!K156+Agosto!K156+Septiembre!K156+'Octubre '!K156+Noviembre!K156+'Diciembre '!K156</f>
        <v>0</v>
      </c>
      <c r="L156" s="35">
        <f>+Enero!L156+Febrero!L156+'Marzo '!L156+'Abril '!L156+'Mayo '!L156+Junio!L156+Julio!L156+Agosto!L156+Septiembre!L156+'Octubre '!L156+Noviembre!L156+'Diciembre '!L156</f>
        <v>0</v>
      </c>
      <c r="M156" s="35">
        <f>+Enero!M156+Febrero!M156+'Marzo '!M156+'Abril '!M156+'Mayo '!M156+Junio!M156+Julio!M156+Agosto!M156+Septiembre!M156+'Octubre '!M156+Noviembre!M156+'Diciembre '!M156</f>
        <v>1</v>
      </c>
      <c r="N156" s="35">
        <f>+Enero!N156+Febrero!N156+'Marzo '!N156+'Abril '!N156+'Mayo '!N156+Junio!N156+Julio!N156+Agosto!N156+Septiembre!N156+'Octubre '!N156+Noviembre!N156+'Diciembre '!N156</f>
        <v>0</v>
      </c>
      <c r="O156" s="35">
        <f>+Enero!O156+Febrero!O156+'Marzo '!O156+'Abril '!O156+'Mayo '!O156+Junio!O156+Julio!O156+Agosto!O156+Septiembre!O156+'Octubre '!O156+Noviembre!O156+'Diciembre '!O156</f>
        <v>2</v>
      </c>
      <c r="P156" s="35">
        <f>+Enero!P156+Febrero!P156+'Marzo '!P156+'Abril '!P156+'Mayo '!P156+Junio!P156+Julio!P156+Agosto!P156+Septiembre!P156+'Octubre '!P156+Noviembre!P156+'Diciembre '!P156</f>
        <v>0</v>
      </c>
      <c r="Q156" s="35">
        <f>+Enero!Q156+Febrero!Q156+'Marzo '!Q156+'Abril '!Q156+'Mayo '!Q156+Junio!Q156+Julio!Q156+Agosto!Q156+Septiembre!Q156+'Octubre '!Q156+Noviembre!Q156+'Diciembre '!Q156</f>
        <v>1</v>
      </c>
      <c r="R156" s="35">
        <f>+Enero!R156+Febrero!R156+'Marzo '!R156+'Abril '!R156+'Mayo '!R156+Junio!R156+Julio!R156+Agosto!R156+Septiembre!R156+'Octubre '!R156+Noviembre!R156+'Diciembre '!R156</f>
        <v>2</v>
      </c>
      <c r="S156" s="35">
        <f>+Enero!S156+Febrero!S156+'Marzo '!S156+'Abril '!S156+'Mayo '!S156+Junio!S156+Julio!S156+Agosto!S156+Septiembre!S156+'Octubre '!S156+Noviembre!S156+'Diciembre '!S156</f>
        <v>0</v>
      </c>
      <c r="T156" s="35">
        <f>+Enero!T156+Febrero!T156+'Marzo '!T156+'Abril '!T156+'Mayo '!T156+Junio!T156+Julio!T156+Agosto!T156+Septiembre!T156+'Octubre '!T156+Noviembre!T156+'Diciembre '!T156</f>
        <v>0</v>
      </c>
      <c r="U156" s="35">
        <f>+Enero!U156+Febrero!U156+'Marzo '!U156+'Abril '!U156+'Mayo '!U156+Junio!U156+Julio!U156+Agosto!U156+Septiembre!U156+'Octubre '!U156+Noviembre!U156+'Diciembre '!U156</f>
        <v>0</v>
      </c>
      <c r="V156" s="35">
        <f>+Enero!V156+Febrero!V156+'Marzo '!V156+'Abril '!V156+'Mayo '!V156+Junio!V156+Julio!V156+Agosto!V156+Septiembre!V156+'Octubre '!V156+Noviembre!V156+'Diciembre '!V156</f>
        <v>0</v>
      </c>
      <c r="W156" s="35">
        <f>+Enero!W156+Febrero!W156+'Marzo '!W156+'Abril '!W156+'Mayo '!W156+Junio!W156+Julio!W156+Agosto!W156+Septiembre!W156+'Octubre '!W156+Noviembre!W156+'Diciembre '!W156</f>
        <v>0</v>
      </c>
      <c r="X156" s="35">
        <f>+Enero!X156+Febrero!X156+'Marzo '!X156+'Abril '!X156+'Mayo '!X156+Junio!X156+Julio!X156+Agosto!X156+Septiembre!X156+'Octubre '!X156+Noviembre!X156+'Diciembre '!X156</f>
        <v>0</v>
      </c>
      <c r="Y156" s="35">
        <f>+Enero!Y156+Febrero!Y156+'Marzo '!Y156+'Abril '!Y156+'Mayo '!Y156+Junio!Y156+Julio!Y156+Agosto!Y156+Septiembre!Y156+'Octubre '!Y156+Noviembre!Y156+'Diciembre '!Y156</f>
        <v>0</v>
      </c>
      <c r="Z156" s="35">
        <f>+Enero!Z156+Febrero!Z156+'Marzo '!Z156+'Abril '!Z156+'Mayo '!Z156+Junio!Z156+Julio!Z156+Agosto!Z156+Septiembre!Z156+'Octubre '!Z156+Noviembre!Z156+'Diciembre '!Z156</f>
        <v>1</v>
      </c>
      <c r="AA156" s="35">
        <f>+Enero!AA156+Febrero!AA156+'Marzo '!AA156+'Abril '!AA156+'Mayo '!AA156+Junio!AA156+Julio!AA156+Agosto!AA156+Septiembre!AA156+'Octubre '!AA156+Noviembre!AA156+'Diciembre '!AA156</f>
        <v>0</v>
      </c>
      <c r="AB156" s="35">
        <f>+Enero!AB156+Febrero!AB156+'Marzo '!AB156+'Abril '!AB156+'Mayo '!AB156+Junio!AB156+Julio!AB156+Agosto!AB156+Septiembre!AB156+'Octubre '!AB156+Noviembre!AB156+'Diciembre '!AB156</f>
        <v>2</v>
      </c>
      <c r="AC156" s="35">
        <f>+Enero!AC156+Febrero!AC156+'Marzo '!AC156+'Abril '!AC156+'Mayo '!AC156+Junio!AC156+Julio!AC156+Agosto!AC156+Septiembre!AC156+'Octubre '!AC156+Noviembre!AC156+'Diciembre '!AC156</f>
        <v>0</v>
      </c>
      <c r="AD156" s="35">
        <f>+Enero!AD156+Febrero!AD156+'Marzo '!AD156+'Abril '!AD156+'Mayo '!AD156+Junio!AD156+Julio!AD156+Agosto!AD156+Septiembre!AD156+'Octubre '!AD156+Noviembre!AD156+'Diciembre '!AD156</f>
        <v>2</v>
      </c>
      <c r="AE156" s="35">
        <f>+Enero!AE156+Febrero!AE156+'Marzo '!AE156+'Abril '!AE156+'Mayo '!AE156+Junio!AE156+Julio!AE156+Agosto!AE156+Septiembre!AE156+'Octubre '!AE156+Noviembre!AE156+'Diciembre '!AE156</f>
        <v>0</v>
      </c>
      <c r="AF156" s="35">
        <f>+Enero!AF156+Febrero!AF156+'Marzo '!AF156+'Abril '!AF156+'Mayo '!AF156+Junio!AF156+Julio!AF156+Agosto!AF156+Septiembre!AF156+'Octubre '!AF156+Noviembre!AF156+'Diciembre '!AF156</f>
        <v>1</v>
      </c>
      <c r="AG156" s="35">
        <f>+Enero!AG156+Febrero!AG156+'Marzo '!AG156+'Abril '!AG156+'Mayo '!AG156+Junio!AG156+Julio!AG156+Agosto!AG156+Septiembre!AG156+'Octubre '!AG156+Noviembre!AG156+'Diciembre '!AG156</f>
        <v>0</v>
      </c>
      <c r="AH156" s="35">
        <f>+Enero!AH156+Febrero!AH156+'Marzo '!AH156+'Abril '!AH156+'Mayo '!AH156+Junio!AH156+Julio!AH156+Agosto!AH156+Septiembre!AH156+'Octubre '!AH156+Noviembre!AH156+'Diciembre '!AH156</f>
        <v>0</v>
      </c>
      <c r="AI156" s="35">
        <f>+Enero!AI156+Febrero!AI156+'Marzo '!AI156+'Abril '!AI156+'Mayo '!AI156+Junio!AI156+Julio!AI156+Agosto!AI156+Septiembre!AI156+'Octubre '!AI156+Noviembre!AI156+'Diciembre '!AI156</f>
        <v>0</v>
      </c>
      <c r="AJ156" s="35">
        <f>+Enero!AJ156+Febrero!AJ156+'Marzo '!AJ156+'Abril '!AJ156+'Mayo '!AJ156+Junio!AJ156+Julio!AJ156+Agosto!AJ156+Septiembre!AJ156+'Octubre '!AJ156+Noviembre!AJ156+'Diciembre '!AJ156</f>
        <v>0</v>
      </c>
      <c r="AK156" s="35">
        <f>+Enero!AK156+Febrero!AK156+'Marzo '!AK156+'Abril '!AK156+'Mayo '!AK156+Junio!AK156+Julio!AK156+Agosto!AK156+Septiembre!AK156+'Octubre '!AK156+Noviembre!AK156+'Diciembre '!AK156</f>
        <v>0</v>
      </c>
      <c r="AL156" s="35">
        <f>+Enero!AL156+Febrero!AL156+'Marzo '!AL156+'Abril '!AL156+'Mayo '!AL156+Junio!AL156+Julio!AL156+Agosto!AL156+Septiembre!AL156+'Octubre '!AL156+Noviembre!AL156+'Diciembre '!AL156</f>
        <v>1</v>
      </c>
      <c r="AM156" s="35">
        <f>+Enero!AM156+Febrero!AM156+'Marzo '!AM156+'Abril '!AM156+'Mayo '!AM156+Junio!AM156+Julio!AM156+Agosto!AM156+Septiembre!AM156+'Octubre '!AM156+Noviembre!AM156+'Diciembre '!AM156</f>
        <v>0</v>
      </c>
      <c r="AN156" s="159">
        <f>+Enero!AN156+Febrero!AN156+'Marzo '!AN156+'Abril '!AN156+'Mayo '!AN156+Junio!AN156+Julio!AN156+Agosto!AN156+Septiembre!AN156+'Octubre '!AN156+Noviembre!AN156+'Diciembre '!AN156</f>
        <v>0</v>
      </c>
      <c r="AO156" s="130">
        <f>+Enero!AO156+Febrero!AO156+'Marzo '!AO156+'Abril '!AO156+'Mayo '!AO156+Junio!AO156+Julio!AO156+Agosto!AO156+Septiembre!AO156+'Octubre '!AO156+Noviembre!AO156+'Diciembre '!AO156</f>
        <v>0</v>
      </c>
      <c r="AP156" s="35">
        <f>+Enero!AP156+Febrero!AP156+'Marzo '!AP156+'Abril '!AP156+'Mayo '!AP156+Junio!AP156+Julio!AP156+Agosto!AP156+Septiembre!AP156+'Octubre '!AP156+Noviembre!AP156+'Diciembre '!AP156</f>
        <v>0</v>
      </c>
      <c r="AQ156" s="35">
        <f>+Enero!AQ156+Febrero!AQ156+'Marzo '!AQ156+'Abril '!AQ156+'Mayo '!AQ156+Junio!AQ156+Julio!AQ156+Agosto!AQ156+Septiembre!AQ156+'Octubre '!AQ156+Noviembre!AQ156+'Diciembre '!AQ156</f>
        <v>0</v>
      </c>
      <c r="AR156" s="35">
        <f>+Enero!AR156+Febrero!AR156+'Marzo '!AR156+'Abril '!AR156+'Mayo '!AR156+Junio!AR156+Julio!AR156+Agosto!AR156+Septiembre!AR156+'Octubre '!AR156+Noviembre!AR156+'Diciembre '!AR156</f>
        <v>0</v>
      </c>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7</v>
      </c>
      <c r="E157" s="168">
        <f>+G157+I157+K157+M157+O157+Q157+S157+U157+W157+Y157+AA157+AC157+AE157+AG157+AI157+AK157+AM157</f>
        <v>1</v>
      </c>
      <c r="F157" s="168">
        <f>+H157+J157+L157+N157+P157+R157+T157+V157+X157+Z157+AB157+AD157+AF157+AH157+AJ157+AL157+AN157</f>
        <v>6</v>
      </c>
      <c r="G157" s="44">
        <f>+Enero!G157+Febrero!G157+'Marzo '!G157+'Abril '!G157+'Mayo '!G157+Junio!G157+Julio!G157+Agosto!G157+Septiembre!G157+'Octubre '!G157+Noviembre!G157+'Diciembre '!G157</f>
        <v>0</v>
      </c>
      <c r="H157" s="44">
        <f>+Enero!H157+Febrero!H157+'Marzo '!H157+'Abril '!H157+'Mayo '!H157+Junio!H157+Julio!H157+Agosto!H157+Septiembre!H157+'Octubre '!H157+Noviembre!H157+'Diciembre '!H157</f>
        <v>0</v>
      </c>
      <c r="I157" s="44">
        <f>+Enero!I157+Febrero!I157+'Marzo '!I157+'Abril '!I157+'Mayo '!I157+Junio!I157+Julio!I157+Agosto!I157+Septiembre!I157+'Octubre '!I157+Noviembre!I157+'Diciembre '!I157</f>
        <v>0</v>
      </c>
      <c r="J157" s="44">
        <f>+Enero!J157+Febrero!J157+'Marzo '!J157+'Abril '!J157+'Mayo '!J157+Junio!J157+Julio!J157+Agosto!J157+Septiembre!J157+'Octubre '!J157+Noviembre!J157+'Diciembre '!J157</f>
        <v>0</v>
      </c>
      <c r="K157" s="44">
        <f>+Enero!K157+Febrero!K157+'Marzo '!K157+'Abril '!K157+'Mayo '!K157+Junio!K157+Julio!K157+Agosto!K157+Septiembre!K157+'Octubre '!K157+Noviembre!K157+'Diciembre '!K157</f>
        <v>0</v>
      </c>
      <c r="L157" s="44">
        <f>+Enero!L157+Febrero!L157+'Marzo '!L157+'Abril '!L157+'Mayo '!L157+Junio!L157+Julio!L157+Agosto!L157+Septiembre!L157+'Octubre '!L157+Noviembre!L157+'Diciembre '!L157</f>
        <v>0</v>
      </c>
      <c r="M157" s="44">
        <f>+Enero!M157+Febrero!M157+'Marzo '!M157+'Abril '!M157+'Mayo '!M157+Junio!M157+Julio!M157+Agosto!M157+Septiembre!M157+'Octubre '!M157+Noviembre!M157+'Diciembre '!M157</f>
        <v>0</v>
      </c>
      <c r="N157" s="44">
        <f>+Enero!N157+Febrero!N157+'Marzo '!N157+'Abril '!N157+'Mayo '!N157+Junio!N157+Julio!N157+Agosto!N157+Septiembre!N157+'Octubre '!N157+Noviembre!N157+'Diciembre '!N157</f>
        <v>2</v>
      </c>
      <c r="O157" s="44">
        <f>+Enero!O157+Febrero!O157+'Marzo '!O157+'Abril '!O157+'Mayo '!O157+Junio!O157+Julio!O157+Agosto!O157+Septiembre!O157+'Octubre '!O157+Noviembre!O157+'Diciembre '!O157</f>
        <v>0</v>
      </c>
      <c r="P157" s="44">
        <f>+Enero!P157+Febrero!P157+'Marzo '!P157+'Abril '!P157+'Mayo '!P157+Junio!P157+Julio!P157+Agosto!P157+Septiembre!P157+'Octubre '!P157+Noviembre!P157+'Diciembre '!P157</f>
        <v>0</v>
      </c>
      <c r="Q157" s="44">
        <f>+Enero!Q157+Febrero!Q157+'Marzo '!Q157+'Abril '!Q157+'Mayo '!Q157+Junio!Q157+Julio!Q157+Agosto!Q157+Septiembre!Q157+'Octubre '!Q157+Noviembre!Q157+'Diciembre '!Q157</f>
        <v>0</v>
      </c>
      <c r="R157" s="44">
        <f>+Enero!R157+Febrero!R157+'Marzo '!R157+'Abril '!R157+'Mayo '!R157+Junio!R157+Julio!R157+Agosto!R157+Septiembre!R157+'Octubre '!R157+Noviembre!R157+'Diciembre '!R157</f>
        <v>2</v>
      </c>
      <c r="S157" s="44">
        <f>+Enero!S157+Febrero!S157+'Marzo '!S157+'Abril '!S157+'Mayo '!S157+Junio!S157+Julio!S157+Agosto!S157+Septiembre!S157+'Octubre '!S157+Noviembre!S157+'Diciembre '!S157</f>
        <v>0</v>
      </c>
      <c r="T157" s="44">
        <f>+Enero!T157+Febrero!T157+'Marzo '!T157+'Abril '!T157+'Mayo '!T157+Junio!T157+Julio!T157+Agosto!T157+Septiembre!T157+'Octubre '!T157+Noviembre!T157+'Diciembre '!T157</f>
        <v>0</v>
      </c>
      <c r="U157" s="44">
        <f>+Enero!U157+Febrero!U157+'Marzo '!U157+'Abril '!U157+'Mayo '!U157+Junio!U157+Julio!U157+Agosto!U157+Septiembre!U157+'Octubre '!U157+Noviembre!U157+'Diciembre '!U157</f>
        <v>0</v>
      </c>
      <c r="V157" s="44">
        <f>+Enero!V157+Febrero!V157+'Marzo '!V157+'Abril '!V157+'Mayo '!V157+Junio!V157+Julio!V157+Agosto!V157+Septiembre!V157+'Octubre '!V157+Noviembre!V157+'Diciembre '!V157</f>
        <v>0</v>
      </c>
      <c r="W157" s="44">
        <f>+Enero!W157+Febrero!W157+'Marzo '!W157+'Abril '!W157+'Mayo '!W157+Junio!W157+Julio!W157+Agosto!W157+Septiembre!W157+'Octubre '!W157+Noviembre!W157+'Diciembre '!W157</f>
        <v>0</v>
      </c>
      <c r="X157" s="44">
        <f>+Enero!X157+Febrero!X157+'Marzo '!X157+'Abril '!X157+'Mayo '!X157+Junio!X157+Julio!X157+Agosto!X157+Septiembre!X157+'Octubre '!X157+Noviembre!X157+'Diciembre '!X157</f>
        <v>1</v>
      </c>
      <c r="Y157" s="44">
        <f>+Enero!Y157+Febrero!Y157+'Marzo '!Y157+'Abril '!Y157+'Mayo '!Y157+Junio!Y157+Julio!Y157+Agosto!Y157+Septiembre!Y157+'Octubre '!Y157+Noviembre!Y157+'Diciembre '!Y157</f>
        <v>0</v>
      </c>
      <c r="Z157" s="44">
        <f>+Enero!Z157+Febrero!Z157+'Marzo '!Z157+'Abril '!Z157+'Mayo '!Z157+Junio!Z157+Julio!Z157+Agosto!Z157+Septiembre!Z157+'Octubre '!Z157+Noviembre!Z157+'Diciembre '!Z157</f>
        <v>0</v>
      </c>
      <c r="AA157" s="44">
        <f>+Enero!AA157+Febrero!AA157+'Marzo '!AA157+'Abril '!AA157+'Mayo '!AA157+Junio!AA157+Julio!AA157+Agosto!AA157+Septiembre!AA157+'Octubre '!AA157+Noviembre!AA157+'Diciembre '!AA157</f>
        <v>0</v>
      </c>
      <c r="AB157" s="44">
        <f>+Enero!AB157+Febrero!AB157+'Marzo '!AB157+'Abril '!AB157+'Mayo '!AB157+Junio!AB157+Julio!AB157+Agosto!AB157+Septiembre!AB157+'Octubre '!AB157+Noviembre!AB157+'Diciembre '!AB157</f>
        <v>0</v>
      </c>
      <c r="AC157" s="44">
        <f>+Enero!AC157+Febrero!AC157+'Marzo '!AC157+'Abril '!AC157+'Mayo '!AC157+Junio!AC157+Julio!AC157+Agosto!AC157+Septiembre!AC157+'Octubre '!AC157+Noviembre!AC157+'Diciembre '!AC157</f>
        <v>0</v>
      </c>
      <c r="AD157" s="44">
        <f>+Enero!AD157+Febrero!AD157+'Marzo '!AD157+'Abril '!AD157+'Mayo '!AD157+Junio!AD157+Julio!AD157+Agosto!AD157+Septiembre!AD157+'Octubre '!AD157+Noviembre!AD157+'Diciembre '!AD157</f>
        <v>1</v>
      </c>
      <c r="AE157" s="44">
        <f>+Enero!AE157+Febrero!AE157+'Marzo '!AE157+'Abril '!AE157+'Mayo '!AE157+Junio!AE157+Julio!AE157+Agosto!AE157+Septiembre!AE157+'Octubre '!AE157+Noviembre!AE157+'Diciembre '!AE157</f>
        <v>0</v>
      </c>
      <c r="AF157" s="44">
        <f>+Enero!AF157+Febrero!AF157+'Marzo '!AF157+'Abril '!AF157+'Mayo '!AF157+Junio!AF157+Julio!AF157+Agosto!AF157+Septiembre!AF157+'Octubre '!AF157+Noviembre!AF157+'Diciembre '!AF157</f>
        <v>0</v>
      </c>
      <c r="AG157" s="44">
        <f>+Enero!AG157+Febrero!AG157+'Marzo '!AG157+'Abril '!AG157+'Mayo '!AG157+Junio!AG157+Julio!AG157+Agosto!AG157+Septiembre!AG157+'Octubre '!AG157+Noviembre!AG157+'Diciembre '!AG157</f>
        <v>1</v>
      </c>
      <c r="AH157" s="44">
        <f>+Enero!AH157+Febrero!AH157+'Marzo '!AH157+'Abril '!AH157+'Mayo '!AH157+Junio!AH157+Julio!AH157+Agosto!AH157+Septiembre!AH157+'Octubre '!AH157+Noviembre!AH157+'Diciembre '!AH157</f>
        <v>0</v>
      </c>
      <c r="AI157" s="44">
        <f>+Enero!AI157+Febrero!AI157+'Marzo '!AI157+'Abril '!AI157+'Mayo '!AI157+Junio!AI157+Julio!AI157+Agosto!AI157+Septiembre!AI157+'Octubre '!AI157+Noviembre!AI157+'Diciembre '!AI157</f>
        <v>0</v>
      </c>
      <c r="AJ157" s="44">
        <f>+Enero!AJ157+Febrero!AJ157+'Marzo '!AJ157+'Abril '!AJ157+'Mayo '!AJ157+Junio!AJ157+Julio!AJ157+Agosto!AJ157+Septiembre!AJ157+'Octubre '!AJ157+Noviembre!AJ157+'Diciembre '!AJ157</f>
        <v>0</v>
      </c>
      <c r="AK157" s="44">
        <f>+Enero!AK157+Febrero!AK157+'Marzo '!AK157+'Abril '!AK157+'Mayo '!AK157+Junio!AK157+Julio!AK157+Agosto!AK157+Septiembre!AK157+'Octubre '!AK157+Noviembre!AK157+'Diciembre '!AK157</f>
        <v>0</v>
      </c>
      <c r="AL157" s="44">
        <f>+Enero!AL157+Febrero!AL157+'Marzo '!AL157+'Abril '!AL157+'Mayo '!AL157+Junio!AL157+Julio!AL157+Agosto!AL157+Septiembre!AL157+'Octubre '!AL157+Noviembre!AL157+'Diciembre '!AL157</f>
        <v>0</v>
      </c>
      <c r="AM157" s="44">
        <f>+Enero!AM157+Febrero!AM157+'Marzo '!AM157+'Abril '!AM157+'Mayo '!AM157+Junio!AM157+Julio!AM157+Agosto!AM157+Septiembre!AM157+'Octubre '!AM157+Noviembre!AM157+'Diciembre '!AM157</f>
        <v>0</v>
      </c>
      <c r="AN157" s="87">
        <f>+Enero!AN157+Febrero!AN157+'Marzo '!AN157+'Abril '!AN157+'Mayo '!AN157+Junio!AN157+Julio!AN157+Agosto!AN157+Septiembre!AN157+'Octubre '!AN157+Noviembre!AN157+'Diciembre '!AN157</f>
        <v>0</v>
      </c>
      <c r="AO157" s="169">
        <f>+Enero!AO157+Febrero!AO157+'Marzo '!AO157+'Abril '!AO157+'Mayo '!AO157+Junio!AO157+Julio!AO157+Agosto!AO157+Septiembre!AO157+'Octubre '!AO157+Noviembre!AO157+'Diciembre '!AO157</f>
        <v>0</v>
      </c>
      <c r="AP157" s="170">
        <f>+Enero!AP157+Febrero!AP157+'Marzo '!AP157+'Abril '!AP157+'Mayo '!AP157+Junio!AP157+Julio!AP157+Agosto!AP157+Septiembre!AP157+'Octubre '!AP157+Noviembre!AP157+'Diciembre '!AP157</f>
        <v>0</v>
      </c>
      <c r="AQ157" s="44">
        <f>+Enero!AQ157+Febrero!AQ157+'Marzo '!AQ157+'Abril '!AQ157+'Mayo '!AQ157+Junio!AQ157+Julio!AQ157+Agosto!AQ157+Septiembre!AQ157+'Octubre '!AQ157+Noviembre!AQ157+'Diciembre '!AQ157</f>
        <v>0</v>
      </c>
      <c r="AR157" s="44">
        <f>+Enero!AR157+Febrero!AR157+'Marzo '!AR157+'Abril '!AR157+'Mayo '!AR157+Junio!AR157+Julio!AR157+Agosto!AR157+Septiembre!AR157+'Octubre '!AR157+Noviembre!AR157+'Diciembre '!AR157</f>
        <v>0</v>
      </c>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268" t="s">
        <v>146</v>
      </c>
      <c r="E160" s="142" t="s">
        <v>48</v>
      </c>
      <c r="F160" s="142" t="s">
        <v>70</v>
      </c>
      <c r="G160" s="270" t="s">
        <v>48</v>
      </c>
      <c r="H160" s="270" t="s">
        <v>70</v>
      </c>
      <c r="I160" s="270" t="s">
        <v>48</v>
      </c>
      <c r="J160" s="270" t="s">
        <v>70</v>
      </c>
      <c r="K160" s="270" t="s">
        <v>48</v>
      </c>
      <c r="L160" s="270" t="s">
        <v>70</v>
      </c>
      <c r="M160" s="270" t="s">
        <v>48</v>
      </c>
      <c r="N160" s="270" t="s">
        <v>70</v>
      </c>
      <c r="O160" s="270" t="s">
        <v>48</v>
      </c>
      <c r="P160" s="270" t="s">
        <v>70</v>
      </c>
      <c r="Q160" s="270" t="s">
        <v>48</v>
      </c>
      <c r="R160" s="270" t="s">
        <v>70</v>
      </c>
      <c r="S160" s="270" t="s">
        <v>48</v>
      </c>
      <c r="T160" s="270" t="s">
        <v>70</v>
      </c>
      <c r="U160" s="270" t="s">
        <v>48</v>
      </c>
      <c r="V160" s="270" t="s">
        <v>70</v>
      </c>
      <c r="W160" s="270" t="s">
        <v>48</v>
      </c>
      <c r="X160" s="270" t="s">
        <v>70</v>
      </c>
      <c r="Y160" s="270" t="s">
        <v>48</v>
      </c>
      <c r="Z160" s="270" t="s">
        <v>70</v>
      </c>
      <c r="AA160" s="270" t="s">
        <v>48</v>
      </c>
      <c r="AB160" s="270" t="s">
        <v>70</v>
      </c>
      <c r="AC160" s="270" t="s">
        <v>48</v>
      </c>
      <c r="AD160" s="270" t="s">
        <v>70</v>
      </c>
      <c r="AE160" s="270" t="s">
        <v>48</v>
      </c>
      <c r="AF160" s="270" t="s">
        <v>70</v>
      </c>
      <c r="AG160" s="270" t="s">
        <v>48</v>
      </c>
      <c r="AH160" s="270" t="s">
        <v>70</v>
      </c>
      <c r="AI160" s="270" t="s">
        <v>48</v>
      </c>
      <c r="AJ160" s="270" t="s">
        <v>70</v>
      </c>
      <c r="AK160" s="270" t="s">
        <v>48</v>
      </c>
      <c r="AL160" s="270" t="s">
        <v>70</v>
      </c>
      <c r="AM160" s="270" t="s">
        <v>48</v>
      </c>
      <c r="AN160" s="279"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304</v>
      </c>
      <c r="E161" s="146">
        <f>+G161+I161+K161+M161+O161+Q161+S161+U161+W161+Y161+AA161+AC161+AE161+AG161+AI161+AK161+AM161</f>
        <v>172</v>
      </c>
      <c r="F161" s="146">
        <f>+H161+J161+L161+N161+P161+R161+T161+V161+X161+Z161+AB161+AD161+AF161+AH161+AJ161+AL161+AN161</f>
        <v>132</v>
      </c>
      <c r="G161" s="38">
        <f>+Enero!G161+Febrero!G161+'Marzo '!G161+'Abril '!G161+'Mayo '!G161+Junio!G161+Julio!G161+Agosto!G161+Septiembre!G161+'Octubre '!G161+Noviembre!G161+'Diciembre '!G161</f>
        <v>10</v>
      </c>
      <c r="H161" s="38">
        <f>+Enero!H161+Febrero!H161+'Marzo '!H161+'Abril '!H161+'Mayo '!H161+Junio!H161+Julio!H161+Agosto!H161+Septiembre!H161+'Octubre '!H161+Noviembre!H161+'Diciembre '!H161</f>
        <v>19</v>
      </c>
      <c r="I161" s="38">
        <f>+Enero!I161+Febrero!I161+'Marzo '!I161+'Abril '!I161+'Mayo '!I161+Junio!I161+Julio!I161+Agosto!I161+Septiembre!I161+'Octubre '!I161+Noviembre!I161+'Diciembre '!I161</f>
        <v>54</v>
      </c>
      <c r="J161" s="38">
        <f>+Enero!J161+Febrero!J161+'Marzo '!J161+'Abril '!J161+'Mayo '!J161+Junio!J161+Julio!J161+Agosto!J161+Septiembre!J161+'Octubre '!J161+Noviembre!J161+'Diciembre '!J161</f>
        <v>18</v>
      </c>
      <c r="K161" s="38">
        <f>+Enero!K161+Febrero!K161+'Marzo '!K161+'Abril '!K161+'Mayo '!K161+Junio!K161+Julio!K161+Agosto!K161+Septiembre!K161+'Octubre '!K161+Noviembre!K161+'Diciembre '!K161</f>
        <v>48</v>
      </c>
      <c r="L161" s="38">
        <f>+Enero!L161+Febrero!L161+'Marzo '!L161+'Abril '!L161+'Mayo '!L161+Junio!L161+Julio!L161+Agosto!L161+Septiembre!L161+'Octubre '!L161+Noviembre!L161+'Diciembre '!L161</f>
        <v>20</v>
      </c>
      <c r="M161" s="38">
        <f>+Enero!M161+Febrero!M161+'Marzo '!M161+'Abril '!M161+'Mayo '!M161+Junio!M161+Julio!M161+Agosto!M161+Septiembre!M161+'Octubre '!M161+Noviembre!M161+'Diciembre '!M161</f>
        <v>5</v>
      </c>
      <c r="N161" s="38">
        <f>+Enero!N161+Febrero!N161+'Marzo '!N161+'Abril '!N161+'Mayo '!N161+Junio!N161+Julio!N161+Agosto!N161+Septiembre!N161+'Octubre '!N161+Noviembre!N161+'Diciembre '!N161</f>
        <v>12</v>
      </c>
      <c r="O161" s="38">
        <f>+Enero!O161+Febrero!O161+'Marzo '!O161+'Abril '!O161+'Mayo '!O161+Junio!O161+Julio!O161+Agosto!O161+Septiembre!O161+'Octubre '!O161+Noviembre!O161+'Diciembre '!O161</f>
        <v>5</v>
      </c>
      <c r="P161" s="38">
        <f>+Enero!P161+Febrero!P161+'Marzo '!P161+'Abril '!P161+'Mayo '!P161+Junio!P161+Julio!P161+Agosto!P161+Septiembre!P161+'Octubre '!P161+Noviembre!P161+'Diciembre '!P161</f>
        <v>3</v>
      </c>
      <c r="Q161" s="38">
        <f>+Enero!Q161+Febrero!Q161+'Marzo '!Q161+'Abril '!Q161+'Mayo '!Q161+Junio!Q161+Julio!Q161+Agosto!Q161+Septiembre!Q161+'Octubre '!Q161+Noviembre!Q161+'Diciembre '!Q161</f>
        <v>6</v>
      </c>
      <c r="R161" s="38">
        <f>+Enero!R161+Febrero!R161+'Marzo '!R161+'Abril '!R161+'Mayo '!R161+Junio!R161+Julio!R161+Agosto!R161+Septiembre!R161+'Octubre '!R161+Noviembre!R161+'Diciembre '!R161</f>
        <v>3</v>
      </c>
      <c r="S161" s="38">
        <f>+Enero!S161+Febrero!S161+'Marzo '!S161+'Abril '!S161+'Mayo '!S161+Junio!S161+Julio!S161+Agosto!S161+Septiembre!S161+'Octubre '!S161+Noviembre!S161+'Diciembre '!S161</f>
        <v>2</v>
      </c>
      <c r="T161" s="38">
        <f>+Enero!T161+Febrero!T161+'Marzo '!T161+'Abril '!T161+'Mayo '!T161+Junio!T161+Julio!T161+Agosto!T161+Septiembre!T161+'Octubre '!T161+Noviembre!T161+'Diciembre '!T161</f>
        <v>7</v>
      </c>
      <c r="U161" s="38">
        <f>+Enero!U161+Febrero!U161+'Marzo '!U161+'Abril '!U161+'Mayo '!U161+Junio!U161+Julio!U161+Agosto!U161+Septiembre!U161+'Octubre '!U161+Noviembre!U161+'Diciembre '!U161</f>
        <v>8</v>
      </c>
      <c r="V161" s="38">
        <f>+Enero!V161+Febrero!V161+'Marzo '!V161+'Abril '!V161+'Mayo '!V161+Junio!V161+Julio!V161+Agosto!V161+Septiembre!V161+'Octubre '!V161+Noviembre!V161+'Diciembre '!V161</f>
        <v>5</v>
      </c>
      <c r="W161" s="38">
        <f>+Enero!W161+Febrero!W161+'Marzo '!W161+'Abril '!W161+'Mayo '!W161+Junio!W161+Julio!W161+Agosto!W161+Septiembre!W161+'Octubre '!W161+Noviembre!W161+'Diciembre '!W161</f>
        <v>8</v>
      </c>
      <c r="X161" s="38">
        <f>+Enero!X161+Febrero!X161+'Marzo '!X161+'Abril '!X161+'Mayo '!X161+Junio!X161+Julio!X161+Agosto!X161+Septiembre!X161+'Octubre '!X161+Noviembre!X161+'Diciembre '!X161</f>
        <v>4</v>
      </c>
      <c r="Y161" s="38">
        <f>+Enero!Y161+Febrero!Y161+'Marzo '!Y161+'Abril '!Y161+'Mayo '!Y161+Junio!Y161+Julio!Y161+Agosto!Y161+Septiembre!Y161+'Octubre '!Y161+Noviembre!Y161+'Diciembre '!Y161</f>
        <v>12</v>
      </c>
      <c r="Z161" s="38">
        <f>+Enero!Z161+Febrero!Z161+'Marzo '!Z161+'Abril '!Z161+'Mayo '!Z161+Junio!Z161+Julio!Z161+Agosto!Z161+Septiembre!Z161+'Octubre '!Z161+Noviembre!Z161+'Diciembre '!Z161</f>
        <v>9</v>
      </c>
      <c r="AA161" s="38">
        <f>+Enero!AA161+Febrero!AA161+'Marzo '!AA161+'Abril '!AA161+'Mayo '!AA161+Junio!AA161+Julio!AA161+Agosto!AA161+Septiembre!AA161+'Octubre '!AA161+Noviembre!AA161+'Diciembre '!AA161</f>
        <v>5</v>
      </c>
      <c r="AB161" s="38">
        <f>+Enero!AB161+Febrero!AB161+'Marzo '!AB161+'Abril '!AB161+'Mayo '!AB161+Junio!AB161+Julio!AB161+Agosto!AB161+Septiembre!AB161+'Octubre '!AB161+Noviembre!AB161+'Diciembre '!AB161</f>
        <v>14</v>
      </c>
      <c r="AC161" s="38">
        <f>+Enero!AC161+Febrero!AC161+'Marzo '!AC161+'Abril '!AC161+'Mayo '!AC161+Junio!AC161+Julio!AC161+Agosto!AC161+Septiembre!AC161+'Octubre '!AC161+Noviembre!AC161+'Diciembre '!AC161</f>
        <v>3</v>
      </c>
      <c r="AD161" s="38">
        <f>+Enero!AD161+Febrero!AD161+'Marzo '!AD161+'Abril '!AD161+'Mayo '!AD161+Junio!AD161+Julio!AD161+Agosto!AD161+Septiembre!AD161+'Octubre '!AD161+Noviembre!AD161+'Diciembre '!AD161</f>
        <v>4</v>
      </c>
      <c r="AE161" s="38">
        <f>+Enero!AE161+Febrero!AE161+'Marzo '!AE161+'Abril '!AE161+'Mayo '!AE161+Junio!AE161+Julio!AE161+Agosto!AE161+Septiembre!AE161+'Octubre '!AE161+Noviembre!AE161+'Diciembre '!AE161</f>
        <v>1</v>
      </c>
      <c r="AF161" s="38">
        <f>+Enero!AF161+Febrero!AF161+'Marzo '!AF161+'Abril '!AF161+'Mayo '!AF161+Junio!AF161+Julio!AF161+Agosto!AF161+Septiembre!AF161+'Octubre '!AF161+Noviembre!AF161+'Diciembre '!AF161</f>
        <v>6</v>
      </c>
      <c r="AG161" s="38">
        <f>+Enero!AG161+Febrero!AG161+'Marzo '!AG161+'Abril '!AG161+'Mayo '!AG161+Junio!AG161+Julio!AG161+Agosto!AG161+Septiembre!AG161+'Octubre '!AG161+Noviembre!AG161+'Diciembre '!AG161</f>
        <v>3</v>
      </c>
      <c r="AH161" s="38">
        <f>+Enero!AH161+Febrero!AH161+'Marzo '!AH161+'Abril '!AH161+'Mayo '!AH161+Junio!AH161+Julio!AH161+Agosto!AH161+Septiembre!AH161+'Octubre '!AH161+Noviembre!AH161+'Diciembre '!AH161</f>
        <v>5</v>
      </c>
      <c r="AI161" s="38">
        <f>+Enero!AI161+Febrero!AI161+'Marzo '!AI161+'Abril '!AI161+'Mayo '!AI161+Junio!AI161+Julio!AI161+Agosto!AI161+Septiembre!AI161+'Octubre '!AI161+Noviembre!AI161+'Diciembre '!AI161</f>
        <v>1</v>
      </c>
      <c r="AJ161" s="38">
        <f>+Enero!AJ161+Febrero!AJ161+'Marzo '!AJ161+'Abril '!AJ161+'Mayo '!AJ161+Junio!AJ161+Julio!AJ161+Agosto!AJ161+Septiembre!AJ161+'Octubre '!AJ161+Noviembre!AJ161+'Diciembre '!AJ161</f>
        <v>1</v>
      </c>
      <c r="AK161" s="38">
        <f>+Enero!AK161+Febrero!AK161+'Marzo '!AK161+'Abril '!AK161+'Mayo '!AK161+Junio!AK161+Julio!AK161+Agosto!AK161+Septiembre!AK161+'Octubre '!AK161+Noviembre!AK161+'Diciembre '!AK161</f>
        <v>1</v>
      </c>
      <c r="AL161" s="38">
        <f>+Enero!AL161+Febrero!AL161+'Marzo '!AL161+'Abril '!AL161+'Mayo '!AL161+Junio!AL161+Julio!AL161+Agosto!AL161+Septiembre!AL161+'Octubre '!AL161+Noviembre!AL161+'Diciembre '!AL161</f>
        <v>0</v>
      </c>
      <c r="AM161" s="38">
        <f>+Enero!AM161+Febrero!AM161+'Marzo '!AM161+'Abril '!AM161+'Mayo '!AM161+Junio!AM161+Julio!AM161+Agosto!AM161+Septiembre!AM161+'Octubre '!AM161+Noviembre!AM161+'Diciembre '!AM161</f>
        <v>0</v>
      </c>
      <c r="AN161" s="173">
        <f>+Enero!AN161+Febrero!AN161+'Marzo '!AN161+'Abril '!AN161+'Mayo '!AN161+Junio!AN161+Julio!AN161+Agosto!AN161+Septiembre!AN161+'Octubre '!AN161+Noviembre!AN161+'Diciembre '!AN161</f>
        <v>2</v>
      </c>
      <c r="AO161" s="299">
        <f>+Enero!AO161+Febrero!AO161+'Marzo '!AO161+'Abril '!AO161+'Mayo '!AO161+Junio!AO161+Julio!AO161+Agosto!AO161+Septiembre!AO161+'Octubre '!AO161+Noviembre!AO161+'Diciembre '!AO161</f>
        <v>40</v>
      </c>
      <c r="AP161" s="109">
        <f>+Enero!AP161+Febrero!AP161+'Marzo '!AP161+'Abril '!AP161+'Mayo '!AP161+Junio!AP161+Julio!AP161+Agosto!AP161+Septiembre!AP161+'Octubre '!AP161+Noviembre!AP161+'Diciembre '!AP161</f>
        <v>0</v>
      </c>
      <c r="AQ161" s="300">
        <f>+Enero!AQ161+Febrero!AQ161+'Marzo '!AQ161+'Abril '!AQ161+'Mayo '!AQ161+Junio!AQ161+Julio!AQ161+Agosto!AQ161+Septiembre!AQ161+'Octubre '!AQ161+Noviembre!AQ161+'Diciembre '!AQ161</f>
        <v>0</v>
      </c>
      <c r="AR161" s="175">
        <f>+Enero!AR161+Febrero!AR161+'Marzo '!AR161+'Abril '!AR161+'Mayo '!AR161+Junio!AR161+Julio!AR161+Agosto!AR161+Septiembre!AR161+'Octubre '!AR161+Noviembre!AR161+'Diciembre '!AR161</f>
        <v>0</v>
      </c>
      <c r="AS161" s="38">
        <f>+Enero!AS161+Febrero!AS161+'Marzo '!AS161+'Abril '!AS161+'Mayo '!AS161+Junio!AS161+Julio!AS161+Agosto!AS161+Septiembre!AS161+'Octubre '!AS161+Noviembre!AS161+'Diciembre '!AS161</f>
        <v>0</v>
      </c>
      <c r="AT161" s="38">
        <f>+Enero!AT161+Febrero!AT161+'Marzo '!AT161+'Abril '!AT161+'Mayo '!AT161+Junio!AT161+Julio!AT161+Agosto!AT161+Septiembre!AT161+'Octubre '!AT161+Noviembre!AT161+'Diciembre '!AT161</f>
        <v>1</v>
      </c>
      <c r="AU161" s="38">
        <f>+Enero!AU161+Febrero!AU161+'Marzo '!AU161+'Abril '!AU161+'Mayo '!AU161+Junio!AU161+Julio!AU161+Agosto!AU161+Septiembre!AU161+'Octubre '!AU161+Noviembre!AU161+'Diciembre '!AU161</f>
        <v>0</v>
      </c>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f>IF(SUM(AO161:AQ161)&gt;D161,1,0)</f>
        <v>0</v>
      </c>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f>+Enero!G163+Febrero!G163+'Marzo '!G163+'Abril '!G163+'Mayo '!G163+Junio!G163+Julio!G163+Agosto!G163+Septiembre!G163+'Octubre '!G163+Noviembre!G163+'Diciembre '!G163</f>
        <v>0</v>
      </c>
      <c r="H163" s="25">
        <f>+Enero!H163+Febrero!H163+'Marzo '!H163+'Abril '!H163+'Mayo '!H163+Junio!H163+Julio!H163+Agosto!H163+Septiembre!H163+'Octubre '!H163+Noviembre!H163+'Diciembre '!H163</f>
        <v>0</v>
      </c>
      <c r="I163" s="25">
        <f>+Enero!I163+Febrero!I163+'Marzo '!I163+'Abril '!I163+'Mayo '!I163+Junio!I163+Julio!I163+Agosto!I163+Septiembre!I163+'Octubre '!I163+Noviembre!I163+'Diciembre '!I163</f>
        <v>0</v>
      </c>
      <c r="J163" s="25">
        <f>+Enero!J163+Febrero!J163+'Marzo '!J163+'Abril '!J163+'Mayo '!J163+Junio!J163+Julio!J163+Agosto!J163+Septiembre!J163+'Octubre '!J163+Noviembre!J163+'Diciembre '!J163</f>
        <v>0</v>
      </c>
      <c r="K163" s="25">
        <f>+Enero!K163+Febrero!K163+'Marzo '!K163+'Abril '!K163+'Mayo '!K163+Junio!K163+Julio!K163+Agosto!K163+Septiembre!K163+'Octubre '!K163+Noviembre!K163+'Diciembre '!K163</f>
        <v>0</v>
      </c>
      <c r="L163" s="25">
        <f>+Enero!L163+Febrero!L163+'Marzo '!L163+'Abril '!L163+'Mayo '!L163+Junio!L163+Julio!L163+Agosto!L163+Septiembre!L163+'Octubre '!L163+Noviembre!L163+'Diciembre '!L163</f>
        <v>0</v>
      </c>
      <c r="M163" s="25">
        <f>+Enero!M163+Febrero!M163+'Marzo '!M163+'Abril '!M163+'Mayo '!M163+Junio!M163+Julio!M163+Agosto!M163+Septiembre!M163+'Octubre '!M163+Noviembre!M163+'Diciembre '!M163</f>
        <v>0</v>
      </c>
      <c r="N163" s="25">
        <f>+Enero!N163+Febrero!N163+'Marzo '!N163+'Abril '!N163+'Mayo '!N163+Junio!N163+Julio!N163+Agosto!N163+Septiembre!N163+'Octubre '!N163+Noviembre!N163+'Diciembre '!N163</f>
        <v>0</v>
      </c>
      <c r="O163" s="25">
        <f>+Enero!O163+Febrero!O163+'Marzo '!O163+'Abril '!O163+'Mayo '!O163+Junio!O163+Julio!O163+Agosto!O163+Septiembre!O163+'Octubre '!O163+Noviembre!O163+'Diciembre '!O163</f>
        <v>0</v>
      </c>
      <c r="P163" s="25">
        <f>+Enero!P163+Febrero!P163+'Marzo '!P163+'Abril '!P163+'Mayo '!P163+Junio!P163+Julio!P163+Agosto!P163+Septiembre!P163+'Octubre '!P163+Noviembre!P163+'Diciembre '!P163</f>
        <v>0</v>
      </c>
      <c r="Q163" s="25">
        <f>+Enero!Q163+Febrero!Q163+'Marzo '!Q163+'Abril '!Q163+'Mayo '!Q163+Junio!Q163+Julio!Q163+Agosto!Q163+Septiembre!Q163+'Octubre '!Q163+Noviembre!Q163+'Diciembre '!Q163</f>
        <v>0</v>
      </c>
      <c r="R163" s="25">
        <f>+Enero!R163+Febrero!R163+'Marzo '!R163+'Abril '!R163+'Mayo '!R163+Junio!R163+Julio!R163+Agosto!R163+Septiembre!R163+'Octubre '!R163+Noviembre!R163+'Diciembre '!R163</f>
        <v>0</v>
      </c>
      <c r="S163" s="25">
        <f>+Enero!S163+Febrero!S163+'Marzo '!S163+'Abril '!S163+'Mayo '!S163+Junio!S163+Julio!S163+Agosto!S163+Septiembre!S163+'Octubre '!S163+Noviembre!S163+'Diciembre '!S163</f>
        <v>0</v>
      </c>
      <c r="T163" s="25">
        <f>+Enero!T163+Febrero!T163+'Marzo '!T163+'Abril '!T163+'Mayo '!T163+Junio!T163+Julio!T163+Agosto!T163+Septiembre!T163+'Octubre '!T163+Noviembre!T163+'Diciembre '!T163</f>
        <v>0</v>
      </c>
      <c r="U163" s="25">
        <f>+Enero!U163+Febrero!U163+'Marzo '!U163+'Abril '!U163+'Mayo '!U163+Junio!U163+Julio!U163+Agosto!U163+Septiembre!U163+'Octubre '!U163+Noviembre!U163+'Diciembre '!U163</f>
        <v>0</v>
      </c>
      <c r="V163" s="25">
        <f>+Enero!V163+Febrero!V163+'Marzo '!V163+'Abril '!V163+'Mayo '!V163+Junio!V163+Julio!V163+Agosto!V163+Septiembre!V163+'Octubre '!V163+Noviembre!V163+'Diciembre '!V163</f>
        <v>0</v>
      </c>
      <c r="W163" s="25">
        <f>+Enero!W163+Febrero!W163+'Marzo '!W163+'Abril '!W163+'Mayo '!W163+Junio!W163+Julio!W163+Agosto!W163+Septiembre!W163+'Octubre '!W163+Noviembre!W163+'Diciembre '!W163</f>
        <v>0</v>
      </c>
      <c r="X163" s="25">
        <f>+Enero!X163+Febrero!X163+'Marzo '!X163+'Abril '!X163+'Mayo '!X163+Junio!X163+Julio!X163+Agosto!X163+Septiembre!X163+'Octubre '!X163+Noviembre!X163+'Diciembre '!X163</f>
        <v>0</v>
      </c>
      <c r="Y163" s="25">
        <f>+Enero!Y163+Febrero!Y163+'Marzo '!Y163+'Abril '!Y163+'Mayo '!Y163+Junio!Y163+Julio!Y163+Agosto!Y163+Septiembre!Y163+'Octubre '!Y163+Noviembre!Y163+'Diciembre '!Y163</f>
        <v>0</v>
      </c>
      <c r="Z163" s="25">
        <f>+Enero!Z163+Febrero!Z163+'Marzo '!Z163+'Abril '!Z163+'Mayo '!Z163+Junio!Z163+Julio!Z163+Agosto!Z163+Septiembre!Z163+'Octubre '!Z163+Noviembre!Z163+'Diciembre '!Z163</f>
        <v>0</v>
      </c>
      <c r="AA163" s="25">
        <f>+Enero!AA163+Febrero!AA163+'Marzo '!AA163+'Abril '!AA163+'Mayo '!AA163+Junio!AA163+Julio!AA163+Agosto!AA163+Septiembre!AA163+'Octubre '!AA163+Noviembre!AA163+'Diciembre '!AA163</f>
        <v>0</v>
      </c>
      <c r="AB163" s="25">
        <f>+Enero!AB163+Febrero!AB163+'Marzo '!AB163+'Abril '!AB163+'Mayo '!AB163+Junio!AB163+Julio!AB163+Agosto!AB163+Septiembre!AB163+'Octubre '!AB163+Noviembre!AB163+'Diciembre '!AB163</f>
        <v>0</v>
      </c>
      <c r="AC163" s="25">
        <f>+Enero!AC163+Febrero!AC163+'Marzo '!AC163+'Abril '!AC163+'Mayo '!AC163+Junio!AC163+Julio!AC163+Agosto!AC163+Septiembre!AC163+'Octubre '!AC163+Noviembre!AC163+'Diciembre '!AC163</f>
        <v>0</v>
      </c>
      <c r="AD163" s="25">
        <f>+Enero!AD163+Febrero!AD163+'Marzo '!AD163+'Abril '!AD163+'Mayo '!AD163+Junio!AD163+Julio!AD163+Agosto!AD163+Septiembre!AD163+'Octubre '!AD163+Noviembre!AD163+'Diciembre '!AD163</f>
        <v>0</v>
      </c>
      <c r="AE163" s="25">
        <f>+Enero!AE163+Febrero!AE163+'Marzo '!AE163+'Abril '!AE163+'Mayo '!AE163+Junio!AE163+Julio!AE163+Agosto!AE163+Septiembre!AE163+'Octubre '!AE163+Noviembre!AE163+'Diciembre '!AE163</f>
        <v>0</v>
      </c>
      <c r="AF163" s="25">
        <f>+Enero!AF163+Febrero!AF163+'Marzo '!AF163+'Abril '!AF163+'Mayo '!AF163+Junio!AF163+Julio!AF163+Agosto!AF163+Septiembre!AF163+'Octubre '!AF163+Noviembre!AF163+'Diciembre '!AF163</f>
        <v>0</v>
      </c>
      <c r="AG163" s="25">
        <f>+Enero!AG163+Febrero!AG163+'Marzo '!AG163+'Abril '!AG163+'Mayo '!AG163+Junio!AG163+Julio!AG163+Agosto!AG163+Septiembre!AG163+'Octubre '!AG163+Noviembre!AG163+'Diciembre '!AG163</f>
        <v>0</v>
      </c>
      <c r="AH163" s="25">
        <f>+Enero!AH163+Febrero!AH163+'Marzo '!AH163+'Abril '!AH163+'Mayo '!AH163+Junio!AH163+Julio!AH163+Agosto!AH163+Septiembre!AH163+'Octubre '!AH163+Noviembre!AH163+'Diciembre '!AH163</f>
        <v>0</v>
      </c>
      <c r="AI163" s="25">
        <f>+Enero!AI163+Febrero!AI163+'Marzo '!AI163+'Abril '!AI163+'Mayo '!AI163+Junio!AI163+Julio!AI163+Agosto!AI163+Septiembre!AI163+'Octubre '!AI163+Noviembre!AI163+'Diciembre '!AI163</f>
        <v>0</v>
      </c>
      <c r="AJ163" s="25">
        <f>+Enero!AJ163+Febrero!AJ163+'Marzo '!AJ163+'Abril '!AJ163+'Mayo '!AJ163+Junio!AJ163+Julio!AJ163+Agosto!AJ163+Septiembre!AJ163+'Octubre '!AJ163+Noviembre!AJ163+'Diciembre '!AJ163</f>
        <v>0</v>
      </c>
      <c r="AK163" s="25">
        <f>+Enero!AK163+Febrero!AK163+'Marzo '!AK163+'Abril '!AK163+'Mayo '!AK163+Junio!AK163+Julio!AK163+Agosto!AK163+Septiembre!AK163+'Octubre '!AK163+Noviembre!AK163+'Diciembre '!AK163</f>
        <v>0</v>
      </c>
      <c r="AL163" s="25">
        <f>+Enero!AL163+Febrero!AL163+'Marzo '!AL163+'Abril '!AL163+'Mayo '!AL163+Junio!AL163+Julio!AL163+Agosto!AL163+Septiembre!AL163+'Octubre '!AL163+Noviembre!AL163+'Diciembre '!AL163</f>
        <v>0</v>
      </c>
      <c r="AM163" s="25">
        <f>+Enero!AM163+Febrero!AM163+'Marzo '!AM163+'Abril '!AM163+'Mayo '!AM163+Junio!AM163+Julio!AM163+Agosto!AM163+Septiembre!AM163+'Octubre '!AM163+Noviembre!AM163+'Diciembre '!AM163</f>
        <v>0</v>
      </c>
      <c r="AN163" s="85">
        <f>+Enero!AN163+Febrero!AN163+'Marzo '!AN163+'Abril '!AN163+'Mayo '!AN163+Junio!AN163+Julio!AN163+Agosto!AN163+Septiembre!AN163+'Octubre '!AN163+Noviembre!AN163+'Diciembre '!AN163</f>
        <v>0</v>
      </c>
      <c r="AO163" s="161">
        <f>+Enero!AO163+Febrero!AO163+'Marzo '!AO163+'Abril '!AO163+'Mayo '!AO163+Junio!AO163+Julio!AO163+Agosto!AO163+Septiembre!AO163+'Octubre '!AO163+Noviembre!AO163+'Diciembre '!AO163</f>
        <v>0</v>
      </c>
      <c r="AP163" s="25">
        <f>+Enero!AP163+Febrero!AP163+'Marzo '!AP163+'Abril '!AP163+'Mayo '!AP163+Junio!AP163+Julio!AP163+Agosto!AP163+Septiembre!AP163+'Octubre '!AP163+Noviembre!AP163+'Diciembre '!AP163</f>
        <v>0</v>
      </c>
      <c r="AQ163" s="120">
        <f>+Enero!AQ163+Febrero!AQ163+'Marzo '!AQ163+'Abril '!AQ163+'Mayo '!AQ163+Junio!AQ163+Julio!AQ163+Agosto!AQ163+Septiembre!AQ163+'Octubre '!AQ163+Noviembre!AQ163+'Diciembre '!AQ163</f>
        <v>0</v>
      </c>
      <c r="AR163" s="161">
        <f>+Enero!AR163+Febrero!AR163+'Marzo '!AR163+'Abril '!AR163+'Mayo '!AR163+Junio!AR163+Julio!AR163+Agosto!AR163+Septiembre!AR163+'Octubre '!AR163+Noviembre!AR163+'Diciembre '!AR163</f>
        <v>0</v>
      </c>
      <c r="AS163" s="25">
        <f>+Enero!AS163+Febrero!AS163+'Marzo '!AS163+'Abril '!AS163+'Mayo '!AS163+Junio!AS163+Julio!AS163+Agosto!AS163+Septiembre!AS163+'Octubre '!AS163+Noviembre!AS163+'Diciembre '!AS163</f>
        <v>0</v>
      </c>
      <c r="AT163" s="25">
        <f>+Enero!AT163+Febrero!AT163+'Marzo '!AT163+'Abril '!AT163+'Mayo '!AT163+Junio!AT163+Julio!AT163+Agosto!AT163+Septiembre!AT163+'Octubre '!AT163+Noviembre!AT163+'Diciembre '!AT163</f>
        <v>0</v>
      </c>
      <c r="AU163" s="25">
        <f>+Enero!AU163+Febrero!AU163+'Marzo '!AU163+'Abril '!AU163+'Mayo '!AU163+Junio!AU163+Julio!AU163+Agosto!AU163+Septiembre!AU163+'Octubre '!AU163+Noviembre!AU163+'Diciembre '!AU163</f>
        <v>0</v>
      </c>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f>IF(SUM(AO163:AQ163)&gt;D163,1,0)</f>
        <v>0</v>
      </c>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f>+Enero!G164+Febrero!G164+'Marzo '!G164+'Abril '!G164+'Mayo '!G164+Junio!G164+Julio!G164+Agosto!G164+Septiembre!G164+'Octubre '!G164+Noviembre!G164+'Diciembre '!G164</f>
        <v>0</v>
      </c>
      <c r="H164" s="44">
        <f>+Enero!H164+Febrero!H164+'Marzo '!H164+'Abril '!H164+'Mayo '!H164+Junio!H164+Julio!H164+Agosto!H164+Septiembre!H164+'Octubre '!H164+Noviembre!H164+'Diciembre '!H164</f>
        <v>0</v>
      </c>
      <c r="I164" s="44">
        <f>+Enero!I164+Febrero!I164+'Marzo '!I164+'Abril '!I164+'Mayo '!I164+Junio!I164+Julio!I164+Agosto!I164+Septiembre!I164+'Octubre '!I164+Noviembre!I164+'Diciembre '!I164</f>
        <v>0</v>
      </c>
      <c r="J164" s="44">
        <f>+Enero!J164+Febrero!J164+'Marzo '!J164+'Abril '!J164+'Mayo '!J164+Junio!J164+Julio!J164+Agosto!J164+Septiembre!J164+'Octubre '!J164+Noviembre!J164+'Diciembre '!J164</f>
        <v>0</v>
      </c>
      <c r="K164" s="44">
        <f>+Enero!K164+Febrero!K164+'Marzo '!K164+'Abril '!K164+'Mayo '!K164+Junio!K164+Julio!K164+Agosto!K164+Septiembre!K164+'Octubre '!K164+Noviembre!K164+'Diciembre '!K164</f>
        <v>0</v>
      </c>
      <c r="L164" s="44">
        <f>+Enero!L164+Febrero!L164+'Marzo '!L164+'Abril '!L164+'Mayo '!L164+Junio!L164+Julio!L164+Agosto!L164+Septiembre!L164+'Octubre '!L164+Noviembre!L164+'Diciembre '!L164</f>
        <v>0</v>
      </c>
      <c r="M164" s="44">
        <f>+Enero!M164+Febrero!M164+'Marzo '!M164+'Abril '!M164+'Mayo '!M164+Junio!M164+Julio!M164+Agosto!M164+Septiembre!M164+'Octubre '!M164+Noviembre!M164+'Diciembre '!M164</f>
        <v>0</v>
      </c>
      <c r="N164" s="44">
        <f>+Enero!N164+Febrero!N164+'Marzo '!N164+'Abril '!N164+'Mayo '!N164+Junio!N164+Julio!N164+Agosto!N164+Septiembre!N164+'Octubre '!N164+Noviembre!N164+'Diciembre '!N164</f>
        <v>0</v>
      </c>
      <c r="O164" s="44">
        <f>+Enero!O164+Febrero!O164+'Marzo '!O164+'Abril '!O164+'Mayo '!O164+Junio!O164+Julio!O164+Agosto!O164+Septiembre!O164+'Octubre '!O164+Noviembre!O164+'Diciembre '!O164</f>
        <v>0</v>
      </c>
      <c r="P164" s="44">
        <f>+Enero!P164+Febrero!P164+'Marzo '!P164+'Abril '!P164+'Mayo '!P164+Junio!P164+Julio!P164+Agosto!P164+Septiembre!P164+'Octubre '!P164+Noviembre!P164+'Diciembre '!P164</f>
        <v>0</v>
      </c>
      <c r="Q164" s="44">
        <f>+Enero!Q164+Febrero!Q164+'Marzo '!Q164+'Abril '!Q164+'Mayo '!Q164+Junio!Q164+Julio!Q164+Agosto!Q164+Septiembre!Q164+'Octubre '!Q164+Noviembre!Q164+'Diciembre '!Q164</f>
        <v>0</v>
      </c>
      <c r="R164" s="44">
        <f>+Enero!R164+Febrero!R164+'Marzo '!R164+'Abril '!R164+'Mayo '!R164+Junio!R164+Julio!R164+Agosto!R164+Septiembre!R164+'Octubre '!R164+Noviembre!R164+'Diciembre '!R164</f>
        <v>0</v>
      </c>
      <c r="S164" s="44">
        <f>+Enero!S164+Febrero!S164+'Marzo '!S164+'Abril '!S164+'Mayo '!S164+Junio!S164+Julio!S164+Agosto!S164+Septiembre!S164+'Octubre '!S164+Noviembre!S164+'Diciembre '!S164</f>
        <v>0</v>
      </c>
      <c r="T164" s="44">
        <f>+Enero!T164+Febrero!T164+'Marzo '!T164+'Abril '!T164+'Mayo '!T164+Junio!T164+Julio!T164+Agosto!T164+Septiembre!T164+'Octubre '!T164+Noviembre!T164+'Diciembre '!T164</f>
        <v>0</v>
      </c>
      <c r="U164" s="44">
        <f>+Enero!U164+Febrero!U164+'Marzo '!U164+'Abril '!U164+'Mayo '!U164+Junio!U164+Julio!U164+Agosto!U164+Septiembre!U164+'Octubre '!U164+Noviembre!U164+'Diciembre '!U164</f>
        <v>0</v>
      </c>
      <c r="V164" s="44">
        <f>+Enero!V164+Febrero!V164+'Marzo '!V164+'Abril '!V164+'Mayo '!V164+Junio!V164+Julio!V164+Agosto!V164+Septiembre!V164+'Octubre '!V164+Noviembre!V164+'Diciembre '!V164</f>
        <v>0</v>
      </c>
      <c r="W164" s="44">
        <f>+Enero!W164+Febrero!W164+'Marzo '!W164+'Abril '!W164+'Mayo '!W164+Junio!W164+Julio!W164+Agosto!W164+Septiembre!W164+'Octubre '!W164+Noviembre!W164+'Diciembre '!W164</f>
        <v>0</v>
      </c>
      <c r="X164" s="44">
        <f>+Enero!X164+Febrero!X164+'Marzo '!X164+'Abril '!X164+'Mayo '!X164+Junio!X164+Julio!X164+Agosto!X164+Septiembre!X164+'Octubre '!X164+Noviembre!X164+'Diciembre '!X164</f>
        <v>0</v>
      </c>
      <c r="Y164" s="44">
        <f>+Enero!Y164+Febrero!Y164+'Marzo '!Y164+'Abril '!Y164+'Mayo '!Y164+Junio!Y164+Julio!Y164+Agosto!Y164+Septiembre!Y164+'Octubre '!Y164+Noviembre!Y164+'Diciembre '!Y164</f>
        <v>0</v>
      </c>
      <c r="Z164" s="44">
        <f>+Enero!Z164+Febrero!Z164+'Marzo '!Z164+'Abril '!Z164+'Mayo '!Z164+Junio!Z164+Julio!Z164+Agosto!Z164+Septiembre!Z164+'Octubre '!Z164+Noviembre!Z164+'Diciembre '!Z164</f>
        <v>0</v>
      </c>
      <c r="AA164" s="44">
        <f>+Enero!AA164+Febrero!AA164+'Marzo '!AA164+'Abril '!AA164+'Mayo '!AA164+Junio!AA164+Julio!AA164+Agosto!AA164+Septiembre!AA164+'Octubre '!AA164+Noviembre!AA164+'Diciembre '!AA164</f>
        <v>0</v>
      </c>
      <c r="AB164" s="44">
        <f>+Enero!AB164+Febrero!AB164+'Marzo '!AB164+'Abril '!AB164+'Mayo '!AB164+Junio!AB164+Julio!AB164+Agosto!AB164+Septiembre!AB164+'Octubre '!AB164+Noviembre!AB164+'Diciembre '!AB164</f>
        <v>0</v>
      </c>
      <c r="AC164" s="44">
        <f>+Enero!AC164+Febrero!AC164+'Marzo '!AC164+'Abril '!AC164+'Mayo '!AC164+Junio!AC164+Julio!AC164+Agosto!AC164+Septiembre!AC164+'Octubre '!AC164+Noviembre!AC164+'Diciembre '!AC164</f>
        <v>0</v>
      </c>
      <c r="AD164" s="44">
        <f>+Enero!AD164+Febrero!AD164+'Marzo '!AD164+'Abril '!AD164+'Mayo '!AD164+Junio!AD164+Julio!AD164+Agosto!AD164+Septiembre!AD164+'Octubre '!AD164+Noviembre!AD164+'Diciembre '!AD164</f>
        <v>0</v>
      </c>
      <c r="AE164" s="44">
        <f>+Enero!AE164+Febrero!AE164+'Marzo '!AE164+'Abril '!AE164+'Mayo '!AE164+Junio!AE164+Julio!AE164+Agosto!AE164+Septiembre!AE164+'Octubre '!AE164+Noviembre!AE164+'Diciembre '!AE164</f>
        <v>0</v>
      </c>
      <c r="AF164" s="44">
        <f>+Enero!AF164+Febrero!AF164+'Marzo '!AF164+'Abril '!AF164+'Mayo '!AF164+Junio!AF164+Julio!AF164+Agosto!AF164+Septiembre!AF164+'Octubre '!AF164+Noviembre!AF164+'Diciembre '!AF164</f>
        <v>0</v>
      </c>
      <c r="AG164" s="44">
        <f>+Enero!AG164+Febrero!AG164+'Marzo '!AG164+'Abril '!AG164+'Mayo '!AG164+Junio!AG164+Julio!AG164+Agosto!AG164+Septiembre!AG164+'Octubre '!AG164+Noviembre!AG164+'Diciembre '!AG164</f>
        <v>0</v>
      </c>
      <c r="AH164" s="44">
        <f>+Enero!AH164+Febrero!AH164+'Marzo '!AH164+'Abril '!AH164+'Mayo '!AH164+Junio!AH164+Julio!AH164+Agosto!AH164+Septiembre!AH164+'Octubre '!AH164+Noviembre!AH164+'Diciembre '!AH164</f>
        <v>0</v>
      </c>
      <c r="AI164" s="44">
        <f>+Enero!AI164+Febrero!AI164+'Marzo '!AI164+'Abril '!AI164+'Mayo '!AI164+Junio!AI164+Julio!AI164+Agosto!AI164+Septiembre!AI164+'Octubre '!AI164+Noviembre!AI164+'Diciembre '!AI164</f>
        <v>0</v>
      </c>
      <c r="AJ164" s="44">
        <f>+Enero!AJ164+Febrero!AJ164+'Marzo '!AJ164+'Abril '!AJ164+'Mayo '!AJ164+Junio!AJ164+Julio!AJ164+Agosto!AJ164+Septiembre!AJ164+'Octubre '!AJ164+Noviembre!AJ164+'Diciembre '!AJ164</f>
        <v>0</v>
      </c>
      <c r="AK164" s="44">
        <f>+Enero!AK164+Febrero!AK164+'Marzo '!AK164+'Abril '!AK164+'Mayo '!AK164+Junio!AK164+Julio!AK164+Agosto!AK164+Septiembre!AK164+'Octubre '!AK164+Noviembre!AK164+'Diciembre '!AK164</f>
        <v>0</v>
      </c>
      <c r="AL164" s="44">
        <f>+Enero!AL164+Febrero!AL164+'Marzo '!AL164+'Abril '!AL164+'Mayo '!AL164+Junio!AL164+Julio!AL164+Agosto!AL164+Septiembre!AL164+'Octubre '!AL164+Noviembre!AL164+'Diciembre '!AL164</f>
        <v>0</v>
      </c>
      <c r="AM164" s="44">
        <f>+Enero!AM164+Febrero!AM164+'Marzo '!AM164+'Abril '!AM164+'Mayo '!AM164+Junio!AM164+Julio!AM164+Agosto!AM164+Septiembre!AM164+'Octubre '!AM164+Noviembre!AM164+'Diciembre '!AM164</f>
        <v>0</v>
      </c>
      <c r="AN164" s="87">
        <f>+Enero!AN164+Febrero!AN164+'Marzo '!AN164+'Abril '!AN164+'Mayo '!AN164+Junio!AN164+Julio!AN164+Agosto!AN164+Septiembre!AN164+'Octubre '!AN164+Noviembre!AN164+'Diciembre '!AN164</f>
        <v>0</v>
      </c>
      <c r="AO164" s="160">
        <f>+Enero!AO164+Febrero!AO164+'Marzo '!AO164+'Abril '!AO164+'Mayo '!AO164+Junio!AO164+Julio!AO164+Agosto!AO164+Septiembre!AO164+'Octubre '!AO164+Noviembre!AO164+'Diciembre '!AO164</f>
        <v>0</v>
      </c>
      <c r="AP164" s="44">
        <f>+Enero!AP164+Febrero!AP164+'Marzo '!AP164+'Abril '!AP164+'Mayo '!AP164+Junio!AP164+Julio!AP164+Agosto!AP164+Septiembre!AP164+'Octubre '!AP164+Noviembre!AP164+'Diciembre '!AP164</f>
        <v>0</v>
      </c>
      <c r="AQ164" s="300">
        <f>+Enero!AQ164+Febrero!AQ164+'Marzo '!AQ164+'Abril '!AQ164+'Mayo '!AQ164+Junio!AQ164+Julio!AQ164+Agosto!AQ164+Septiembre!AQ164+'Octubre '!AQ164+Noviembre!AQ164+'Diciembre '!AQ164</f>
        <v>0</v>
      </c>
      <c r="AR164" s="160">
        <f>+Enero!AR164+Febrero!AR164+'Marzo '!AR164+'Abril '!AR164+'Mayo '!AR164+Junio!AR164+Julio!AR164+Agosto!AR164+Septiembre!AR164+'Octubre '!AR164+Noviembre!AR164+'Diciembre '!AR164</f>
        <v>0</v>
      </c>
      <c r="AS164" s="44">
        <f>+Enero!AS164+Febrero!AS164+'Marzo '!AS164+'Abril '!AS164+'Mayo '!AS164+Junio!AS164+Julio!AS164+Agosto!AS164+Septiembre!AS164+'Octubre '!AS164+Noviembre!AS164+'Diciembre '!AS164</f>
        <v>0</v>
      </c>
      <c r="AT164" s="44">
        <f>+Enero!AT164+Febrero!AT164+'Marzo '!AT164+'Abril '!AT164+'Mayo '!AT164+Junio!AT164+Julio!AT164+Agosto!AT164+Septiembre!AT164+'Octubre '!AT164+Noviembre!AT164+'Diciembre '!AT164</f>
        <v>0</v>
      </c>
      <c r="AU164" s="44">
        <f>+Enero!AU164+Febrero!AU164+'Marzo '!AU164+'Abril '!AU164+'Mayo '!AU164+Junio!AU164+Julio!AU164+Agosto!AU164+Septiembre!AU164+'Octubre '!AU164+Noviembre!AU164+'Diciembre '!AU164</f>
        <v>0</v>
      </c>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f t="shared" ref="BL164:BL188" si="44">IF(SUM(AO164:AQ164)&gt;D164,1,0)</f>
        <v>0</v>
      </c>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f>+Enero!G165+Febrero!G165+'Marzo '!G165+'Abril '!G165+'Mayo '!G165+Junio!G165+Julio!G165+Agosto!G165+Septiembre!G165+'Octubre '!G165+Noviembre!G165+'Diciembre '!G165</f>
        <v>0</v>
      </c>
      <c r="H165" s="35">
        <f>+Enero!H165+Febrero!H165+'Marzo '!H165+'Abril '!H165+'Mayo '!H165+Junio!H165+Julio!H165+Agosto!H165+Septiembre!H165+'Octubre '!H165+Noviembre!H165+'Diciembre '!H165</f>
        <v>0</v>
      </c>
      <c r="I165" s="35">
        <f>+Enero!I165+Febrero!I165+'Marzo '!I165+'Abril '!I165+'Mayo '!I165+Junio!I165+Julio!I165+Agosto!I165+Septiembre!I165+'Octubre '!I165+Noviembre!I165+'Diciembre '!I165</f>
        <v>0</v>
      </c>
      <c r="J165" s="35">
        <f>+Enero!J165+Febrero!J165+'Marzo '!J165+'Abril '!J165+'Mayo '!J165+Junio!J165+Julio!J165+Agosto!J165+Septiembre!J165+'Octubre '!J165+Noviembre!J165+'Diciembre '!J165</f>
        <v>0</v>
      </c>
      <c r="K165" s="35">
        <f>+Enero!K165+Febrero!K165+'Marzo '!K165+'Abril '!K165+'Mayo '!K165+Junio!K165+Julio!K165+Agosto!K165+Septiembre!K165+'Octubre '!K165+Noviembre!K165+'Diciembre '!K165</f>
        <v>0</v>
      </c>
      <c r="L165" s="35">
        <f>+Enero!L165+Febrero!L165+'Marzo '!L165+'Abril '!L165+'Mayo '!L165+Junio!L165+Julio!L165+Agosto!L165+Septiembre!L165+'Octubre '!L165+Noviembre!L165+'Diciembre '!L165</f>
        <v>0</v>
      </c>
      <c r="M165" s="35">
        <f>+Enero!M165+Febrero!M165+'Marzo '!M165+'Abril '!M165+'Mayo '!M165+Junio!M165+Julio!M165+Agosto!M165+Septiembre!M165+'Octubre '!M165+Noviembre!M165+'Diciembre '!M165</f>
        <v>0</v>
      </c>
      <c r="N165" s="35">
        <f>+Enero!N165+Febrero!N165+'Marzo '!N165+'Abril '!N165+'Mayo '!N165+Junio!N165+Julio!N165+Agosto!N165+Septiembre!N165+'Octubre '!N165+Noviembre!N165+'Diciembre '!N165</f>
        <v>0</v>
      </c>
      <c r="O165" s="35">
        <f>+Enero!O165+Febrero!O165+'Marzo '!O165+'Abril '!O165+'Mayo '!O165+Junio!O165+Julio!O165+Agosto!O165+Septiembre!O165+'Octubre '!O165+Noviembre!O165+'Diciembre '!O165</f>
        <v>0</v>
      </c>
      <c r="P165" s="35">
        <f>+Enero!P165+Febrero!P165+'Marzo '!P165+'Abril '!P165+'Mayo '!P165+Junio!P165+Julio!P165+Agosto!P165+Septiembre!P165+'Octubre '!P165+Noviembre!P165+'Diciembre '!P165</f>
        <v>0</v>
      </c>
      <c r="Q165" s="35">
        <f>+Enero!Q165+Febrero!Q165+'Marzo '!Q165+'Abril '!Q165+'Mayo '!Q165+Junio!Q165+Julio!Q165+Agosto!Q165+Septiembre!Q165+'Octubre '!Q165+Noviembre!Q165+'Diciembre '!Q165</f>
        <v>0</v>
      </c>
      <c r="R165" s="35">
        <f>+Enero!R165+Febrero!R165+'Marzo '!R165+'Abril '!R165+'Mayo '!R165+Junio!R165+Julio!R165+Agosto!R165+Septiembre!R165+'Octubre '!R165+Noviembre!R165+'Diciembre '!R165</f>
        <v>0</v>
      </c>
      <c r="S165" s="35">
        <f>+Enero!S165+Febrero!S165+'Marzo '!S165+'Abril '!S165+'Mayo '!S165+Junio!S165+Julio!S165+Agosto!S165+Septiembre!S165+'Octubre '!S165+Noviembre!S165+'Diciembre '!S165</f>
        <v>0</v>
      </c>
      <c r="T165" s="35">
        <f>+Enero!T165+Febrero!T165+'Marzo '!T165+'Abril '!T165+'Mayo '!T165+Junio!T165+Julio!T165+Agosto!T165+Septiembre!T165+'Octubre '!T165+Noviembre!T165+'Diciembre '!T165</f>
        <v>0</v>
      </c>
      <c r="U165" s="35">
        <f>+Enero!U165+Febrero!U165+'Marzo '!U165+'Abril '!U165+'Mayo '!U165+Junio!U165+Julio!U165+Agosto!U165+Septiembre!U165+'Octubre '!U165+Noviembre!U165+'Diciembre '!U165</f>
        <v>0</v>
      </c>
      <c r="V165" s="35">
        <f>+Enero!V165+Febrero!V165+'Marzo '!V165+'Abril '!V165+'Mayo '!V165+Junio!V165+Julio!V165+Agosto!V165+Septiembre!V165+'Octubre '!V165+Noviembre!V165+'Diciembre '!V165</f>
        <v>0</v>
      </c>
      <c r="W165" s="35">
        <f>+Enero!W165+Febrero!W165+'Marzo '!W165+'Abril '!W165+'Mayo '!W165+Junio!W165+Julio!W165+Agosto!W165+Septiembre!W165+'Octubre '!W165+Noviembre!W165+'Diciembre '!W165</f>
        <v>0</v>
      </c>
      <c r="X165" s="35">
        <f>+Enero!X165+Febrero!X165+'Marzo '!X165+'Abril '!X165+'Mayo '!X165+Junio!X165+Julio!X165+Agosto!X165+Septiembre!X165+'Octubre '!X165+Noviembre!X165+'Diciembre '!X165</f>
        <v>0</v>
      </c>
      <c r="Y165" s="35">
        <f>+Enero!Y165+Febrero!Y165+'Marzo '!Y165+'Abril '!Y165+'Mayo '!Y165+Junio!Y165+Julio!Y165+Agosto!Y165+Septiembre!Y165+'Octubre '!Y165+Noviembre!Y165+'Diciembre '!Y165</f>
        <v>0</v>
      </c>
      <c r="Z165" s="35">
        <f>+Enero!Z165+Febrero!Z165+'Marzo '!Z165+'Abril '!Z165+'Mayo '!Z165+Junio!Z165+Julio!Z165+Agosto!Z165+Septiembre!Z165+'Octubre '!Z165+Noviembre!Z165+'Diciembre '!Z165</f>
        <v>0</v>
      </c>
      <c r="AA165" s="35">
        <f>+Enero!AA165+Febrero!AA165+'Marzo '!AA165+'Abril '!AA165+'Mayo '!AA165+Junio!AA165+Julio!AA165+Agosto!AA165+Septiembre!AA165+'Octubre '!AA165+Noviembre!AA165+'Diciembre '!AA165</f>
        <v>0</v>
      </c>
      <c r="AB165" s="35">
        <f>+Enero!AB165+Febrero!AB165+'Marzo '!AB165+'Abril '!AB165+'Mayo '!AB165+Junio!AB165+Julio!AB165+Agosto!AB165+Septiembre!AB165+'Octubre '!AB165+Noviembre!AB165+'Diciembre '!AB165</f>
        <v>0</v>
      </c>
      <c r="AC165" s="35">
        <f>+Enero!AC165+Febrero!AC165+'Marzo '!AC165+'Abril '!AC165+'Mayo '!AC165+Junio!AC165+Julio!AC165+Agosto!AC165+Septiembre!AC165+'Octubre '!AC165+Noviembre!AC165+'Diciembre '!AC165</f>
        <v>0</v>
      </c>
      <c r="AD165" s="35">
        <f>+Enero!AD165+Febrero!AD165+'Marzo '!AD165+'Abril '!AD165+'Mayo '!AD165+Junio!AD165+Julio!AD165+Agosto!AD165+Septiembre!AD165+'Octubre '!AD165+Noviembre!AD165+'Diciembre '!AD165</f>
        <v>0</v>
      </c>
      <c r="AE165" s="35">
        <f>+Enero!AE165+Febrero!AE165+'Marzo '!AE165+'Abril '!AE165+'Mayo '!AE165+Junio!AE165+Julio!AE165+Agosto!AE165+Septiembre!AE165+'Octubre '!AE165+Noviembre!AE165+'Diciembre '!AE165</f>
        <v>0</v>
      </c>
      <c r="AF165" s="35">
        <f>+Enero!AF165+Febrero!AF165+'Marzo '!AF165+'Abril '!AF165+'Mayo '!AF165+Junio!AF165+Julio!AF165+Agosto!AF165+Septiembre!AF165+'Octubre '!AF165+Noviembre!AF165+'Diciembre '!AF165</f>
        <v>0</v>
      </c>
      <c r="AG165" s="35">
        <f>+Enero!AG165+Febrero!AG165+'Marzo '!AG165+'Abril '!AG165+'Mayo '!AG165+Junio!AG165+Julio!AG165+Agosto!AG165+Septiembre!AG165+'Octubre '!AG165+Noviembre!AG165+'Diciembre '!AG165</f>
        <v>0</v>
      </c>
      <c r="AH165" s="35">
        <f>+Enero!AH165+Febrero!AH165+'Marzo '!AH165+'Abril '!AH165+'Mayo '!AH165+Junio!AH165+Julio!AH165+Agosto!AH165+Septiembre!AH165+'Octubre '!AH165+Noviembre!AH165+'Diciembre '!AH165</f>
        <v>0</v>
      </c>
      <c r="AI165" s="35">
        <f>+Enero!AI165+Febrero!AI165+'Marzo '!AI165+'Abril '!AI165+'Mayo '!AI165+Junio!AI165+Julio!AI165+Agosto!AI165+Septiembre!AI165+'Octubre '!AI165+Noviembre!AI165+'Diciembre '!AI165</f>
        <v>0</v>
      </c>
      <c r="AJ165" s="35">
        <f>+Enero!AJ165+Febrero!AJ165+'Marzo '!AJ165+'Abril '!AJ165+'Mayo '!AJ165+Junio!AJ165+Julio!AJ165+Agosto!AJ165+Septiembre!AJ165+'Octubre '!AJ165+Noviembre!AJ165+'Diciembre '!AJ165</f>
        <v>0</v>
      </c>
      <c r="AK165" s="35">
        <f>+Enero!AK165+Febrero!AK165+'Marzo '!AK165+'Abril '!AK165+'Mayo '!AK165+Junio!AK165+Julio!AK165+Agosto!AK165+Septiembre!AK165+'Octubre '!AK165+Noviembre!AK165+'Diciembre '!AK165</f>
        <v>0</v>
      </c>
      <c r="AL165" s="35">
        <f>+Enero!AL165+Febrero!AL165+'Marzo '!AL165+'Abril '!AL165+'Mayo '!AL165+Junio!AL165+Julio!AL165+Agosto!AL165+Septiembre!AL165+'Octubre '!AL165+Noviembre!AL165+'Diciembre '!AL165</f>
        <v>0</v>
      </c>
      <c r="AM165" s="35">
        <f>+Enero!AM165+Febrero!AM165+'Marzo '!AM165+'Abril '!AM165+'Mayo '!AM165+Junio!AM165+Julio!AM165+Agosto!AM165+Septiembre!AM165+'Octubre '!AM165+Noviembre!AM165+'Diciembre '!AM165</f>
        <v>0</v>
      </c>
      <c r="AN165" s="159">
        <f>+Enero!AN165+Febrero!AN165+'Marzo '!AN165+'Abril '!AN165+'Mayo '!AN165+Junio!AN165+Julio!AN165+Agosto!AN165+Septiembre!AN165+'Octubre '!AN165+Noviembre!AN165+'Diciembre '!AN165</f>
        <v>0</v>
      </c>
      <c r="AO165" s="130">
        <f>+Enero!AO165+Febrero!AO165+'Marzo '!AO165+'Abril '!AO165+'Mayo '!AO165+Junio!AO165+Julio!AO165+Agosto!AO165+Septiembre!AO165+'Octubre '!AO165+Noviembre!AO165+'Diciembre '!AO165</f>
        <v>0</v>
      </c>
      <c r="AP165" s="35">
        <f>+Enero!AP165+Febrero!AP165+'Marzo '!AP165+'Abril '!AP165+'Mayo '!AP165+Junio!AP165+Julio!AP165+Agosto!AP165+Septiembre!AP165+'Octubre '!AP165+Noviembre!AP165+'Diciembre '!AP165</f>
        <v>0</v>
      </c>
      <c r="AQ165" s="300">
        <f>+Enero!AQ165+Febrero!AQ165+'Marzo '!AQ165+'Abril '!AQ165+'Mayo '!AQ165+Junio!AQ165+Julio!AQ165+Agosto!AQ165+Septiembre!AQ165+'Octubre '!AQ165+Noviembre!AQ165+'Diciembre '!AQ165</f>
        <v>0</v>
      </c>
      <c r="AR165" s="179">
        <f>+Enero!AR165+Febrero!AR165+'Marzo '!AR165+'Abril '!AR165+'Mayo '!AR165+Junio!AR165+Julio!AR165+Agosto!AR165+Septiembre!AR165+'Octubre '!AR165+Noviembre!AR165+'Diciembre '!AR165</f>
        <v>0</v>
      </c>
      <c r="AS165" s="35">
        <f>+Enero!AS165+Febrero!AS165+'Marzo '!AS165+'Abril '!AS165+'Mayo '!AS165+Junio!AS165+Julio!AS165+Agosto!AS165+Septiembre!AS165+'Octubre '!AS165+Noviembre!AS165+'Diciembre '!AS165</f>
        <v>0</v>
      </c>
      <c r="AT165" s="35">
        <f>+Enero!AT165+Febrero!AT165+'Marzo '!AT165+'Abril '!AT165+'Mayo '!AT165+Junio!AT165+Julio!AT165+Agosto!AT165+Septiembre!AT165+'Octubre '!AT165+Noviembre!AT165+'Diciembre '!AT165</f>
        <v>0</v>
      </c>
      <c r="AU165" s="35">
        <f>+Enero!AU165+Febrero!AU165+'Marzo '!AU165+'Abril '!AU165+'Mayo '!AU165+Junio!AU165+Julio!AU165+Agosto!AU165+Septiembre!AU165+'Octubre '!AU165+Noviembre!AU165+'Diciembre '!AU165</f>
        <v>0</v>
      </c>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f t="shared" si="44"/>
        <v>0</v>
      </c>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304</v>
      </c>
      <c r="E166" s="50">
        <f t="shared" si="41"/>
        <v>172</v>
      </c>
      <c r="F166" s="50">
        <f t="shared" si="41"/>
        <v>132</v>
      </c>
      <c r="G166" s="38">
        <f>+Enero!G166+Febrero!G166+'Marzo '!G166+'Abril '!G166+'Mayo '!G166+Junio!G166+Julio!G166+Agosto!G166+Septiembre!G166+'Octubre '!G166+Noviembre!G166+'Diciembre '!G166</f>
        <v>10</v>
      </c>
      <c r="H166" s="38">
        <f>+Enero!H166+Febrero!H166+'Marzo '!H166+'Abril '!H166+'Mayo '!H166+Junio!H166+Julio!H166+Agosto!H166+Septiembre!H166+'Octubre '!H166+Noviembre!H166+'Diciembre '!H166</f>
        <v>19</v>
      </c>
      <c r="I166" s="38">
        <f>+Enero!I166+Febrero!I166+'Marzo '!I166+'Abril '!I166+'Mayo '!I166+Junio!I166+Julio!I166+Agosto!I166+Septiembre!I166+'Octubre '!I166+Noviembre!I166+'Diciembre '!I166</f>
        <v>54</v>
      </c>
      <c r="J166" s="38">
        <f>+Enero!J166+Febrero!J166+'Marzo '!J166+'Abril '!J166+'Mayo '!J166+Junio!J166+Julio!J166+Agosto!J166+Septiembre!J166+'Octubre '!J166+Noviembre!J166+'Diciembre '!J166</f>
        <v>18</v>
      </c>
      <c r="K166" s="38">
        <f>+Enero!K166+Febrero!K166+'Marzo '!K166+'Abril '!K166+'Mayo '!K166+Junio!K166+Julio!K166+Agosto!K166+Septiembre!K166+'Octubre '!K166+Noviembre!K166+'Diciembre '!K166</f>
        <v>48</v>
      </c>
      <c r="L166" s="38">
        <f>+Enero!L166+Febrero!L166+'Marzo '!L166+'Abril '!L166+'Mayo '!L166+Junio!L166+Julio!L166+Agosto!L166+Septiembre!L166+'Octubre '!L166+Noviembre!L166+'Diciembre '!L166</f>
        <v>20</v>
      </c>
      <c r="M166" s="38">
        <f>+Enero!M166+Febrero!M166+'Marzo '!M166+'Abril '!M166+'Mayo '!M166+Junio!M166+Julio!M166+Agosto!M166+Septiembre!M166+'Octubre '!M166+Noviembre!M166+'Diciembre '!M166</f>
        <v>5</v>
      </c>
      <c r="N166" s="38">
        <f>+Enero!N166+Febrero!N166+'Marzo '!N166+'Abril '!N166+'Mayo '!N166+Junio!N166+Julio!N166+Agosto!N166+Septiembre!N166+'Octubre '!N166+Noviembre!N166+'Diciembre '!N166</f>
        <v>12</v>
      </c>
      <c r="O166" s="38">
        <f>+Enero!O166+Febrero!O166+'Marzo '!O166+'Abril '!O166+'Mayo '!O166+Junio!O166+Julio!O166+Agosto!O166+Septiembre!O166+'Octubre '!O166+Noviembre!O166+'Diciembre '!O166</f>
        <v>5</v>
      </c>
      <c r="P166" s="38">
        <f>+Enero!P166+Febrero!P166+'Marzo '!P166+'Abril '!P166+'Mayo '!P166+Junio!P166+Julio!P166+Agosto!P166+Septiembre!P166+'Octubre '!P166+Noviembre!P166+'Diciembre '!P166</f>
        <v>3</v>
      </c>
      <c r="Q166" s="38">
        <f>+Enero!Q166+Febrero!Q166+'Marzo '!Q166+'Abril '!Q166+'Mayo '!Q166+Junio!Q166+Julio!Q166+Agosto!Q166+Septiembre!Q166+'Octubre '!Q166+Noviembre!Q166+'Diciembre '!Q166</f>
        <v>6</v>
      </c>
      <c r="R166" s="38">
        <f>+Enero!R166+Febrero!R166+'Marzo '!R166+'Abril '!R166+'Mayo '!R166+Junio!R166+Julio!R166+Agosto!R166+Septiembre!R166+'Octubre '!R166+Noviembre!R166+'Diciembre '!R166</f>
        <v>3</v>
      </c>
      <c r="S166" s="38">
        <f>+Enero!S166+Febrero!S166+'Marzo '!S166+'Abril '!S166+'Mayo '!S166+Junio!S166+Julio!S166+Agosto!S166+Septiembre!S166+'Octubre '!S166+Noviembre!S166+'Diciembre '!S166</f>
        <v>2</v>
      </c>
      <c r="T166" s="38">
        <f>+Enero!T166+Febrero!T166+'Marzo '!T166+'Abril '!T166+'Mayo '!T166+Junio!T166+Julio!T166+Agosto!T166+Septiembre!T166+'Octubre '!T166+Noviembre!T166+'Diciembre '!T166</f>
        <v>7</v>
      </c>
      <c r="U166" s="38">
        <f>+Enero!U166+Febrero!U166+'Marzo '!U166+'Abril '!U166+'Mayo '!U166+Junio!U166+Julio!U166+Agosto!U166+Septiembre!U166+'Octubre '!U166+Noviembre!U166+'Diciembre '!U166</f>
        <v>8</v>
      </c>
      <c r="V166" s="38">
        <f>+Enero!V166+Febrero!V166+'Marzo '!V166+'Abril '!V166+'Mayo '!V166+Junio!V166+Julio!V166+Agosto!V166+Septiembre!V166+'Octubre '!V166+Noviembre!V166+'Diciembre '!V166</f>
        <v>5</v>
      </c>
      <c r="W166" s="38">
        <f>+Enero!W166+Febrero!W166+'Marzo '!W166+'Abril '!W166+'Mayo '!W166+Junio!W166+Julio!W166+Agosto!W166+Septiembre!W166+'Octubre '!W166+Noviembre!W166+'Diciembre '!W166</f>
        <v>8</v>
      </c>
      <c r="X166" s="38">
        <f>+Enero!X166+Febrero!X166+'Marzo '!X166+'Abril '!X166+'Mayo '!X166+Junio!X166+Julio!X166+Agosto!X166+Septiembre!X166+'Octubre '!X166+Noviembre!X166+'Diciembre '!X166</f>
        <v>4</v>
      </c>
      <c r="Y166" s="38">
        <f>+Enero!Y166+Febrero!Y166+'Marzo '!Y166+'Abril '!Y166+'Mayo '!Y166+Junio!Y166+Julio!Y166+Agosto!Y166+Septiembre!Y166+'Octubre '!Y166+Noviembre!Y166+'Diciembre '!Y166</f>
        <v>12</v>
      </c>
      <c r="Z166" s="38">
        <f>+Enero!Z166+Febrero!Z166+'Marzo '!Z166+'Abril '!Z166+'Mayo '!Z166+Junio!Z166+Julio!Z166+Agosto!Z166+Septiembre!Z166+'Octubre '!Z166+Noviembre!Z166+'Diciembre '!Z166</f>
        <v>9</v>
      </c>
      <c r="AA166" s="38">
        <f>+Enero!AA166+Febrero!AA166+'Marzo '!AA166+'Abril '!AA166+'Mayo '!AA166+Junio!AA166+Julio!AA166+Agosto!AA166+Septiembre!AA166+'Octubre '!AA166+Noviembre!AA166+'Diciembre '!AA166</f>
        <v>5</v>
      </c>
      <c r="AB166" s="38">
        <f>+Enero!AB166+Febrero!AB166+'Marzo '!AB166+'Abril '!AB166+'Mayo '!AB166+Junio!AB166+Julio!AB166+Agosto!AB166+Septiembre!AB166+'Octubre '!AB166+Noviembre!AB166+'Diciembre '!AB166</f>
        <v>14</v>
      </c>
      <c r="AC166" s="38">
        <f>+Enero!AC166+Febrero!AC166+'Marzo '!AC166+'Abril '!AC166+'Mayo '!AC166+Junio!AC166+Julio!AC166+Agosto!AC166+Septiembre!AC166+'Octubre '!AC166+Noviembre!AC166+'Diciembre '!AC166</f>
        <v>3</v>
      </c>
      <c r="AD166" s="38">
        <f>+Enero!AD166+Febrero!AD166+'Marzo '!AD166+'Abril '!AD166+'Mayo '!AD166+Junio!AD166+Julio!AD166+Agosto!AD166+Septiembre!AD166+'Octubre '!AD166+Noviembre!AD166+'Diciembre '!AD166</f>
        <v>4</v>
      </c>
      <c r="AE166" s="38">
        <f>+Enero!AE166+Febrero!AE166+'Marzo '!AE166+'Abril '!AE166+'Mayo '!AE166+Junio!AE166+Julio!AE166+Agosto!AE166+Septiembre!AE166+'Octubre '!AE166+Noviembre!AE166+'Diciembre '!AE166</f>
        <v>1</v>
      </c>
      <c r="AF166" s="38">
        <f>+Enero!AF166+Febrero!AF166+'Marzo '!AF166+'Abril '!AF166+'Mayo '!AF166+Junio!AF166+Julio!AF166+Agosto!AF166+Septiembre!AF166+'Octubre '!AF166+Noviembre!AF166+'Diciembre '!AF166</f>
        <v>6</v>
      </c>
      <c r="AG166" s="38">
        <f>+Enero!AG166+Febrero!AG166+'Marzo '!AG166+'Abril '!AG166+'Mayo '!AG166+Junio!AG166+Julio!AG166+Agosto!AG166+Septiembre!AG166+'Octubre '!AG166+Noviembre!AG166+'Diciembre '!AG166</f>
        <v>3</v>
      </c>
      <c r="AH166" s="38">
        <f>+Enero!AH166+Febrero!AH166+'Marzo '!AH166+'Abril '!AH166+'Mayo '!AH166+Junio!AH166+Julio!AH166+Agosto!AH166+Septiembre!AH166+'Octubre '!AH166+Noviembre!AH166+'Diciembre '!AH166</f>
        <v>5</v>
      </c>
      <c r="AI166" s="38">
        <f>+Enero!AI166+Febrero!AI166+'Marzo '!AI166+'Abril '!AI166+'Mayo '!AI166+Junio!AI166+Julio!AI166+Agosto!AI166+Septiembre!AI166+'Octubre '!AI166+Noviembre!AI166+'Diciembre '!AI166</f>
        <v>1</v>
      </c>
      <c r="AJ166" s="38">
        <f>+Enero!AJ166+Febrero!AJ166+'Marzo '!AJ166+'Abril '!AJ166+'Mayo '!AJ166+Junio!AJ166+Julio!AJ166+Agosto!AJ166+Septiembre!AJ166+'Octubre '!AJ166+Noviembre!AJ166+'Diciembre '!AJ166</f>
        <v>1</v>
      </c>
      <c r="AK166" s="38">
        <f>+Enero!AK166+Febrero!AK166+'Marzo '!AK166+'Abril '!AK166+'Mayo '!AK166+Junio!AK166+Julio!AK166+Agosto!AK166+Septiembre!AK166+'Octubre '!AK166+Noviembre!AK166+'Diciembre '!AK166</f>
        <v>1</v>
      </c>
      <c r="AL166" s="38">
        <f>+Enero!AL166+Febrero!AL166+'Marzo '!AL166+'Abril '!AL166+'Mayo '!AL166+Junio!AL166+Julio!AL166+Agosto!AL166+Septiembre!AL166+'Octubre '!AL166+Noviembre!AL166+'Diciembre '!AL166</f>
        <v>0</v>
      </c>
      <c r="AM166" s="38">
        <f>+Enero!AM166+Febrero!AM166+'Marzo '!AM166+'Abril '!AM166+'Mayo '!AM166+Junio!AM166+Julio!AM166+Agosto!AM166+Septiembre!AM166+'Octubre '!AM166+Noviembre!AM166+'Diciembre '!AM166</f>
        <v>0</v>
      </c>
      <c r="AN166" s="173">
        <f>+Enero!AN166+Febrero!AN166+'Marzo '!AN166+'Abril '!AN166+'Mayo '!AN166+Junio!AN166+Julio!AN166+Agosto!AN166+Septiembre!AN166+'Octubre '!AN166+Noviembre!AN166+'Diciembre '!AN166</f>
        <v>2</v>
      </c>
      <c r="AO166" s="163">
        <f>+Enero!AO166+Febrero!AO166+'Marzo '!AO166+'Abril '!AO166+'Mayo '!AO166+Junio!AO166+Julio!AO166+Agosto!AO166+Septiembre!AO166+'Octubre '!AO166+Noviembre!AO166+'Diciembre '!AO166</f>
        <v>35</v>
      </c>
      <c r="AP166" s="38">
        <f>+Enero!AP166+Febrero!AP166+'Marzo '!AP166+'Abril '!AP166+'Mayo '!AP166+Junio!AP166+Julio!AP166+Agosto!AP166+Septiembre!AP166+'Octubre '!AP166+Noviembre!AP166+'Diciembre '!AP166</f>
        <v>0</v>
      </c>
      <c r="AQ166" s="306">
        <f>+Enero!AQ166+Febrero!AQ166+'Marzo '!AQ166+'Abril '!AQ166+'Mayo '!AQ166+Junio!AQ166+Julio!AQ166+Agosto!AQ166+Septiembre!AQ166+'Octubre '!AQ166+Noviembre!AQ166+'Diciembre '!AQ166</f>
        <v>0</v>
      </c>
      <c r="AR166" s="175">
        <f>+Enero!AR166+Febrero!AR166+'Marzo '!AR166+'Abril '!AR166+'Mayo '!AR166+Junio!AR166+Julio!AR166+Agosto!AR166+Septiembre!AR166+'Octubre '!AR166+Noviembre!AR166+'Diciembre '!AR166</f>
        <v>0</v>
      </c>
      <c r="AS166" s="38">
        <f>+Enero!AS166+Febrero!AS166+'Marzo '!AS166+'Abril '!AS166+'Mayo '!AS166+Junio!AS166+Julio!AS166+Agosto!AS166+Septiembre!AS166+'Octubre '!AS166+Noviembre!AS166+'Diciembre '!AS166</f>
        <v>0</v>
      </c>
      <c r="AT166" s="38">
        <f>+Enero!AT166+Febrero!AT166+'Marzo '!AT166+'Abril '!AT166+'Mayo '!AT166+Junio!AT166+Julio!AT166+Agosto!AT166+Septiembre!AT166+'Octubre '!AT166+Noviembre!AT166+'Diciembre '!AT166</f>
        <v>1</v>
      </c>
      <c r="AU166" s="38">
        <f>+Enero!AU166+Febrero!AU166+'Marzo '!AU166+'Abril '!AU166+'Mayo '!AU166+Junio!AU166+Julio!AU166+Agosto!AU166+Septiembre!AU166+'Octubre '!AU166+Noviembre!AU166+'Diciembre '!AU166</f>
        <v>0</v>
      </c>
      <c r="AV166" s="26" t="str">
        <f t="shared" si="43"/>
        <v xml:space="preserve"> </v>
      </c>
      <c r="BA166" s="28" t="str">
        <f t="shared" si="37"/>
        <v/>
      </c>
      <c r="BB166" s="28" t="str">
        <f t="shared" si="38"/>
        <v/>
      </c>
      <c r="BC166" s="28" t="str">
        <f t="shared" si="39"/>
        <v/>
      </c>
      <c r="BD166" s="28" t="str">
        <f t="shared" si="40"/>
        <v/>
      </c>
      <c r="BE166" s="5"/>
      <c r="BG166" s="95"/>
      <c r="BH166" s="29">
        <f t="shared" ref="BH166:BH187" si="45">IF($AR167&lt;=$F167,0,1)</f>
        <v>0</v>
      </c>
      <c r="BI166" s="29">
        <f t="shared" ref="BI166:BI187" si="46">IF($AS167&lt;=$F167,0,1)</f>
        <v>0</v>
      </c>
      <c r="BJ166" s="29">
        <f t="shared" ref="BJ166:BJ187" si="47">IF(($AT167)&lt;=$E167,0,1)</f>
        <v>0</v>
      </c>
      <c r="BK166" s="29">
        <f t="shared" ref="BK166:BK187" si="48">IF($AU167&lt;=$F167,0,1)</f>
        <v>0</v>
      </c>
      <c r="BL166" s="29">
        <f t="shared" si="44"/>
        <v>0</v>
      </c>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9">SUM(E167:F167)</f>
        <v>0</v>
      </c>
      <c r="E167" s="152">
        <f t="shared" si="41"/>
        <v>0</v>
      </c>
      <c r="F167" s="152">
        <f t="shared" si="41"/>
        <v>0</v>
      </c>
      <c r="G167" s="60">
        <f>+Enero!G167+Febrero!G167+'Marzo '!G167+'Abril '!G167+'Mayo '!G167+Junio!G167+Julio!G167+Agosto!G167+Septiembre!G167+'Octubre '!G167+Noviembre!G167+'Diciembre '!G167</f>
        <v>0</v>
      </c>
      <c r="H167" s="60">
        <f>+Enero!H167+Febrero!H167+'Marzo '!H167+'Abril '!H167+'Mayo '!H167+Junio!H167+Julio!H167+Agosto!H167+Septiembre!H167+'Octubre '!H167+Noviembre!H167+'Diciembre '!H167</f>
        <v>0</v>
      </c>
      <c r="I167" s="60">
        <f>+Enero!I167+Febrero!I167+'Marzo '!I167+'Abril '!I167+'Mayo '!I167+Junio!I167+Julio!I167+Agosto!I167+Septiembre!I167+'Octubre '!I167+Noviembre!I167+'Diciembre '!I167</f>
        <v>0</v>
      </c>
      <c r="J167" s="60">
        <f>+Enero!J167+Febrero!J167+'Marzo '!J167+'Abril '!J167+'Mayo '!J167+Junio!J167+Julio!J167+Agosto!J167+Septiembre!J167+'Octubre '!J167+Noviembre!J167+'Diciembre '!J167</f>
        <v>0</v>
      </c>
      <c r="K167" s="60">
        <f>+Enero!K167+Febrero!K167+'Marzo '!K167+'Abril '!K167+'Mayo '!K167+Junio!K167+Julio!K167+Agosto!K167+Septiembre!K167+'Octubre '!K167+Noviembre!K167+'Diciembre '!K167</f>
        <v>0</v>
      </c>
      <c r="L167" s="60">
        <f>+Enero!L167+Febrero!L167+'Marzo '!L167+'Abril '!L167+'Mayo '!L167+Junio!L167+Julio!L167+Agosto!L167+Septiembre!L167+'Octubre '!L167+Noviembre!L167+'Diciembre '!L167</f>
        <v>0</v>
      </c>
      <c r="M167" s="60">
        <f>+Enero!M167+Febrero!M167+'Marzo '!M167+'Abril '!M167+'Mayo '!M167+Junio!M167+Julio!M167+Agosto!M167+Septiembre!M167+'Octubre '!M167+Noviembre!M167+'Diciembre '!M167</f>
        <v>0</v>
      </c>
      <c r="N167" s="60">
        <f>+Enero!N167+Febrero!N167+'Marzo '!N167+'Abril '!N167+'Mayo '!N167+Junio!N167+Julio!N167+Agosto!N167+Septiembre!N167+'Octubre '!N167+Noviembre!N167+'Diciembre '!N167</f>
        <v>0</v>
      </c>
      <c r="O167" s="60">
        <f>+Enero!O167+Febrero!O167+'Marzo '!O167+'Abril '!O167+'Mayo '!O167+Junio!O167+Julio!O167+Agosto!O167+Septiembre!O167+'Octubre '!O167+Noviembre!O167+'Diciembre '!O167</f>
        <v>0</v>
      </c>
      <c r="P167" s="60">
        <f>+Enero!P167+Febrero!P167+'Marzo '!P167+'Abril '!P167+'Mayo '!P167+Junio!P167+Julio!P167+Agosto!P167+Septiembre!P167+'Octubre '!P167+Noviembre!P167+'Diciembre '!P167</f>
        <v>0</v>
      </c>
      <c r="Q167" s="60">
        <f>+Enero!Q167+Febrero!Q167+'Marzo '!Q167+'Abril '!Q167+'Mayo '!Q167+Junio!Q167+Julio!Q167+Agosto!Q167+Septiembre!Q167+'Octubre '!Q167+Noviembre!Q167+'Diciembre '!Q167</f>
        <v>0</v>
      </c>
      <c r="R167" s="60">
        <f>+Enero!R167+Febrero!R167+'Marzo '!R167+'Abril '!R167+'Mayo '!R167+Junio!R167+Julio!R167+Agosto!R167+Septiembre!R167+'Octubre '!R167+Noviembre!R167+'Diciembre '!R167</f>
        <v>0</v>
      </c>
      <c r="S167" s="60">
        <f>+Enero!S167+Febrero!S167+'Marzo '!S167+'Abril '!S167+'Mayo '!S167+Junio!S167+Julio!S167+Agosto!S167+Septiembre!S167+'Octubre '!S167+Noviembre!S167+'Diciembre '!S167</f>
        <v>0</v>
      </c>
      <c r="T167" s="60">
        <f>+Enero!T167+Febrero!T167+'Marzo '!T167+'Abril '!T167+'Mayo '!T167+Junio!T167+Julio!T167+Agosto!T167+Septiembre!T167+'Octubre '!T167+Noviembre!T167+'Diciembre '!T167</f>
        <v>0</v>
      </c>
      <c r="U167" s="60">
        <f>+Enero!U167+Febrero!U167+'Marzo '!U167+'Abril '!U167+'Mayo '!U167+Junio!U167+Julio!U167+Agosto!U167+Septiembre!U167+'Octubre '!U167+Noviembre!U167+'Diciembre '!U167</f>
        <v>0</v>
      </c>
      <c r="V167" s="60">
        <f>+Enero!V167+Febrero!V167+'Marzo '!V167+'Abril '!V167+'Mayo '!V167+Junio!V167+Julio!V167+Agosto!V167+Septiembre!V167+'Octubre '!V167+Noviembre!V167+'Diciembre '!V167</f>
        <v>0</v>
      </c>
      <c r="W167" s="60">
        <f>+Enero!W167+Febrero!W167+'Marzo '!W167+'Abril '!W167+'Mayo '!W167+Junio!W167+Julio!W167+Agosto!W167+Septiembre!W167+'Octubre '!W167+Noviembre!W167+'Diciembre '!W167</f>
        <v>0</v>
      </c>
      <c r="X167" s="60">
        <f>+Enero!X167+Febrero!X167+'Marzo '!X167+'Abril '!X167+'Mayo '!X167+Junio!X167+Julio!X167+Agosto!X167+Septiembre!X167+'Octubre '!X167+Noviembre!X167+'Diciembre '!X167</f>
        <v>0</v>
      </c>
      <c r="Y167" s="60">
        <f>+Enero!Y167+Febrero!Y167+'Marzo '!Y167+'Abril '!Y167+'Mayo '!Y167+Junio!Y167+Julio!Y167+Agosto!Y167+Septiembre!Y167+'Octubre '!Y167+Noviembre!Y167+'Diciembre '!Y167</f>
        <v>0</v>
      </c>
      <c r="Z167" s="60">
        <f>+Enero!Z167+Febrero!Z167+'Marzo '!Z167+'Abril '!Z167+'Mayo '!Z167+Junio!Z167+Julio!Z167+Agosto!Z167+Septiembre!Z167+'Octubre '!Z167+Noviembre!Z167+'Diciembre '!Z167</f>
        <v>0</v>
      </c>
      <c r="AA167" s="60">
        <f>+Enero!AA167+Febrero!AA167+'Marzo '!AA167+'Abril '!AA167+'Mayo '!AA167+Junio!AA167+Julio!AA167+Agosto!AA167+Septiembre!AA167+'Octubre '!AA167+Noviembre!AA167+'Diciembre '!AA167</f>
        <v>0</v>
      </c>
      <c r="AB167" s="60">
        <f>+Enero!AB167+Febrero!AB167+'Marzo '!AB167+'Abril '!AB167+'Mayo '!AB167+Junio!AB167+Julio!AB167+Agosto!AB167+Septiembre!AB167+'Octubre '!AB167+Noviembre!AB167+'Diciembre '!AB167</f>
        <v>0</v>
      </c>
      <c r="AC167" s="60">
        <f>+Enero!AC167+Febrero!AC167+'Marzo '!AC167+'Abril '!AC167+'Mayo '!AC167+Junio!AC167+Julio!AC167+Agosto!AC167+Septiembre!AC167+'Octubre '!AC167+Noviembre!AC167+'Diciembre '!AC167</f>
        <v>0</v>
      </c>
      <c r="AD167" s="60">
        <f>+Enero!AD167+Febrero!AD167+'Marzo '!AD167+'Abril '!AD167+'Mayo '!AD167+Junio!AD167+Julio!AD167+Agosto!AD167+Septiembre!AD167+'Octubre '!AD167+Noviembre!AD167+'Diciembre '!AD167</f>
        <v>0</v>
      </c>
      <c r="AE167" s="60">
        <f>+Enero!AE167+Febrero!AE167+'Marzo '!AE167+'Abril '!AE167+'Mayo '!AE167+Junio!AE167+Julio!AE167+Agosto!AE167+Septiembre!AE167+'Octubre '!AE167+Noviembre!AE167+'Diciembre '!AE167</f>
        <v>0</v>
      </c>
      <c r="AF167" s="60">
        <f>+Enero!AF167+Febrero!AF167+'Marzo '!AF167+'Abril '!AF167+'Mayo '!AF167+Junio!AF167+Julio!AF167+Agosto!AF167+Septiembre!AF167+'Octubre '!AF167+Noviembre!AF167+'Diciembre '!AF167</f>
        <v>0</v>
      </c>
      <c r="AG167" s="60">
        <f>+Enero!AG167+Febrero!AG167+'Marzo '!AG167+'Abril '!AG167+'Mayo '!AG167+Junio!AG167+Julio!AG167+Agosto!AG167+Septiembre!AG167+'Octubre '!AG167+Noviembre!AG167+'Diciembre '!AG167</f>
        <v>0</v>
      </c>
      <c r="AH167" s="60">
        <f>+Enero!AH167+Febrero!AH167+'Marzo '!AH167+'Abril '!AH167+'Mayo '!AH167+Junio!AH167+Julio!AH167+Agosto!AH167+Septiembre!AH167+'Octubre '!AH167+Noviembre!AH167+'Diciembre '!AH167</f>
        <v>0</v>
      </c>
      <c r="AI167" s="60">
        <f>+Enero!AI167+Febrero!AI167+'Marzo '!AI167+'Abril '!AI167+'Mayo '!AI167+Junio!AI167+Julio!AI167+Agosto!AI167+Septiembre!AI167+'Octubre '!AI167+Noviembre!AI167+'Diciembre '!AI167</f>
        <v>0</v>
      </c>
      <c r="AJ167" s="60">
        <f>+Enero!AJ167+Febrero!AJ167+'Marzo '!AJ167+'Abril '!AJ167+'Mayo '!AJ167+Junio!AJ167+Julio!AJ167+Agosto!AJ167+Septiembre!AJ167+'Octubre '!AJ167+Noviembre!AJ167+'Diciembre '!AJ167</f>
        <v>0</v>
      </c>
      <c r="AK167" s="60">
        <f>+Enero!AK167+Febrero!AK167+'Marzo '!AK167+'Abril '!AK167+'Mayo '!AK167+Junio!AK167+Julio!AK167+Agosto!AK167+Septiembre!AK167+'Octubre '!AK167+Noviembre!AK167+'Diciembre '!AK167</f>
        <v>0</v>
      </c>
      <c r="AL167" s="60">
        <f>+Enero!AL167+Febrero!AL167+'Marzo '!AL167+'Abril '!AL167+'Mayo '!AL167+Junio!AL167+Julio!AL167+Agosto!AL167+Septiembre!AL167+'Octubre '!AL167+Noviembre!AL167+'Diciembre '!AL167</f>
        <v>0</v>
      </c>
      <c r="AM167" s="60">
        <f>+Enero!AM167+Febrero!AM167+'Marzo '!AM167+'Abril '!AM167+'Mayo '!AM167+Junio!AM167+Julio!AM167+Agosto!AM167+Septiembre!AM167+'Octubre '!AM167+Noviembre!AM167+'Diciembre '!AM167</f>
        <v>0</v>
      </c>
      <c r="AN167" s="114">
        <f>+Enero!AN167+Febrero!AN167+'Marzo '!AN167+'Abril '!AN167+'Mayo '!AN167+Junio!AN167+Julio!AN167+Agosto!AN167+Septiembre!AN167+'Octubre '!AN167+Noviembre!AN167+'Diciembre '!AN167</f>
        <v>0</v>
      </c>
      <c r="AO167" s="128">
        <f>+Enero!AO167+Febrero!AO167+'Marzo '!AO167+'Abril '!AO167+'Mayo '!AO167+Junio!AO167+Julio!AO167+Agosto!AO167+Septiembre!AO167+'Octubre '!AO167+Noviembre!AO167+'Diciembre '!AO167</f>
        <v>0</v>
      </c>
      <c r="AP167" s="60">
        <f>+Enero!AP167+Febrero!AP167+'Marzo '!AP167+'Abril '!AP167+'Mayo '!AP167+Junio!AP167+Julio!AP167+Agosto!AP167+Septiembre!AP167+'Octubre '!AP167+Noviembre!AP167+'Diciembre '!AP167</f>
        <v>0</v>
      </c>
      <c r="AQ167" s="127">
        <f>+Enero!AQ167+Febrero!AQ167+'Marzo '!AQ167+'Abril '!AQ167+'Mayo '!AQ167+Junio!AQ167+Julio!AQ167+Agosto!AQ167+Septiembre!AQ167+'Octubre '!AQ167+Noviembre!AQ167+'Diciembre '!AQ167</f>
        <v>0</v>
      </c>
      <c r="AR167" s="181">
        <f>+Enero!AR167+Febrero!AR167+'Marzo '!AR167+'Abril '!AR167+'Mayo '!AR167+Junio!AR167+Julio!AR167+Agosto!AR167+Septiembre!AR167+'Octubre '!AR167+Noviembre!AR167+'Diciembre '!AR167</f>
        <v>0</v>
      </c>
      <c r="AS167" s="60">
        <f>+Enero!AS167+Febrero!AS167+'Marzo '!AS167+'Abril '!AS167+'Mayo '!AS167+Junio!AS167+Julio!AS167+Agosto!AS167+Septiembre!AS167+'Octubre '!AS167+Noviembre!AS167+'Diciembre '!AS167</f>
        <v>0</v>
      </c>
      <c r="AT167" s="60">
        <f>+Enero!AT167+Febrero!AT167+'Marzo '!AT167+'Abril '!AT167+'Mayo '!AT167+Junio!AT167+Julio!AT167+Agosto!AT167+Septiembre!AT167+'Octubre '!AT167+Noviembre!AT167+'Diciembre '!AT167</f>
        <v>0</v>
      </c>
      <c r="AU167" s="60">
        <f>+Enero!AU167+Febrero!AU167+'Marzo '!AU167+'Abril '!AU167+'Mayo '!AU167+Junio!AU167+Julio!AU167+Agosto!AU167+Septiembre!AU167+'Octubre '!AU167+Noviembre!AU167+'Diciembre '!AU167</f>
        <v>0</v>
      </c>
      <c r="AV167" s="26" t="str">
        <f t="shared" si="43"/>
        <v xml:space="preserve"> </v>
      </c>
      <c r="BA167" s="28" t="str">
        <f t="shared" si="37"/>
        <v/>
      </c>
      <c r="BB167" s="28" t="str">
        <f t="shared" si="38"/>
        <v/>
      </c>
      <c r="BC167" s="28" t="str">
        <f t="shared" si="39"/>
        <v/>
      </c>
      <c r="BD167" s="28" t="str">
        <f t="shared" si="40"/>
        <v/>
      </c>
      <c r="BE167" s="5"/>
      <c r="BG167" s="95"/>
      <c r="BH167" s="29">
        <f t="shared" si="45"/>
        <v>0</v>
      </c>
      <c r="BI167" s="29">
        <f t="shared" si="46"/>
        <v>0</v>
      </c>
      <c r="BJ167" s="29">
        <f t="shared" si="47"/>
        <v>0</v>
      </c>
      <c r="BK167" s="29">
        <f t="shared" si="48"/>
        <v>0</v>
      </c>
      <c r="BL167" s="29">
        <f t="shared" si="44"/>
        <v>0</v>
      </c>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9"/>
        <v>0</v>
      </c>
      <c r="E168" s="155">
        <f t="shared" si="41"/>
        <v>0</v>
      </c>
      <c r="F168" s="155">
        <f t="shared" si="41"/>
        <v>0</v>
      </c>
      <c r="G168" s="32">
        <f>+Enero!G168+Febrero!G168+'Marzo '!G168+'Abril '!G168+'Mayo '!G168+Junio!G168+Julio!G168+Agosto!G168+Septiembre!G168+'Octubre '!G168+Noviembre!G168+'Diciembre '!G168</f>
        <v>0</v>
      </c>
      <c r="H168" s="32">
        <f>+Enero!H168+Febrero!H168+'Marzo '!H168+'Abril '!H168+'Mayo '!H168+Junio!H168+Julio!H168+Agosto!H168+Septiembre!H168+'Octubre '!H168+Noviembre!H168+'Diciembre '!H168</f>
        <v>0</v>
      </c>
      <c r="I168" s="32">
        <f>+Enero!I168+Febrero!I168+'Marzo '!I168+'Abril '!I168+'Mayo '!I168+Junio!I168+Julio!I168+Agosto!I168+Septiembre!I168+'Octubre '!I168+Noviembre!I168+'Diciembre '!I168</f>
        <v>0</v>
      </c>
      <c r="J168" s="32">
        <f>+Enero!J168+Febrero!J168+'Marzo '!J168+'Abril '!J168+'Mayo '!J168+Junio!J168+Julio!J168+Agosto!J168+Septiembre!J168+'Octubre '!J168+Noviembre!J168+'Diciembre '!J168</f>
        <v>0</v>
      </c>
      <c r="K168" s="32">
        <f>+Enero!K168+Febrero!K168+'Marzo '!K168+'Abril '!K168+'Mayo '!K168+Junio!K168+Julio!K168+Agosto!K168+Septiembre!K168+'Octubre '!K168+Noviembre!K168+'Diciembre '!K168</f>
        <v>0</v>
      </c>
      <c r="L168" s="32">
        <f>+Enero!L168+Febrero!L168+'Marzo '!L168+'Abril '!L168+'Mayo '!L168+Junio!L168+Julio!L168+Agosto!L168+Septiembre!L168+'Octubre '!L168+Noviembre!L168+'Diciembre '!L168</f>
        <v>0</v>
      </c>
      <c r="M168" s="32">
        <f>+Enero!M168+Febrero!M168+'Marzo '!M168+'Abril '!M168+'Mayo '!M168+Junio!M168+Julio!M168+Agosto!M168+Septiembre!M168+'Octubre '!M168+Noviembre!M168+'Diciembre '!M168</f>
        <v>0</v>
      </c>
      <c r="N168" s="32">
        <f>+Enero!N168+Febrero!N168+'Marzo '!N168+'Abril '!N168+'Mayo '!N168+Junio!N168+Julio!N168+Agosto!N168+Septiembre!N168+'Octubre '!N168+Noviembre!N168+'Diciembre '!N168</f>
        <v>0</v>
      </c>
      <c r="O168" s="32">
        <f>+Enero!O168+Febrero!O168+'Marzo '!O168+'Abril '!O168+'Mayo '!O168+Junio!O168+Julio!O168+Agosto!O168+Septiembre!O168+'Octubre '!O168+Noviembre!O168+'Diciembre '!O168</f>
        <v>0</v>
      </c>
      <c r="P168" s="32">
        <f>+Enero!P168+Febrero!P168+'Marzo '!P168+'Abril '!P168+'Mayo '!P168+Junio!P168+Julio!P168+Agosto!P168+Septiembre!P168+'Octubre '!P168+Noviembre!P168+'Diciembre '!P168</f>
        <v>0</v>
      </c>
      <c r="Q168" s="32">
        <f>+Enero!Q168+Febrero!Q168+'Marzo '!Q168+'Abril '!Q168+'Mayo '!Q168+Junio!Q168+Julio!Q168+Agosto!Q168+Septiembre!Q168+'Octubre '!Q168+Noviembre!Q168+'Diciembre '!Q168</f>
        <v>0</v>
      </c>
      <c r="R168" s="32">
        <f>+Enero!R168+Febrero!R168+'Marzo '!R168+'Abril '!R168+'Mayo '!R168+Junio!R168+Julio!R168+Agosto!R168+Septiembre!R168+'Octubre '!R168+Noviembre!R168+'Diciembre '!R168</f>
        <v>0</v>
      </c>
      <c r="S168" s="32">
        <f>+Enero!S168+Febrero!S168+'Marzo '!S168+'Abril '!S168+'Mayo '!S168+Junio!S168+Julio!S168+Agosto!S168+Septiembre!S168+'Octubre '!S168+Noviembre!S168+'Diciembre '!S168</f>
        <v>0</v>
      </c>
      <c r="T168" s="32">
        <f>+Enero!T168+Febrero!T168+'Marzo '!T168+'Abril '!T168+'Mayo '!T168+Junio!T168+Julio!T168+Agosto!T168+Septiembre!T168+'Octubre '!T168+Noviembre!T168+'Diciembre '!T168</f>
        <v>0</v>
      </c>
      <c r="U168" s="32">
        <f>+Enero!U168+Febrero!U168+'Marzo '!U168+'Abril '!U168+'Mayo '!U168+Junio!U168+Julio!U168+Agosto!U168+Septiembre!U168+'Octubre '!U168+Noviembre!U168+'Diciembre '!U168</f>
        <v>0</v>
      </c>
      <c r="V168" s="32">
        <f>+Enero!V168+Febrero!V168+'Marzo '!V168+'Abril '!V168+'Mayo '!V168+Junio!V168+Julio!V168+Agosto!V168+Septiembre!V168+'Octubre '!V168+Noviembre!V168+'Diciembre '!V168</f>
        <v>0</v>
      </c>
      <c r="W168" s="32">
        <f>+Enero!W168+Febrero!W168+'Marzo '!W168+'Abril '!W168+'Mayo '!W168+Junio!W168+Julio!W168+Agosto!W168+Septiembre!W168+'Octubre '!W168+Noviembre!W168+'Diciembre '!W168</f>
        <v>0</v>
      </c>
      <c r="X168" s="32">
        <f>+Enero!X168+Febrero!X168+'Marzo '!X168+'Abril '!X168+'Mayo '!X168+Junio!X168+Julio!X168+Agosto!X168+Septiembre!X168+'Octubre '!X168+Noviembre!X168+'Diciembre '!X168</f>
        <v>0</v>
      </c>
      <c r="Y168" s="32">
        <f>+Enero!Y168+Febrero!Y168+'Marzo '!Y168+'Abril '!Y168+'Mayo '!Y168+Junio!Y168+Julio!Y168+Agosto!Y168+Septiembre!Y168+'Octubre '!Y168+Noviembre!Y168+'Diciembre '!Y168</f>
        <v>0</v>
      </c>
      <c r="Z168" s="32">
        <f>+Enero!Z168+Febrero!Z168+'Marzo '!Z168+'Abril '!Z168+'Mayo '!Z168+Junio!Z168+Julio!Z168+Agosto!Z168+Septiembre!Z168+'Octubre '!Z168+Noviembre!Z168+'Diciembre '!Z168</f>
        <v>0</v>
      </c>
      <c r="AA168" s="32">
        <f>+Enero!AA168+Febrero!AA168+'Marzo '!AA168+'Abril '!AA168+'Mayo '!AA168+Junio!AA168+Julio!AA168+Agosto!AA168+Septiembre!AA168+'Octubre '!AA168+Noviembre!AA168+'Diciembre '!AA168</f>
        <v>0</v>
      </c>
      <c r="AB168" s="32">
        <f>+Enero!AB168+Febrero!AB168+'Marzo '!AB168+'Abril '!AB168+'Mayo '!AB168+Junio!AB168+Julio!AB168+Agosto!AB168+Septiembre!AB168+'Octubre '!AB168+Noviembre!AB168+'Diciembre '!AB168</f>
        <v>0</v>
      </c>
      <c r="AC168" s="32">
        <f>+Enero!AC168+Febrero!AC168+'Marzo '!AC168+'Abril '!AC168+'Mayo '!AC168+Junio!AC168+Julio!AC168+Agosto!AC168+Septiembre!AC168+'Octubre '!AC168+Noviembre!AC168+'Diciembre '!AC168</f>
        <v>0</v>
      </c>
      <c r="AD168" s="32">
        <f>+Enero!AD168+Febrero!AD168+'Marzo '!AD168+'Abril '!AD168+'Mayo '!AD168+Junio!AD168+Julio!AD168+Agosto!AD168+Septiembre!AD168+'Octubre '!AD168+Noviembre!AD168+'Diciembre '!AD168</f>
        <v>0</v>
      </c>
      <c r="AE168" s="32">
        <f>+Enero!AE168+Febrero!AE168+'Marzo '!AE168+'Abril '!AE168+'Mayo '!AE168+Junio!AE168+Julio!AE168+Agosto!AE168+Septiembre!AE168+'Octubre '!AE168+Noviembre!AE168+'Diciembre '!AE168</f>
        <v>0</v>
      </c>
      <c r="AF168" s="32">
        <f>+Enero!AF168+Febrero!AF168+'Marzo '!AF168+'Abril '!AF168+'Mayo '!AF168+Junio!AF168+Julio!AF168+Agosto!AF168+Septiembre!AF168+'Octubre '!AF168+Noviembre!AF168+'Diciembre '!AF168</f>
        <v>0</v>
      </c>
      <c r="AG168" s="32">
        <f>+Enero!AG168+Febrero!AG168+'Marzo '!AG168+'Abril '!AG168+'Mayo '!AG168+Junio!AG168+Julio!AG168+Agosto!AG168+Septiembre!AG168+'Octubre '!AG168+Noviembre!AG168+'Diciembre '!AG168</f>
        <v>0</v>
      </c>
      <c r="AH168" s="32">
        <f>+Enero!AH168+Febrero!AH168+'Marzo '!AH168+'Abril '!AH168+'Mayo '!AH168+Junio!AH168+Julio!AH168+Agosto!AH168+Septiembre!AH168+'Octubre '!AH168+Noviembre!AH168+'Diciembre '!AH168</f>
        <v>0</v>
      </c>
      <c r="AI168" s="32">
        <f>+Enero!AI168+Febrero!AI168+'Marzo '!AI168+'Abril '!AI168+'Mayo '!AI168+Junio!AI168+Julio!AI168+Agosto!AI168+Septiembre!AI168+'Octubre '!AI168+Noviembre!AI168+'Diciembre '!AI168</f>
        <v>0</v>
      </c>
      <c r="AJ168" s="32">
        <f>+Enero!AJ168+Febrero!AJ168+'Marzo '!AJ168+'Abril '!AJ168+'Mayo '!AJ168+Junio!AJ168+Julio!AJ168+Agosto!AJ168+Septiembre!AJ168+'Octubre '!AJ168+Noviembre!AJ168+'Diciembre '!AJ168</f>
        <v>0</v>
      </c>
      <c r="AK168" s="32">
        <f>+Enero!AK168+Febrero!AK168+'Marzo '!AK168+'Abril '!AK168+'Mayo '!AK168+Junio!AK168+Julio!AK168+Agosto!AK168+Septiembre!AK168+'Octubre '!AK168+Noviembre!AK168+'Diciembre '!AK168</f>
        <v>0</v>
      </c>
      <c r="AL168" s="32">
        <f>+Enero!AL168+Febrero!AL168+'Marzo '!AL168+'Abril '!AL168+'Mayo '!AL168+Junio!AL168+Julio!AL168+Agosto!AL168+Septiembre!AL168+'Octubre '!AL168+Noviembre!AL168+'Diciembre '!AL168</f>
        <v>0</v>
      </c>
      <c r="AM168" s="32">
        <f>+Enero!AM168+Febrero!AM168+'Marzo '!AM168+'Abril '!AM168+'Mayo '!AM168+Junio!AM168+Julio!AM168+Agosto!AM168+Septiembre!AM168+'Octubre '!AM168+Noviembre!AM168+'Diciembre '!AM168</f>
        <v>0</v>
      </c>
      <c r="AN168" s="86">
        <f>+Enero!AN168+Febrero!AN168+'Marzo '!AN168+'Abril '!AN168+'Mayo '!AN168+Junio!AN168+Julio!AN168+Agosto!AN168+Septiembre!AN168+'Octubre '!AN168+Noviembre!AN168+'Diciembre '!AN168</f>
        <v>0</v>
      </c>
      <c r="AO168" s="128">
        <f>+Enero!AO168+Febrero!AO168+'Marzo '!AO168+'Abril '!AO168+'Mayo '!AO168+Junio!AO168+Julio!AO168+Agosto!AO168+Septiembre!AO168+'Octubre '!AO168+Noviembre!AO168+'Diciembre '!AO168</f>
        <v>0</v>
      </c>
      <c r="AP168" s="60">
        <f>+Enero!AP168+Febrero!AP168+'Marzo '!AP168+'Abril '!AP168+'Mayo '!AP168+Junio!AP168+Julio!AP168+Agosto!AP168+Septiembre!AP168+'Octubre '!AP168+Noviembre!AP168+'Diciembre '!AP168</f>
        <v>0</v>
      </c>
      <c r="AQ168" s="127">
        <f>+Enero!AQ168+Febrero!AQ168+'Marzo '!AQ168+'Abril '!AQ168+'Mayo '!AQ168+Junio!AQ168+Julio!AQ168+Agosto!AQ168+Septiembre!AQ168+'Octubre '!AQ168+Noviembre!AQ168+'Diciembre '!AQ168</f>
        <v>0</v>
      </c>
      <c r="AR168" s="178">
        <f>+Enero!AR168+Febrero!AR168+'Marzo '!AR168+'Abril '!AR168+'Mayo '!AR168+Junio!AR168+Julio!AR168+Agosto!AR168+Septiembre!AR168+'Octubre '!AR168+Noviembre!AR168+'Diciembre '!AR168</f>
        <v>0</v>
      </c>
      <c r="AS168" s="32">
        <f>+Enero!AS168+Febrero!AS168+'Marzo '!AS168+'Abril '!AS168+'Mayo '!AS168+Junio!AS168+Julio!AS168+Agosto!AS168+Septiembre!AS168+'Octubre '!AS168+Noviembre!AS168+'Diciembre '!AS168</f>
        <v>0</v>
      </c>
      <c r="AT168" s="32">
        <f>+Enero!AT168+Febrero!AT168+'Marzo '!AT168+'Abril '!AT168+'Mayo '!AT168+Junio!AT168+Julio!AT168+Agosto!AT168+Septiembre!AT168+'Octubre '!AT168+Noviembre!AT168+'Diciembre '!AT168</f>
        <v>0</v>
      </c>
      <c r="AU168" s="32">
        <f>+Enero!AU168+Febrero!AU168+'Marzo '!AU168+'Abril '!AU168+'Mayo '!AU168+Junio!AU168+Julio!AU168+Agosto!AU168+Septiembre!AU168+'Octubre '!AU168+Noviembre!AU168+'Diciembre '!AU168</f>
        <v>0</v>
      </c>
      <c r="AV168" s="26" t="str">
        <f t="shared" si="43"/>
        <v xml:space="preserve"> </v>
      </c>
      <c r="BA168" s="28" t="str">
        <f t="shared" si="37"/>
        <v/>
      </c>
      <c r="BB168" s="28" t="str">
        <f t="shared" si="38"/>
        <v/>
      </c>
      <c r="BC168" s="28" t="str">
        <f t="shared" si="39"/>
        <v/>
      </c>
      <c r="BD168" s="28" t="str">
        <f t="shared" si="40"/>
        <v/>
      </c>
      <c r="BE168" s="5"/>
      <c r="BG168" s="95"/>
      <c r="BH168" s="29">
        <f t="shared" si="45"/>
        <v>0</v>
      </c>
      <c r="BI168" s="29">
        <f t="shared" si="46"/>
        <v>0</v>
      </c>
      <c r="BJ168" s="29">
        <f t="shared" si="47"/>
        <v>0</v>
      </c>
      <c r="BK168" s="29">
        <f t="shared" si="48"/>
        <v>0</v>
      </c>
      <c r="BL168" s="29">
        <f t="shared" si="44"/>
        <v>0</v>
      </c>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9"/>
        <v>24</v>
      </c>
      <c r="E169" s="155">
        <f t="shared" si="41"/>
        <v>14</v>
      </c>
      <c r="F169" s="155">
        <f t="shared" si="41"/>
        <v>10</v>
      </c>
      <c r="G169" s="32">
        <f>+Enero!G169+Febrero!G169+'Marzo '!G169+'Abril '!G169+'Mayo '!G169+Junio!G169+Julio!G169+Agosto!G169+Septiembre!G169+'Octubre '!G169+Noviembre!G169+'Diciembre '!G169</f>
        <v>0</v>
      </c>
      <c r="H169" s="32">
        <f>+Enero!H169+Febrero!H169+'Marzo '!H169+'Abril '!H169+'Mayo '!H169+Junio!H169+Julio!H169+Agosto!H169+Septiembre!H169+'Octubre '!H169+Noviembre!H169+'Diciembre '!H169</f>
        <v>0</v>
      </c>
      <c r="I169" s="32">
        <f>+Enero!I169+Febrero!I169+'Marzo '!I169+'Abril '!I169+'Mayo '!I169+Junio!I169+Julio!I169+Agosto!I169+Septiembre!I169+'Octubre '!I169+Noviembre!I169+'Diciembre '!I169</f>
        <v>0</v>
      </c>
      <c r="J169" s="32">
        <f>+Enero!J169+Febrero!J169+'Marzo '!J169+'Abril '!J169+'Mayo '!J169+Junio!J169+Julio!J169+Agosto!J169+Septiembre!J169+'Octubre '!J169+Noviembre!J169+'Diciembre '!J169</f>
        <v>0</v>
      </c>
      <c r="K169" s="32">
        <f>+Enero!K169+Febrero!K169+'Marzo '!K169+'Abril '!K169+'Mayo '!K169+Junio!K169+Julio!K169+Agosto!K169+Septiembre!K169+'Octubre '!K169+Noviembre!K169+'Diciembre '!K169</f>
        <v>0</v>
      </c>
      <c r="L169" s="32">
        <f>+Enero!L169+Febrero!L169+'Marzo '!L169+'Abril '!L169+'Mayo '!L169+Junio!L169+Julio!L169+Agosto!L169+Septiembre!L169+'Octubre '!L169+Noviembre!L169+'Diciembre '!L169</f>
        <v>0</v>
      </c>
      <c r="M169" s="32">
        <f>+Enero!M169+Febrero!M169+'Marzo '!M169+'Abril '!M169+'Mayo '!M169+Junio!M169+Julio!M169+Agosto!M169+Septiembre!M169+'Octubre '!M169+Noviembre!M169+'Diciembre '!M169</f>
        <v>1</v>
      </c>
      <c r="N169" s="32">
        <f>+Enero!N169+Febrero!N169+'Marzo '!N169+'Abril '!N169+'Mayo '!N169+Junio!N169+Julio!N169+Agosto!N169+Septiembre!N169+'Octubre '!N169+Noviembre!N169+'Diciembre '!N169</f>
        <v>0</v>
      </c>
      <c r="O169" s="32">
        <f>+Enero!O169+Febrero!O169+'Marzo '!O169+'Abril '!O169+'Mayo '!O169+Junio!O169+Julio!O169+Agosto!O169+Septiembre!O169+'Octubre '!O169+Noviembre!O169+'Diciembre '!O169</f>
        <v>1</v>
      </c>
      <c r="P169" s="32">
        <f>+Enero!P169+Febrero!P169+'Marzo '!P169+'Abril '!P169+'Mayo '!P169+Junio!P169+Julio!P169+Agosto!P169+Septiembre!P169+'Octubre '!P169+Noviembre!P169+'Diciembre '!P169</f>
        <v>0</v>
      </c>
      <c r="Q169" s="32">
        <f>+Enero!Q169+Febrero!Q169+'Marzo '!Q169+'Abril '!Q169+'Mayo '!Q169+Junio!Q169+Julio!Q169+Agosto!Q169+Septiembre!Q169+'Octubre '!Q169+Noviembre!Q169+'Diciembre '!Q169</f>
        <v>2</v>
      </c>
      <c r="R169" s="32">
        <f>+Enero!R169+Febrero!R169+'Marzo '!R169+'Abril '!R169+'Mayo '!R169+Junio!R169+Julio!R169+Agosto!R169+Septiembre!R169+'Octubre '!R169+Noviembre!R169+'Diciembre '!R169</f>
        <v>0</v>
      </c>
      <c r="S169" s="32">
        <f>+Enero!S169+Febrero!S169+'Marzo '!S169+'Abril '!S169+'Mayo '!S169+Junio!S169+Julio!S169+Agosto!S169+Septiembre!S169+'Octubre '!S169+Noviembre!S169+'Diciembre '!S169</f>
        <v>0</v>
      </c>
      <c r="T169" s="32">
        <f>+Enero!T169+Febrero!T169+'Marzo '!T169+'Abril '!T169+'Mayo '!T169+Junio!T169+Julio!T169+Agosto!T169+Septiembre!T169+'Octubre '!T169+Noviembre!T169+'Diciembre '!T169</f>
        <v>2</v>
      </c>
      <c r="U169" s="32">
        <f>+Enero!U169+Febrero!U169+'Marzo '!U169+'Abril '!U169+'Mayo '!U169+Junio!U169+Julio!U169+Agosto!U169+Septiembre!U169+'Octubre '!U169+Noviembre!U169+'Diciembre '!U169</f>
        <v>2</v>
      </c>
      <c r="V169" s="32">
        <f>+Enero!V169+Febrero!V169+'Marzo '!V169+'Abril '!V169+'Mayo '!V169+Junio!V169+Julio!V169+Agosto!V169+Septiembre!V169+'Octubre '!V169+Noviembre!V169+'Diciembre '!V169</f>
        <v>0</v>
      </c>
      <c r="W169" s="32">
        <f>+Enero!W169+Febrero!W169+'Marzo '!W169+'Abril '!W169+'Mayo '!W169+Junio!W169+Julio!W169+Agosto!W169+Septiembre!W169+'Octubre '!W169+Noviembre!W169+'Diciembre '!W169</f>
        <v>0</v>
      </c>
      <c r="X169" s="32">
        <f>+Enero!X169+Febrero!X169+'Marzo '!X169+'Abril '!X169+'Mayo '!X169+Junio!X169+Julio!X169+Agosto!X169+Septiembre!X169+'Octubre '!X169+Noviembre!X169+'Diciembre '!X169</f>
        <v>0</v>
      </c>
      <c r="Y169" s="32">
        <f>+Enero!Y169+Febrero!Y169+'Marzo '!Y169+'Abril '!Y169+'Mayo '!Y169+Junio!Y169+Julio!Y169+Agosto!Y169+Septiembre!Y169+'Octubre '!Y169+Noviembre!Y169+'Diciembre '!Y169</f>
        <v>4</v>
      </c>
      <c r="Z169" s="32">
        <f>+Enero!Z169+Febrero!Z169+'Marzo '!Z169+'Abril '!Z169+'Mayo '!Z169+Junio!Z169+Julio!Z169+Agosto!Z169+Septiembre!Z169+'Octubre '!Z169+Noviembre!Z169+'Diciembre '!Z169</f>
        <v>1</v>
      </c>
      <c r="AA169" s="32">
        <f>+Enero!AA169+Febrero!AA169+'Marzo '!AA169+'Abril '!AA169+'Mayo '!AA169+Junio!AA169+Julio!AA169+Agosto!AA169+Septiembre!AA169+'Octubre '!AA169+Noviembre!AA169+'Diciembre '!AA169</f>
        <v>1</v>
      </c>
      <c r="AB169" s="32">
        <f>+Enero!AB169+Febrero!AB169+'Marzo '!AB169+'Abril '!AB169+'Mayo '!AB169+Junio!AB169+Julio!AB169+Agosto!AB169+Septiembre!AB169+'Octubre '!AB169+Noviembre!AB169+'Diciembre '!AB169</f>
        <v>5</v>
      </c>
      <c r="AC169" s="32">
        <f>+Enero!AC169+Febrero!AC169+'Marzo '!AC169+'Abril '!AC169+'Mayo '!AC169+Junio!AC169+Julio!AC169+Agosto!AC169+Septiembre!AC169+'Octubre '!AC169+Noviembre!AC169+'Diciembre '!AC169</f>
        <v>2</v>
      </c>
      <c r="AD169" s="32">
        <f>+Enero!AD169+Febrero!AD169+'Marzo '!AD169+'Abril '!AD169+'Mayo '!AD169+Junio!AD169+Julio!AD169+Agosto!AD169+Septiembre!AD169+'Octubre '!AD169+Noviembre!AD169+'Diciembre '!AD169</f>
        <v>0</v>
      </c>
      <c r="AE169" s="32">
        <f>+Enero!AE169+Febrero!AE169+'Marzo '!AE169+'Abril '!AE169+'Mayo '!AE169+Junio!AE169+Julio!AE169+Agosto!AE169+Septiembre!AE169+'Octubre '!AE169+Noviembre!AE169+'Diciembre '!AE169</f>
        <v>0</v>
      </c>
      <c r="AF169" s="32">
        <f>+Enero!AF169+Febrero!AF169+'Marzo '!AF169+'Abril '!AF169+'Mayo '!AF169+Junio!AF169+Julio!AF169+Agosto!AF169+Septiembre!AF169+'Octubre '!AF169+Noviembre!AF169+'Diciembre '!AF169</f>
        <v>0</v>
      </c>
      <c r="AG169" s="32">
        <f>+Enero!AG169+Febrero!AG169+'Marzo '!AG169+'Abril '!AG169+'Mayo '!AG169+Junio!AG169+Julio!AG169+Agosto!AG169+Septiembre!AG169+'Octubre '!AG169+Noviembre!AG169+'Diciembre '!AG169</f>
        <v>0</v>
      </c>
      <c r="AH169" s="32">
        <f>+Enero!AH169+Febrero!AH169+'Marzo '!AH169+'Abril '!AH169+'Mayo '!AH169+Junio!AH169+Julio!AH169+Agosto!AH169+Septiembre!AH169+'Octubre '!AH169+Noviembre!AH169+'Diciembre '!AH169</f>
        <v>2</v>
      </c>
      <c r="AI169" s="32">
        <f>+Enero!AI169+Febrero!AI169+'Marzo '!AI169+'Abril '!AI169+'Mayo '!AI169+Junio!AI169+Julio!AI169+Agosto!AI169+Septiembre!AI169+'Octubre '!AI169+Noviembre!AI169+'Diciembre '!AI169</f>
        <v>0</v>
      </c>
      <c r="AJ169" s="32">
        <f>+Enero!AJ169+Febrero!AJ169+'Marzo '!AJ169+'Abril '!AJ169+'Mayo '!AJ169+Junio!AJ169+Julio!AJ169+Agosto!AJ169+Septiembre!AJ169+'Octubre '!AJ169+Noviembre!AJ169+'Diciembre '!AJ169</f>
        <v>0</v>
      </c>
      <c r="AK169" s="32">
        <f>+Enero!AK169+Febrero!AK169+'Marzo '!AK169+'Abril '!AK169+'Mayo '!AK169+Junio!AK169+Julio!AK169+Agosto!AK169+Septiembre!AK169+'Octubre '!AK169+Noviembre!AK169+'Diciembre '!AK169</f>
        <v>1</v>
      </c>
      <c r="AL169" s="32">
        <f>+Enero!AL169+Febrero!AL169+'Marzo '!AL169+'Abril '!AL169+'Mayo '!AL169+Junio!AL169+Julio!AL169+Agosto!AL169+Septiembre!AL169+'Octubre '!AL169+Noviembre!AL169+'Diciembre '!AL169</f>
        <v>0</v>
      </c>
      <c r="AM169" s="32">
        <f>+Enero!AM169+Febrero!AM169+'Marzo '!AM169+'Abril '!AM169+'Mayo '!AM169+Junio!AM169+Julio!AM169+Agosto!AM169+Septiembre!AM169+'Octubre '!AM169+Noviembre!AM169+'Diciembre '!AM169</f>
        <v>0</v>
      </c>
      <c r="AN169" s="86">
        <f>+Enero!AN169+Febrero!AN169+'Marzo '!AN169+'Abril '!AN169+'Mayo '!AN169+Junio!AN169+Julio!AN169+Agosto!AN169+Septiembre!AN169+'Octubre '!AN169+Noviembre!AN169+'Diciembre '!AN169</f>
        <v>0</v>
      </c>
      <c r="AO169" s="128">
        <f>+Enero!AO169+Febrero!AO169+'Marzo '!AO169+'Abril '!AO169+'Mayo '!AO169+Junio!AO169+Julio!AO169+Agosto!AO169+Septiembre!AO169+'Octubre '!AO169+Noviembre!AO169+'Diciembre '!AO169</f>
        <v>3</v>
      </c>
      <c r="AP169" s="60">
        <f>+Enero!AP169+Febrero!AP169+'Marzo '!AP169+'Abril '!AP169+'Mayo '!AP169+Junio!AP169+Julio!AP169+Agosto!AP169+Septiembre!AP169+'Octubre '!AP169+Noviembre!AP169+'Diciembre '!AP169</f>
        <v>0</v>
      </c>
      <c r="AQ169" s="127">
        <f>+Enero!AQ169+Febrero!AQ169+'Marzo '!AQ169+'Abril '!AQ169+'Mayo '!AQ169+Junio!AQ169+Julio!AQ169+Agosto!AQ169+Septiembre!AQ169+'Octubre '!AQ169+Noviembre!AQ169+'Diciembre '!AQ169</f>
        <v>0</v>
      </c>
      <c r="AR169" s="178">
        <f>+Enero!AR169+Febrero!AR169+'Marzo '!AR169+'Abril '!AR169+'Mayo '!AR169+Junio!AR169+Julio!AR169+Agosto!AR169+Septiembre!AR169+'Octubre '!AR169+Noviembre!AR169+'Diciembre '!AR169</f>
        <v>0</v>
      </c>
      <c r="AS169" s="32">
        <f>+Enero!AS169+Febrero!AS169+'Marzo '!AS169+'Abril '!AS169+'Mayo '!AS169+Junio!AS169+Julio!AS169+Agosto!AS169+Septiembre!AS169+'Octubre '!AS169+Noviembre!AS169+'Diciembre '!AS169</f>
        <v>0</v>
      </c>
      <c r="AT169" s="32">
        <f>+Enero!AT169+Febrero!AT169+'Marzo '!AT169+'Abril '!AT169+'Mayo '!AT169+Junio!AT169+Julio!AT169+Agosto!AT169+Septiembre!AT169+'Octubre '!AT169+Noviembre!AT169+'Diciembre '!AT169</f>
        <v>0</v>
      </c>
      <c r="AU169" s="32">
        <f>+Enero!AU169+Febrero!AU169+'Marzo '!AU169+'Abril '!AU169+'Mayo '!AU169+Junio!AU169+Julio!AU169+Agosto!AU169+Septiembre!AU169+'Octubre '!AU169+Noviembre!AU169+'Diciembre '!AU169</f>
        <v>0</v>
      </c>
      <c r="AV169" s="26" t="str">
        <f t="shared" si="43"/>
        <v xml:space="preserve"> </v>
      </c>
      <c r="BA169" s="28" t="str">
        <f t="shared" si="37"/>
        <v/>
      </c>
      <c r="BB169" s="28" t="str">
        <f t="shared" si="38"/>
        <v/>
      </c>
      <c r="BC169" s="28" t="str">
        <f t="shared" si="39"/>
        <v/>
      </c>
      <c r="BD169" s="28" t="str">
        <f t="shared" si="40"/>
        <v/>
      </c>
      <c r="BE169" s="5"/>
      <c r="BG169" s="95"/>
      <c r="BH169" s="29">
        <f t="shared" si="45"/>
        <v>0</v>
      </c>
      <c r="BI169" s="29">
        <f t="shared" si="46"/>
        <v>0</v>
      </c>
      <c r="BJ169" s="29">
        <f t="shared" si="47"/>
        <v>0</v>
      </c>
      <c r="BK169" s="29">
        <f t="shared" si="48"/>
        <v>0</v>
      </c>
      <c r="BL169" s="29">
        <f t="shared" si="44"/>
        <v>0</v>
      </c>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f>+Enero!G170+Febrero!G170+'Marzo '!G170+'Abril '!G170+'Mayo '!G170+Junio!G170+Julio!G170+Agosto!G170+Septiembre!G170+'Octubre '!G170+Noviembre!G170+'Diciembre '!G170</f>
        <v>0</v>
      </c>
      <c r="H170" s="156">
        <f>+Enero!H170+Febrero!H170+'Marzo '!H170+'Abril '!H170+'Mayo '!H170+Junio!H170+Julio!H170+Agosto!H170+Septiembre!H170+'Octubre '!H170+Noviembre!H170+'Diciembre '!H170</f>
        <v>0</v>
      </c>
      <c r="I170" s="156">
        <f>+Enero!I170+Febrero!I170+'Marzo '!I170+'Abril '!I170+'Mayo '!I170+Junio!I170+Julio!I170+Agosto!I170+Septiembre!I170+'Octubre '!I170+Noviembre!I170+'Diciembre '!I170</f>
        <v>0</v>
      </c>
      <c r="J170" s="32">
        <f>+Enero!J170+Febrero!J170+'Marzo '!J170+'Abril '!J170+'Mayo '!J170+Junio!J170+Julio!J170+Agosto!J170+Septiembre!J170+'Octubre '!J170+Noviembre!J170+'Diciembre '!J170</f>
        <v>0</v>
      </c>
      <c r="K170" s="156">
        <f>+Enero!K170+Febrero!K170+'Marzo '!K170+'Abril '!K170+'Mayo '!K170+Junio!K170+Julio!K170+Agosto!K170+Septiembre!K170+'Octubre '!K170+Noviembre!K170+'Diciembre '!K170</f>
        <v>0</v>
      </c>
      <c r="L170" s="32">
        <f>+Enero!L170+Febrero!L170+'Marzo '!L170+'Abril '!L170+'Mayo '!L170+Junio!L170+Julio!L170+Agosto!L170+Septiembre!L170+'Octubre '!L170+Noviembre!L170+'Diciembre '!L170</f>
        <v>0</v>
      </c>
      <c r="M170" s="156">
        <f>+Enero!M170+Febrero!M170+'Marzo '!M170+'Abril '!M170+'Mayo '!M170+Junio!M170+Julio!M170+Agosto!M170+Septiembre!M170+'Octubre '!M170+Noviembre!M170+'Diciembre '!M170</f>
        <v>0</v>
      </c>
      <c r="N170" s="32">
        <f>+Enero!N170+Febrero!N170+'Marzo '!N170+'Abril '!N170+'Mayo '!N170+Junio!N170+Julio!N170+Agosto!N170+Septiembre!N170+'Octubre '!N170+Noviembre!N170+'Diciembre '!N170</f>
        <v>0</v>
      </c>
      <c r="O170" s="156">
        <f>+Enero!O170+Febrero!O170+'Marzo '!O170+'Abril '!O170+'Mayo '!O170+Junio!O170+Julio!O170+Agosto!O170+Septiembre!O170+'Octubre '!O170+Noviembre!O170+'Diciembre '!O170</f>
        <v>0</v>
      </c>
      <c r="P170" s="32">
        <f>+Enero!P170+Febrero!P170+'Marzo '!P170+'Abril '!P170+'Mayo '!P170+Junio!P170+Julio!P170+Agosto!P170+Septiembre!P170+'Octubre '!P170+Noviembre!P170+'Diciembre '!P170</f>
        <v>0</v>
      </c>
      <c r="Q170" s="156">
        <f>+Enero!Q170+Febrero!Q170+'Marzo '!Q170+'Abril '!Q170+'Mayo '!Q170+Junio!Q170+Julio!Q170+Agosto!Q170+Septiembre!Q170+'Octubre '!Q170+Noviembre!Q170+'Diciembre '!Q170</f>
        <v>0</v>
      </c>
      <c r="R170" s="32">
        <f>+Enero!R170+Febrero!R170+'Marzo '!R170+'Abril '!R170+'Mayo '!R170+Junio!R170+Julio!R170+Agosto!R170+Septiembre!R170+'Octubre '!R170+Noviembre!R170+'Diciembre '!R170</f>
        <v>0</v>
      </c>
      <c r="S170" s="156">
        <f>+Enero!S170+Febrero!S170+'Marzo '!S170+'Abril '!S170+'Mayo '!S170+Junio!S170+Julio!S170+Agosto!S170+Septiembre!S170+'Octubre '!S170+Noviembre!S170+'Diciembre '!S170</f>
        <v>0</v>
      </c>
      <c r="T170" s="32">
        <f>+Enero!T170+Febrero!T170+'Marzo '!T170+'Abril '!T170+'Mayo '!T170+Junio!T170+Julio!T170+Agosto!T170+Septiembre!T170+'Octubre '!T170+Noviembre!T170+'Diciembre '!T170</f>
        <v>0</v>
      </c>
      <c r="U170" s="156">
        <f>+Enero!U170+Febrero!U170+'Marzo '!U170+'Abril '!U170+'Mayo '!U170+Junio!U170+Julio!U170+Agosto!U170+Septiembre!U170+'Octubre '!U170+Noviembre!U170+'Diciembre '!U170</f>
        <v>0</v>
      </c>
      <c r="V170" s="32">
        <f>+Enero!V170+Febrero!V170+'Marzo '!V170+'Abril '!V170+'Mayo '!V170+Junio!V170+Julio!V170+Agosto!V170+Septiembre!V170+'Octubre '!V170+Noviembre!V170+'Diciembre '!V170</f>
        <v>0</v>
      </c>
      <c r="W170" s="156">
        <f>+Enero!W170+Febrero!W170+'Marzo '!W170+'Abril '!W170+'Mayo '!W170+Junio!W170+Julio!W170+Agosto!W170+Septiembre!W170+'Octubre '!W170+Noviembre!W170+'Diciembre '!W170</f>
        <v>0</v>
      </c>
      <c r="X170" s="32">
        <f>+Enero!X170+Febrero!X170+'Marzo '!X170+'Abril '!X170+'Mayo '!X170+Junio!X170+Julio!X170+Agosto!X170+Septiembre!X170+'Octubre '!X170+Noviembre!X170+'Diciembre '!X170</f>
        <v>0</v>
      </c>
      <c r="Y170" s="156">
        <f>+Enero!Y170+Febrero!Y170+'Marzo '!Y170+'Abril '!Y170+'Mayo '!Y170+Junio!Y170+Julio!Y170+Agosto!Y170+Septiembre!Y170+'Octubre '!Y170+Noviembre!Y170+'Diciembre '!Y170</f>
        <v>0</v>
      </c>
      <c r="Z170" s="32">
        <f>+Enero!Z170+Febrero!Z170+'Marzo '!Z170+'Abril '!Z170+'Mayo '!Z170+Junio!Z170+Julio!Z170+Agosto!Z170+Septiembre!Z170+'Octubre '!Z170+Noviembre!Z170+'Diciembre '!Z170</f>
        <v>0</v>
      </c>
      <c r="AA170" s="156">
        <f>+Enero!AA170+Febrero!AA170+'Marzo '!AA170+'Abril '!AA170+'Mayo '!AA170+Junio!AA170+Julio!AA170+Agosto!AA170+Septiembre!AA170+'Octubre '!AA170+Noviembre!AA170+'Diciembre '!AA170</f>
        <v>0</v>
      </c>
      <c r="AB170" s="32">
        <f>+Enero!AB170+Febrero!AB170+'Marzo '!AB170+'Abril '!AB170+'Mayo '!AB170+Junio!AB170+Julio!AB170+Agosto!AB170+Septiembre!AB170+'Octubre '!AB170+Noviembre!AB170+'Diciembre '!AB170</f>
        <v>0</v>
      </c>
      <c r="AC170" s="156">
        <f>+Enero!AC170+Febrero!AC170+'Marzo '!AC170+'Abril '!AC170+'Mayo '!AC170+Junio!AC170+Julio!AC170+Agosto!AC170+Septiembre!AC170+'Octubre '!AC170+Noviembre!AC170+'Diciembre '!AC170</f>
        <v>0</v>
      </c>
      <c r="AD170" s="32">
        <f>+Enero!AD170+Febrero!AD170+'Marzo '!AD170+'Abril '!AD170+'Mayo '!AD170+Junio!AD170+Julio!AD170+Agosto!AD170+Septiembre!AD170+'Octubre '!AD170+Noviembre!AD170+'Diciembre '!AD170</f>
        <v>0</v>
      </c>
      <c r="AE170" s="156">
        <f>+Enero!AE170+Febrero!AE170+'Marzo '!AE170+'Abril '!AE170+'Mayo '!AE170+Junio!AE170+Julio!AE170+Agosto!AE170+Septiembre!AE170+'Octubre '!AE170+Noviembre!AE170+'Diciembre '!AE170</f>
        <v>0</v>
      </c>
      <c r="AF170" s="32">
        <f>+Enero!AF170+Febrero!AF170+'Marzo '!AF170+'Abril '!AF170+'Mayo '!AF170+Junio!AF170+Julio!AF170+Agosto!AF170+Septiembre!AF170+'Octubre '!AF170+Noviembre!AF170+'Diciembre '!AF170</f>
        <v>0</v>
      </c>
      <c r="AG170" s="156">
        <f>+Enero!AG170+Febrero!AG170+'Marzo '!AG170+'Abril '!AG170+'Mayo '!AG170+Junio!AG170+Julio!AG170+Agosto!AG170+Septiembre!AG170+'Octubre '!AG170+Noviembre!AG170+'Diciembre '!AG170</f>
        <v>0</v>
      </c>
      <c r="AH170" s="156">
        <f>+Enero!AH170+Febrero!AH170+'Marzo '!AH170+'Abril '!AH170+'Mayo '!AH170+Junio!AH170+Julio!AH170+Agosto!AH170+Septiembre!AH170+'Octubre '!AH170+Noviembre!AH170+'Diciembre '!AH170</f>
        <v>0</v>
      </c>
      <c r="AI170" s="156">
        <f>+Enero!AI170+Febrero!AI170+'Marzo '!AI170+'Abril '!AI170+'Mayo '!AI170+Junio!AI170+Julio!AI170+Agosto!AI170+Septiembre!AI170+'Octubre '!AI170+Noviembre!AI170+'Diciembre '!AI170</f>
        <v>0</v>
      </c>
      <c r="AJ170" s="156">
        <f>+Enero!AJ170+Febrero!AJ170+'Marzo '!AJ170+'Abril '!AJ170+'Mayo '!AJ170+Junio!AJ170+Julio!AJ170+Agosto!AJ170+Septiembre!AJ170+'Octubre '!AJ170+Noviembre!AJ170+'Diciembre '!AJ170</f>
        <v>0</v>
      </c>
      <c r="AK170" s="156">
        <f>+Enero!AK170+Febrero!AK170+'Marzo '!AK170+'Abril '!AK170+'Mayo '!AK170+Junio!AK170+Julio!AK170+Agosto!AK170+Septiembre!AK170+'Octubre '!AK170+Noviembre!AK170+'Diciembre '!AK170</f>
        <v>0</v>
      </c>
      <c r="AL170" s="156">
        <f>+Enero!AL170+Febrero!AL170+'Marzo '!AL170+'Abril '!AL170+'Mayo '!AL170+Junio!AL170+Julio!AL170+Agosto!AL170+Septiembre!AL170+'Octubre '!AL170+Noviembre!AL170+'Diciembre '!AL170</f>
        <v>0</v>
      </c>
      <c r="AM170" s="156">
        <f>+Enero!AM170+Febrero!AM170+'Marzo '!AM170+'Abril '!AM170+'Mayo '!AM170+Junio!AM170+Julio!AM170+Agosto!AM170+Septiembre!AM170+'Octubre '!AM170+Noviembre!AM170+'Diciembre '!AM170</f>
        <v>0</v>
      </c>
      <c r="AN170" s="157">
        <f>+Enero!AN170+Febrero!AN170+'Marzo '!AN170+'Abril '!AN170+'Mayo '!AN170+Junio!AN170+Julio!AN170+Agosto!AN170+Septiembre!AN170+'Octubre '!AN170+Noviembre!AN170+'Diciembre '!AN170</f>
        <v>0</v>
      </c>
      <c r="AO170" s="128">
        <f>+Enero!AO170+Febrero!AO170+'Marzo '!AO170+'Abril '!AO170+'Mayo '!AO170+Junio!AO170+Julio!AO170+Agosto!AO170+Septiembre!AO170+'Octubre '!AO170+Noviembre!AO170+'Diciembre '!AO170</f>
        <v>0</v>
      </c>
      <c r="AP170" s="60">
        <f>+Enero!AP170+Febrero!AP170+'Marzo '!AP170+'Abril '!AP170+'Mayo '!AP170+Junio!AP170+Julio!AP170+Agosto!AP170+Septiembre!AP170+'Octubre '!AP170+Noviembre!AP170+'Diciembre '!AP170</f>
        <v>0</v>
      </c>
      <c r="AQ170" s="127">
        <f>+Enero!AQ170+Febrero!AQ170+'Marzo '!AQ170+'Abril '!AQ170+'Mayo '!AQ170+Junio!AQ170+Julio!AQ170+Agosto!AQ170+Septiembre!AQ170+'Octubre '!AQ170+Noviembre!AQ170+'Diciembre '!AQ170</f>
        <v>0</v>
      </c>
      <c r="AR170" s="182">
        <f>+Enero!AR170+Febrero!AR170+'Marzo '!AR170+'Abril '!AR170+'Mayo '!AR170+Junio!AR170+Julio!AR170+Agosto!AR170+Septiembre!AR170+'Octubre '!AR170+Noviembre!AR170+'Diciembre '!AR170</f>
        <v>0</v>
      </c>
      <c r="AS170" s="32">
        <f>+Enero!AS170+Febrero!AS170+'Marzo '!AS170+'Abril '!AS170+'Mayo '!AS170+Junio!AS170+Julio!AS170+Agosto!AS170+Septiembre!AS170+'Octubre '!AS170+Noviembre!AS170+'Diciembre '!AS170</f>
        <v>0</v>
      </c>
      <c r="AT170" s="156">
        <f>+Enero!AT170+Febrero!AT170+'Marzo '!AT170+'Abril '!AT170+'Mayo '!AT170+Junio!AT170+Julio!AT170+Agosto!AT170+Septiembre!AT170+'Octubre '!AT170+Noviembre!AT170+'Diciembre '!AT170</f>
        <v>0</v>
      </c>
      <c r="AU170" s="32">
        <f>+Enero!AU170+Febrero!AU170+'Marzo '!AU170+'Abril '!AU170+'Mayo '!AU170+Junio!AU170+Julio!AU170+Agosto!AU170+Septiembre!AU170+'Octubre '!AU170+Noviembre!AU170+'Diciembre '!AU170</f>
        <v>0</v>
      </c>
      <c r="AV170" s="26" t="str">
        <f t="shared" si="43"/>
        <v xml:space="preserve"> </v>
      </c>
      <c r="BA170" s="28" t="str">
        <f t="shared" si="37"/>
        <v/>
      </c>
      <c r="BB170" s="28" t="str">
        <f t="shared" si="38"/>
        <v/>
      </c>
      <c r="BC170" s="28" t="str">
        <f t="shared" si="39"/>
        <v/>
      </c>
      <c r="BD170" s="28" t="str">
        <f t="shared" si="40"/>
        <v/>
      </c>
      <c r="BE170" s="5"/>
      <c r="BG170" s="95"/>
      <c r="BH170" s="29">
        <f t="shared" si="45"/>
        <v>0</v>
      </c>
      <c r="BI170" s="29">
        <f t="shared" si="46"/>
        <v>0</v>
      </c>
      <c r="BJ170" s="29">
        <f t="shared" si="47"/>
        <v>0</v>
      </c>
      <c r="BK170" s="29">
        <f t="shared" si="48"/>
        <v>0</v>
      </c>
      <c r="BL170" s="29">
        <f t="shared" si="44"/>
        <v>0</v>
      </c>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9"/>
        <v>4</v>
      </c>
      <c r="E171" s="155">
        <f t="shared" ref="E171:F190" si="50">+G171+I171+K171+M171+O171+Q171+S171+U171+W171+Y171+AA171+AC171+AE171+AG171+AI171+AK171+AM171</f>
        <v>0</v>
      </c>
      <c r="F171" s="155">
        <f t="shared" si="50"/>
        <v>4</v>
      </c>
      <c r="G171" s="32">
        <f>+Enero!G171+Febrero!G171+'Marzo '!G171+'Abril '!G171+'Mayo '!G171+Junio!G171+Julio!G171+Agosto!G171+Septiembre!G171+'Octubre '!G171+Noviembre!G171+'Diciembre '!G171</f>
        <v>0</v>
      </c>
      <c r="H171" s="32">
        <f>+Enero!H171+Febrero!H171+'Marzo '!H171+'Abril '!H171+'Mayo '!H171+Junio!H171+Julio!H171+Agosto!H171+Septiembre!H171+'Octubre '!H171+Noviembre!H171+'Diciembre '!H171</f>
        <v>0</v>
      </c>
      <c r="I171" s="32">
        <f>+Enero!I171+Febrero!I171+'Marzo '!I171+'Abril '!I171+'Mayo '!I171+Junio!I171+Julio!I171+Agosto!I171+Septiembre!I171+'Octubre '!I171+Noviembre!I171+'Diciembre '!I171</f>
        <v>0</v>
      </c>
      <c r="J171" s="32">
        <f>+Enero!J171+Febrero!J171+'Marzo '!J171+'Abril '!J171+'Mayo '!J171+Junio!J171+Julio!J171+Agosto!J171+Septiembre!J171+'Octubre '!J171+Noviembre!J171+'Diciembre '!J171</f>
        <v>0</v>
      </c>
      <c r="K171" s="32">
        <f>+Enero!K171+Febrero!K171+'Marzo '!K171+'Abril '!K171+'Mayo '!K171+Junio!K171+Julio!K171+Agosto!K171+Septiembre!K171+'Octubre '!K171+Noviembre!K171+'Diciembre '!K171</f>
        <v>0</v>
      </c>
      <c r="L171" s="32">
        <f>+Enero!L171+Febrero!L171+'Marzo '!L171+'Abril '!L171+'Mayo '!L171+Junio!L171+Julio!L171+Agosto!L171+Septiembre!L171+'Octubre '!L171+Noviembre!L171+'Diciembre '!L171</f>
        <v>0</v>
      </c>
      <c r="M171" s="32">
        <f>+Enero!M171+Febrero!M171+'Marzo '!M171+'Abril '!M171+'Mayo '!M171+Junio!M171+Julio!M171+Agosto!M171+Septiembre!M171+'Octubre '!M171+Noviembre!M171+'Diciembre '!M171</f>
        <v>0</v>
      </c>
      <c r="N171" s="32">
        <f>+Enero!N171+Febrero!N171+'Marzo '!N171+'Abril '!N171+'Mayo '!N171+Junio!N171+Julio!N171+Agosto!N171+Septiembre!N171+'Octubre '!N171+Noviembre!N171+'Diciembre '!N171</f>
        <v>0</v>
      </c>
      <c r="O171" s="32">
        <f>+Enero!O171+Febrero!O171+'Marzo '!O171+'Abril '!O171+'Mayo '!O171+Junio!O171+Julio!O171+Agosto!O171+Septiembre!O171+'Octubre '!O171+Noviembre!O171+'Diciembre '!O171</f>
        <v>0</v>
      </c>
      <c r="P171" s="32">
        <f>+Enero!P171+Febrero!P171+'Marzo '!P171+'Abril '!P171+'Mayo '!P171+Junio!P171+Julio!P171+Agosto!P171+Septiembre!P171+'Octubre '!P171+Noviembre!P171+'Diciembre '!P171</f>
        <v>0</v>
      </c>
      <c r="Q171" s="32">
        <f>+Enero!Q171+Febrero!Q171+'Marzo '!Q171+'Abril '!Q171+'Mayo '!Q171+Junio!Q171+Julio!Q171+Agosto!Q171+Septiembre!Q171+'Octubre '!Q171+Noviembre!Q171+'Diciembre '!Q171</f>
        <v>0</v>
      </c>
      <c r="R171" s="32">
        <f>+Enero!R171+Febrero!R171+'Marzo '!R171+'Abril '!R171+'Mayo '!R171+Junio!R171+Julio!R171+Agosto!R171+Septiembre!R171+'Octubre '!R171+Noviembre!R171+'Diciembre '!R171</f>
        <v>0</v>
      </c>
      <c r="S171" s="32">
        <f>+Enero!S171+Febrero!S171+'Marzo '!S171+'Abril '!S171+'Mayo '!S171+Junio!S171+Julio!S171+Agosto!S171+Septiembre!S171+'Octubre '!S171+Noviembre!S171+'Diciembre '!S171</f>
        <v>0</v>
      </c>
      <c r="T171" s="32">
        <f>+Enero!T171+Febrero!T171+'Marzo '!T171+'Abril '!T171+'Mayo '!T171+Junio!T171+Julio!T171+Agosto!T171+Septiembre!T171+'Octubre '!T171+Noviembre!T171+'Diciembre '!T171</f>
        <v>0</v>
      </c>
      <c r="U171" s="32">
        <f>+Enero!U171+Febrero!U171+'Marzo '!U171+'Abril '!U171+'Mayo '!U171+Junio!U171+Julio!U171+Agosto!U171+Septiembre!U171+'Octubre '!U171+Noviembre!U171+'Diciembre '!U171</f>
        <v>0</v>
      </c>
      <c r="V171" s="32">
        <f>+Enero!V171+Febrero!V171+'Marzo '!V171+'Abril '!V171+'Mayo '!V171+Junio!V171+Julio!V171+Agosto!V171+Septiembre!V171+'Octubre '!V171+Noviembre!V171+'Diciembre '!V171</f>
        <v>0</v>
      </c>
      <c r="W171" s="32">
        <f>+Enero!W171+Febrero!W171+'Marzo '!W171+'Abril '!W171+'Mayo '!W171+Junio!W171+Julio!W171+Agosto!W171+Septiembre!W171+'Octubre '!W171+Noviembre!W171+'Diciembre '!W171</f>
        <v>0</v>
      </c>
      <c r="X171" s="32">
        <f>+Enero!X171+Febrero!X171+'Marzo '!X171+'Abril '!X171+'Mayo '!X171+Junio!X171+Julio!X171+Agosto!X171+Septiembre!X171+'Octubre '!X171+Noviembre!X171+'Diciembre '!X171</f>
        <v>0</v>
      </c>
      <c r="Y171" s="32">
        <f>+Enero!Y171+Febrero!Y171+'Marzo '!Y171+'Abril '!Y171+'Mayo '!Y171+Junio!Y171+Julio!Y171+Agosto!Y171+Septiembre!Y171+'Octubre '!Y171+Noviembre!Y171+'Diciembre '!Y171</f>
        <v>0</v>
      </c>
      <c r="Z171" s="32">
        <f>+Enero!Z171+Febrero!Z171+'Marzo '!Z171+'Abril '!Z171+'Mayo '!Z171+Junio!Z171+Julio!Z171+Agosto!Z171+Septiembre!Z171+'Octubre '!Z171+Noviembre!Z171+'Diciembre '!Z171</f>
        <v>0</v>
      </c>
      <c r="AA171" s="32">
        <f>+Enero!AA171+Febrero!AA171+'Marzo '!AA171+'Abril '!AA171+'Mayo '!AA171+Junio!AA171+Julio!AA171+Agosto!AA171+Septiembre!AA171+'Octubre '!AA171+Noviembre!AA171+'Diciembre '!AA171</f>
        <v>0</v>
      </c>
      <c r="AB171" s="32">
        <f>+Enero!AB171+Febrero!AB171+'Marzo '!AB171+'Abril '!AB171+'Mayo '!AB171+Junio!AB171+Julio!AB171+Agosto!AB171+Septiembre!AB171+'Octubre '!AB171+Noviembre!AB171+'Diciembre '!AB171</f>
        <v>0</v>
      </c>
      <c r="AC171" s="32">
        <f>+Enero!AC171+Febrero!AC171+'Marzo '!AC171+'Abril '!AC171+'Mayo '!AC171+Junio!AC171+Julio!AC171+Agosto!AC171+Septiembre!AC171+'Octubre '!AC171+Noviembre!AC171+'Diciembre '!AC171</f>
        <v>0</v>
      </c>
      <c r="AD171" s="32">
        <f>+Enero!AD171+Febrero!AD171+'Marzo '!AD171+'Abril '!AD171+'Mayo '!AD171+Junio!AD171+Julio!AD171+Agosto!AD171+Septiembre!AD171+'Octubre '!AD171+Noviembre!AD171+'Diciembre '!AD171</f>
        <v>2</v>
      </c>
      <c r="AE171" s="32">
        <f>+Enero!AE171+Febrero!AE171+'Marzo '!AE171+'Abril '!AE171+'Mayo '!AE171+Junio!AE171+Julio!AE171+Agosto!AE171+Septiembre!AE171+'Octubre '!AE171+Noviembre!AE171+'Diciembre '!AE171</f>
        <v>0</v>
      </c>
      <c r="AF171" s="32">
        <f>+Enero!AF171+Febrero!AF171+'Marzo '!AF171+'Abril '!AF171+'Mayo '!AF171+Junio!AF171+Julio!AF171+Agosto!AF171+Septiembre!AF171+'Octubre '!AF171+Noviembre!AF171+'Diciembre '!AF171</f>
        <v>2</v>
      </c>
      <c r="AG171" s="32">
        <f>+Enero!AG171+Febrero!AG171+'Marzo '!AG171+'Abril '!AG171+'Mayo '!AG171+Junio!AG171+Julio!AG171+Agosto!AG171+Septiembre!AG171+'Octubre '!AG171+Noviembre!AG171+'Diciembre '!AG171</f>
        <v>0</v>
      </c>
      <c r="AH171" s="32">
        <f>+Enero!AH171+Febrero!AH171+'Marzo '!AH171+'Abril '!AH171+'Mayo '!AH171+Junio!AH171+Julio!AH171+Agosto!AH171+Septiembre!AH171+'Octubre '!AH171+Noviembre!AH171+'Diciembre '!AH171</f>
        <v>0</v>
      </c>
      <c r="AI171" s="32">
        <f>+Enero!AI171+Febrero!AI171+'Marzo '!AI171+'Abril '!AI171+'Mayo '!AI171+Junio!AI171+Julio!AI171+Agosto!AI171+Septiembre!AI171+'Octubre '!AI171+Noviembre!AI171+'Diciembre '!AI171</f>
        <v>0</v>
      </c>
      <c r="AJ171" s="32">
        <f>+Enero!AJ171+Febrero!AJ171+'Marzo '!AJ171+'Abril '!AJ171+'Mayo '!AJ171+Junio!AJ171+Julio!AJ171+Agosto!AJ171+Septiembre!AJ171+'Octubre '!AJ171+Noviembre!AJ171+'Diciembre '!AJ171</f>
        <v>0</v>
      </c>
      <c r="AK171" s="32">
        <f>+Enero!AK171+Febrero!AK171+'Marzo '!AK171+'Abril '!AK171+'Mayo '!AK171+Junio!AK171+Julio!AK171+Agosto!AK171+Septiembre!AK171+'Octubre '!AK171+Noviembre!AK171+'Diciembre '!AK171</f>
        <v>0</v>
      </c>
      <c r="AL171" s="32">
        <f>+Enero!AL171+Febrero!AL171+'Marzo '!AL171+'Abril '!AL171+'Mayo '!AL171+Junio!AL171+Julio!AL171+Agosto!AL171+Septiembre!AL171+'Octubre '!AL171+Noviembre!AL171+'Diciembre '!AL171</f>
        <v>0</v>
      </c>
      <c r="AM171" s="32">
        <f>+Enero!AM171+Febrero!AM171+'Marzo '!AM171+'Abril '!AM171+'Mayo '!AM171+Junio!AM171+Julio!AM171+Agosto!AM171+Septiembre!AM171+'Octubre '!AM171+Noviembre!AM171+'Diciembre '!AM171</f>
        <v>0</v>
      </c>
      <c r="AN171" s="86">
        <f>+Enero!AN171+Febrero!AN171+'Marzo '!AN171+'Abril '!AN171+'Mayo '!AN171+Junio!AN171+Julio!AN171+Agosto!AN171+Septiembre!AN171+'Octubre '!AN171+Noviembre!AN171+'Diciembre '!AN171</f>
        <v>0</v>
      </c>
      <c r="AO171" s="128">
        <f>+Enero!AO171+Febrero!AO171+'Marzo '!AO171+'Abril '!AO171+'Mayo '!AO171+Junio!AO171+Julio!AO171+Agosto!AO171+Septiembre!AO171+'Octubre '!AO171+Noviembre!AO171+'Diciembre '!AO171</f>
        <v>0</v>
      </c>
      <c r="AP171" s="60">
        <f>+Enero!AP171+Febrero!AP171+'Marzo '!AP171+'Abril '!AP171+'Mayo '!AP171+Junio!AP171+Julio!AP171+Agosto!AP171+Septiembre!AP171+'Octubre '!AP171+Noviembre!AP171+'Diciembre '!AP171</f>
        <v>0</v>
      </c>
      <c r="AQ171" s="127">
        <f>+Enero!AQ171+Febrero!AQ171+'Marzo '!AQ171+'Abril '!AQ171+'Mayo '!AQ171+Junio!AQ171+Julio!AQ171+Agosto!AQ171+Septiembre!AQ171+'Octubre '!AQ171+Noviembre!AQ171+'Diciembre '!AQ171</f>
        <v>0</v>
      </c>
      <c r="AR171" s="178">
        <f>+Enero!AR171+Febrero!AR171+'Marzo '!AR171+'Abril '!AR171+'Mayo '!AR171+Junio!AR171+Julio!AR171+Agosto!AR171+Septiembre!AR171+'Octubre '!AR171+Noviembre!AR171+'Diciembre '!AR171</f>
        <v>0</v>
      </c>
      <c r="AS171" s="32">
        <f>+Enero!AS171+Febrero!AS171+'Marzo '!AS171+'Abril '!AS171+'Mayo '!AS171+Junio!AS171+Julio!AS171+Agosto!AS171+Septiembre!AS171+'Octubre '!AS171+Noviembre!AS171+'Diciembre '!AS171</f>
        <v>0</v>
      </c>
      <c r="AT171" s="32">
        <f>+Enero!AT171+Febrero!AT171+'Marzo '!AT171+'Abril '!AT171+'Mayo '!AT171+Junio!AT171+Julio!AT171+Agosto!AT171+Septiembre!AT171+'Octubre '!AT171+Noviembre!AT171+'Diciembre '!AT171</f>
        <v>0</v>
      </c>
      <c r="AU171" s="32">
        <f>+Enero!AU171+Febrero!AU171+'Marzo '!AU171+'Abril '!AU171+'Mayo '!AU171+Junio!AU171+Julio!AU171+Agosto!AU171+Septiembre!AU171+'Octubre '!AU171+Noviembre!AU171+'Diciembre '!AU171</f>
        <v>0</v>
      </c>
      <c r="AV171" s="26" t="str">
        <f t="shared" si="43"/>
        <v xml:space="preserve"> </v>
      </c>
      <c r="BA171" s="28" t="str">
        <f t="shared" si="37"/>
        <v/>
      </c>
      <c r="BB171" s="28" t="str">
        <f t="shared" si="38"/>
        <v/>
      </c>
      <c r="BC171" s="28" t="str">
        <f t="shared" si="39"/>
        <v/>
      </c>
      <c r="BD171" s="28" t="str">
        <f t="shared" si="40"/>
        <v/>
      </c>
      <c r="BE171" s="5"/>
      <c r="BG171" s="95"/>
      <c r="BH171" s="29">
        <f t="shared" si="45"/>
        <v>0</v>
      </c>
      <c r="BI171" s="29">
        <f t="shared" si="46"/>
        <v>0</v>
      </c>
      <c r="BJ171" s="29">
        <f t="shared" si="47"/>
        <v>0</v>
      </c>
      <c r="BK171" s="29">
        <f t="shared" si="48"/>
        <v>0</v>
      </c>
      <c r="BL171" s="29">
        <f t="shared" si="44"/>
        <v>0</v>
      </c>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9"/>
        <v>9</v>
      </c>
      <c r="E172" s="155">
        <f t="shared" si="50"/>
        <v>3</v>
      </c>
      <c r="F172" s="155">
        <f t="shared" si="50"/>
        <v>6</v>
      </c>
      <c r="G172" s="32">
        <f>+Enero!G172+Febrero!G172+'Marzo '!G172+'Abril '!G172+'Mayo '!G172+Junio!G172+Julio!G172+Agosto!G172+Septiembre!G172+'Octubre '!G172+Noviembre!G172+'Diciembre '!G172</f>
        <v>0</v>
      </c>
      <c r="H172" s="32">
        <f>+Enero!H172+Febrero!H172+'Marzo '!H172+'Abril '!H172+'Mayo '!H172+Junio!H172+Julio!H172+Agosto!H172+Septiembre!H172+'Octubre '!H172+Noviembre!H172+'Diciembre '!H172</f>
        <v>0</v>
      </c>
      <c r="I172" s="32">
        <f>+Enero!I172+Febrero!I172+'Marzo '!I172+'Abril '!I172+'Mayo '!I172+Junio!I172+Julio!I172+Agosto!I172+Septiembre!I172+'Octubre '!I172+Noviembre!I172+'Diciembre '!I172</f>
        <v>0</v>
      </c>
      <c r="J172" s="32">
        <f>+Enero!J172+Febrero!J172+'Marzo '!J172+'Abril '!J172+'Mayo '!J172+Junio!J172+Julio!J172+Agosto!J172+Septiembre!J172+'Octubre '!J172+Noviembre!J172+'Diciembre '!J172</f>
        <v>0</v>
      </c>
      <c r="K172" s="32">
        <f>+Enero!K172+Febrero!K172+'Marzo '!K172+'Abril '!K172+'Mayo '!K172+Junio!K172+Julio!K172+Agosto!K172+Septiembre!K172+'Octubre '!K172+Noviembre!K172+'Diciembre '!K172</f>
        <v>0</v>
      </c>
      <c r="L172" s="32">
        <f>+Enero!L172+Febrero!L172+'Marzo '!L172+'Abril '!L172+'Mayo '!L172+Junio!L172+Julio!L172+Agosto!L172+Septiembre!L172+'Octubre '!L172+Noviembre!L172+'Diciembre '!L172</f>
        <v>0</v>
      </c>
      <c r="M172" s="32">
        <f>+Enero!M172+Febrero!M172+'Marzo '!M172+'Abril '!M172+'Mayo '!M172+Junio!M172+Julio!M172+Agosto!M172+Septiembre!M172+'Octubre '!M172+Noviembre!M172+'Diciembre '!M172</f>
        <v>0</v>
      </c>
      <c r="N172" s="32">
        <f>+Enero!N172+Febrero!N172+'Marzo '!N172+'Abril '!N172+'Mayo '!N172+Junio!N172+Julio!N172+Agosto!N172+Septiembre!N172+'Octubre '!N172+Noviembre!N172+'Diciembre '!N172</f>
        <v>0</v>
      </c>
      <c r="O172" s="32">
        <f>+Enero!O172+Febrero!O172+'Marzo '!O172+'Abril '!O172+'Mayo '!O172+Junio!O172+Julio!O172+Agosto!O172+Septiembre!O172+'Octubre '!O172+Noviembre!O172+'Diciembre '!O172</f>
        <v>0</v>
      </c>
      <c r="P172" s="32">
        <f>+Enero!P172+Febrero!P172+'Marzo '!P172+'Abril '!P172+'Mayo '!P172+Junio!P172+Julio!P172+Agosto!P172+Septiembre!P172+'Octubre '!P172+Noviembre!P172+'Diciembre '!P172</f>
        <v>0</v>
      </c>
      <c r="Q172" s="32">
        <f>+Enero!Q172+Febrero!Q172+'Marzo '!Q172+'Abril '!Q172+'Mayo '!Q172+Junio!Q172+Julio!Q172+Agosto!Q172+Septiembre!Q172+'Octubre '!Q172+Noviembre!Q172+'Diciembre '!Q172</f>
        <v>0</v>
      </c>
      <c r="R172" s="32">
        <f>+Enero!R172+Febrero!R172+'Marzo '!R172+'Abril '!R172+'Mayo '!R172+Junio!R172+Julio!R172+Agosto!R172+Septiembre!R172+'Octubre '!R172+Noviembre!R172+'Diciembre '!R172</f>
        <v>0</v>
      </c>
      <c r="S172" s="32">
        <f>+Enero!S172+Febrero!S172+'Marzo '!S172+'Abril '!S172+'Mayo '!S172+Junio!S172+Julio!S172+Agosto!S172+Septiembre!S172+'Octubre '!S172+Noviembre!S172+'Diciembre '!S172</f>
        <v>0</v>
      </c>
      <c r="T172" s="32">
        <f>+Enero!T172+Febrero!T172+'Marzo '!T172+'Abril '!T172+'Mayo '!T172+Junio!T172+Julio!T172+Agosto!T172+Septiembre!T172+'Octubre '!T172+Noviembre!T172+'Diciembre '!T172</f>
        <v>0</v>
      </c>
      <c r="U172" s="32">
        <f>+Enero!U172+Febrero!U172+'Marzo '!U172+'Abril '!U172+'Mayo '!U172+Junio!U172+Julio!U172+Agosto!U172+Septiembre!U172+'Octubre '!U172+Noviembre!U172+'Diciembre '!U172</f>
        <v>0</v>
      </c>
      <c r="V172" s="32">
        <f>+Enero!V172+Febrero!V172+'Marzo '!V172+'Abril '!V172+'Mayo '!V172+Junio!V172+Julio!V172+Agosto!V172+Septiembre!V172+'Octubre '!V172+Noviembre!V172+'Diciembre '!V172</f>
        <v>0</v>
      </c>
      <c r="W172" s="32">
        <f>+Enero!W172+Febrero!W172+'Marzo '!W172+'Abril '!W172+'Mayo '!W172+Junio!W172+Julio!W172+Agosto!W172+Septiembre!W172+'Octubre '!W172+Noviembre!W172+'Diciembre '!W172</f>
        <v>1</v>
      </c>
      <c r="X172" s="32">
        <f>+Enero!X172+Febrero!X172+'Marzo '!X172+'Abril '!X172+'Mayo '!X172+Junio!X172+Julio!X172+Agosto!X172+Septiembre!X172+'Octubre '!X172+Noviembre!X172+'Diciembre '!X172</f>
        <v>0</v>
      </c>
      <c r="Y172" s="32">
        <f>+Enero!Y172+Febrero!Y172+'Marzo '!Y172+'Abril '!Y172+'Mayo '!Y172+Junio!Y172+Julio!Y172+Agosto!Y172+Septiembre!Y172+'Octubre '!Y172+Noviembre!Y172+'Diciembre '!Y172</f>
        <v>0</v>
      </c>
      <c r="Z172" s="32">
        <f>+Enero!Z172+Febrero!Z172+'Marzo '!Z172+'Abril '!Z172+'Mayo '!Z172+Junio!Z172+Julio!Z172+Agosto!Z172+Septiembre!Z172+'Octubre '!Z172+Noviembre!Z172+'Diciembre '!Z172</f>
        <v>0</v>
      </c>
      <c r="AA172" s="32">
        <f>+Enero!AA172+Febrero!AA172+'Marzo '!AA172+'Abril '!AA172+'Mayo '!AA172+Junio!AA172+Julio!AA172+Agosto!AA172+Septiembre!AA172+'Octubre '!AA172+Noviembre!AA172+'Diciembre '!AA172</f>
        <v>1</v>
      </c>
      <c r="AB172" s="32">
        <f>+Enero!AB172+Febrero!AB172+'Marzo '!AB172+'Abril '!AB172+'Mayo '!AB172+Junio!AB172+Julio!AB172+Agosto!AB172+Septiembre!AB172+'Octubre '!AB172+Noviembre!AB172+'Diciembre '!AB172</f>
        <v>3</v>
      </c>
      <c r="AC172" s="32">
        <f>+Enero!AC172+Febrero!AC172+'Marzo '!AC172+'Abril '!AC172+'Mayo '!AC172+Junio!AC172+Julio!AC172+Agosto!AC172+Septiembre!AC172+'Octubre '!AC172+Noviembre!AC172+'Diciembre '!AC172</f>
        <v>0</v>
      </c>
      <c r="AD172" s="32">
        <f>+Enero!AD172+Febrero!AD172+'Marzo '!AD172+'Abril '!AD172+'Mayo '!AD172+Junio!AD172+Julio!AD172+Agosto!AD172+Septiembre!AD172+'Octubre '!AD172+Noviembre!AD172+'Diciembre '!AD172</f>
        <v>0</v>
      </c>
      <c r="AE172" s="32">
        <f>+Enero!AE172+Febrero!AE172+'Marzo '!AE172+'Abril '!AE172+'Mayo '!AE172+Junio!AE172+Julio!AE172+Agosto!AE172+Septiembre!AE172+'Octubre '!AE172+Noviembre!AE172+'Diciembre '!AE172</f>
        <v>0</v>
      </c>
      <c r="AF172" s="32">
        <f>+Enero!AF172+Febrero!AF172+'Marzo '!AF172+'Abril '!AF172+'Mayo '!AF172+Junio!AF172+Julio!AF172+Agosto!AF172+Septiembre!AF172+'Octubre '!AF172+Noviembre!AF172+'Diciembre '!AF172</f>
        <v>2</v>
      </c>
      <c r="AG172" s="32">
        <f>+Enero!AG172+Febrero!AG172+'Marzo '!AG172+'Abril '!AG172+'Mayo '!AG172+Junio!AG172+Julio!AG172+Agosto!AG172+Septiembre!AG172+'Octubre '!AG172+Noviembre!AG172+'Diciembre '!AG172</f>
        <v>0</v>
      </c>
      <c r="AH172" s="32">
        <f>+Enero!AH172+Febrero!AH172+'Marzo '!AH172+'Abril '!AH172+'Mayo '!AH172+Junio!AH172+Julio!AH172+Agosto!AH172+Septiembre!AH172+'Octubre '!AH172+Noviembre!AH172+'Diciembre '!AH172</f>
        <v>0</v>
      </c>
      <c r="AI172" s="32">
        <f>+Enero!AI172+Febrero!AI172+'Marzo '!AI172+'Abril '!AI172+'Mayo '!AI172+Junio!AI172+Julio!AI172+Agosto!AI172+Septiembre!AI172+'Octubre '!AI172+Noviembre!AI172+'Diciembre '!AI172</f>
        <v>1</v>
      </c>
      <c r="AJ172" s="32">
        <f>+Enero!AJ172+Febrero!AJ172+'Marzo '!AJ172+'Abril '!AJ172+'Mayo '!AJ172+Junio!AJ172+Julio!AJ172+Agosto!AJ172+Septiembre!AJ172+'Octubre '!AJ172+Noviembre!AJ172+'Diciembre '!AJ172</f>
        <v>1</v>
      </c>
      <c r="AK172" s="32">
        <f>+Enero!AK172+Febrero!AK172+'Marzo '!AK172+'Abril '!AK172+'Mayo '!AK172+Junio!AK172+Julio!AK172+Agosto!AK172+Septiembre!AK172+'Octubre '!AK172+Noviembre!AK172+'Diciembre '!AK172</f>
        <v>0</v>
      </c>
      <c r="AL172" s="32">
        <f>+Enero!AL172+Febrero!AL172+'Marzo '!AL172+'Abril '!AL172+'Mayo '!AL172+Junio!AL172+Julio!AL172+Agosto!AL172+Septiembre!AL172+'Octubre '!AL172+Noviembre!AL172+'Diciembre '!AL172</f>
        <v>0</v>
      </c>
      <c r="AM172" s="32">
        <f>+Enero!AM172+Febrero!AM172+'Marzo '!AM172+'Abril '!AM172+'Mayo '!AM172+Junio!AM172+Julio!AM172+Agosto!AM172+Septiembre!AM172+'Octubre '!AM172+Noviembre!AM172+'Diciembre '!AM172</f>
        <v>0</v>
      </c>
      <c r="AN172" s="86">
        <f>+Enero!AN172+Febrero!AN172+'Marzo '!AN172+'Abril '!AN172+'Mayo '!AN172+Junio!AN172+Julio!AN172+Agosto!AN172+Septiembre!AN172+'Octubre '!AN172+Noviembre!AN172+'Diciembre '!AN172</f>
        <v>0</v>
      </c>
      <c r="AO172" s="128">
        <f>+Enero!AO172+Febrero!AO172+'Marzo '!AO172+'Abril '!AO172+'Mayo '!AO172+Junio!AO172+Julio!AO172+Agosto!AO172+Septiembre!AO172+'Octubre '!AO172+Noviembre!AO172+'Diciembre '!AO172</f>
        <v>0</v>
      </c>
      <c r="AP172" s="60">
        <f>+Enero!AP172+Febrero!AP172+'Marzo '!AP172+'Abril '!AP172+'Mayo '!AP172+Junio!AP172+Julio!AP172+Agosto!AP172+Septiembre!AP172+'Octubre '!AP172+Noviembre!AP172+'Diciembre '!AP172</f>
        <v>0</v>
      </c>
      <c r="AQ172" s="127">
        <f>+Enero!AQ172+Febrero!AQ172+'Marzo '!AQ172+'Abril '!AQ172+'Mayo '!AQ172+Junio!AQ172+Julio!AQ172+Agosto!AQ172+Septiembre!AQ172+'Octubre '!AQ172+Noviembre!AQ172+'Diciembre '!AQ172</f>
        <v>0</v>
      </c>
      <c r="AR172" s="178">
        <f>+Enero!AR172+Febrero!AR172+'Marzo '!AR172+'Abril '!AR172+'Mayo '!AR172+Junio!AR172+Julio!AR172+Agosto!AR172+Septiembre!AR172+'Octubre '!AR172+Noviembre!AR172+'Diciembre '!AR172</f>
        <v>0</v>
      </c>
      <c r="AS172" s="32">
        <f>+Enero!AS172+Febrero!AS172+'Marzo '!AS172+'Abril '!AS172+'Mayo '!AS172+Junio!AS172+Julio!AS172+Agosto!AS172+Septiembre!AS172+'Octubre '!AS172+Noviembre!AS172+'Diciembre '!AS172</f>
        <v>0</v>
      </c>
      <c r="AT172" s="32">
        <f>+Enero!AT172+Febrero!AT172+'Marzo '!AT172+'Abril '!AT172+'Mayo '!AT172+Junio!AT172+Julio!AT172+Agosto!AT172+Septiembre!AT172+'Octubre '!AT172+Noviembre!AT172+'Diciembre '!AT172</f>
        <v>0</v>
      </c>
      <c r="AU172" s="32">
        <f>+Enero!AU172+Febrero!AU172+'Marzo '!AU172+'Abril '!AU172+'Mayo '!AU172+Junio!AU172+Julio!AU172+Agosto!AU172+Septiembre!AU172+'Octubre '!AU172+Noviembre!AU172+'Diciembre '!AU172</f>
        <v>0</v>
      </c>
      <c r="AV172" s="26" t="str">
        <f t="shared" si="43"/>
        <v xml:space="preserve"> </v>
      </c>
      <c r="BA172" s="28" t="str">
        <f t="shared" si="37"/>
        <v/>
      </c>
      <c r="BB172" s="28" t="str">
        <f t="shared" si="38"/>
        <v/>
      </c>
      <c r="BC172" s="28" t="str">
        <f t="shared" si="39"/>
        <v/>
      </c>
      <c r="BD172" s="28" t="str">
        <f t="shared" si="40"/>
        <v/>
      </c>
      <c r="BE172" s="5"/>
      <c r="BG172" s="95"/>
      <c r="BH172" s="29">
        <f t="shared" si="45"/>
        <v>0</v>
      </c>
      <c r="BI172" s="29">
        <f t="shared" si="46"/>
        <v>0</v>
      </c>
      <c r="BJ172" s="29">
        <f t="shared" si="47"/>
        <v>0</v>
      </c>
      <c r="BK172" s="29">
        <f t="shared" si="48"/>
        <v>0</v>
      </c>
      <c r="BL172" s="29">
        <f t="shared" si="44"/>
        <v>0</v>
      </c>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9"/>
        <v>11</v>
      </c>
      <c r="E173" s="155">
        <f t="shared" si="50"/>
        <v>5</v>
      </c>
      <c r="F173" s="155">
        <f t="shared" si="50"/>
        <v>6</v>
      </c>
      <c r="G173" s="32">
        <f>+Enero!G173+Febrero!G173+'Marzo '!G173+'Abril '!G173+'Mayo '!G173+Junio!G173+Julio!G173+Agosto!G173+Septiembre!G173+'Octubre '!G173+Noviembre!G173+'Diciembre '!G173</f>
        <v>0</v>
      </c>
      <c r="H173" s="32">
        <f>+Enero!H173+Febrero!H173+'Marzo '!H173+'Abril '!H173+'Mayo '!H173+Junio!H173+Julio!H173+Agosto!H173+Septiembre!H173+'Octubre '!H173+Noviembre!H173+'Diciembre '!H173</f>
        <v>0</v>
      </c>
      <c r="I173" s="32">
        <f>+Enero!I173+Febrero!I173+'Marzo '!I173+'Abril '!I173+'Mayo '!I173+Junio!I173+Julio!I173+Agosto!I173+Septiembre!I173+'Octubre '!I173+Noviembre!I173+'Diciembre '!I173</f>
        <v>0</v>
      </c>
      <c r="J173" s="32">
        <f>+Enero!J173+Febrero!J173+'Marzo '!J173+'Abril '!J173+'Mayo '!J173+Junio!J173+Julio!J173+Agosto!J173+Septiembre!J173+'Octubre '!J173+Noviembre!J173+'Diciembre '!J173</f>
        <v>0</v>
      </c>
      <c r="K173" s="32">
        <f>+Enero!K173+Febrero!K173+'Marzo '!K173+'Abril '!K173+'Mayo '!K173+Junio!K173+Julio!K173+Agosto!K173+Septiembre!K173+'Octubre '!K173+Noviembre!K173+'Diciembre '!K173</f>
        <v>0</v>
      </c>
      <c r="L173" s="32">
        <f>+Enero!L173+Febrero!L173+'Marzo '!L173+'Abril '!L173+'Mayo '!L173+Junio!L173+Julio!L173+Agosto!L173+Septiembre!L173+'Octubre '!L173+Noviembre!L173+'Diciembre '!L173</f>
        <v>0</v>
      </c>
      <c r="M173" s="32">
        <f>+Enero!M173+Febrero!M173+'Marzo '!M173+'Abril '!M173+'Mayo '!M173+Junio!M173+Julio!M173+Agosto!M173+Septiembre!M173+'Octubre '!M173+Noviembre!M173+'Diciembre '!M173</f>
        <v>1</v>
      </c>
      <c r="N173" s="32">
        <f>+Enero!N173+Febrero!N173+'Marzo '!N173+'Abril '!N173+'Mayo '!N173+Junio!N173+Julio!N173+Agosto!N173+Septiembre!N173+'Octubre '!N173+Noviembre!N173+'Diciembre '!N173</f>
        <v>0</v>
      </c>
      <c r="O173" s="32">
        <f>+Enero!O173+Febrero!O173+'Marzo '!O173+'Abril '!O173+'Mayo '!O173+Junio!O173+Julio!O173+Agosto!O173+Septiembre!O173+'Octubre '!O173+Noviembre!O173+'Diciembre '!O173</f>
        <v>0</v>
      </c>
      <c r="P173" s="32">
        <f>+Enero!P173+Febrero!P173+'Marzo '!P173+'Abril '!P173+'Mayo '!P173+Junio!P173+Julio!P173+Agosto!P173+Septiembre!P173+'Octubre '!P173+Noviembre!P173+'Diciembre '!P173</f>
        <v>2</v>
      </c>
      <c r="Q173" s="32">
        <f>+Enero!Q173+Febrero!Q173+'Marzo '!Q173+'Abril '!Q173+'Mayo '!Q173+Junio!Q173+Julio!Q173+Agosto!Q173+Septiembre!Q173+'Octubre '!Q173+Noviembre!Q173+'Diciembre '!Q173</f>
        <v>1</v>
      </c>
      <c r="R173" s="32">
        <f>+Enero!R173+Febrero!R173+'Marzo '!R173+'Abril '!R173+'Mayo '!R173+Junio!R173+Julio!R173+Agosto!R173+Septiembre!R173+'Octubre '!R173+Noviembre!R173+'Diciembre '!R173</f>
        <v>0</v>
      </c>
      <c r="S173" s="32">
        <f>+Enero!S173+Febrero!S173+'Marzo '!S173+'Abril '!S173+'Mayo '!S173+Junio!S173+Julio!S173+Agosto!S173+Septiembre!S173+'Octubre '!S173+Noviembre!S173+'Diciembre '!S173</f>
        <v>2</v>
      </c>
      <c r="T173" s="32">
        <f>+Enero!T173+Febrero!T173+'Marzo '!T173+'Abril '!T173+'Mayo '!T173+Junio!T173+Julio!T173+Agosto!T173+Septiembre!T173+'Octubre '!T173+Noviembre!T173+'Diciembre '!T173</f>
        <v>0</v>
      </c>
      <c r="U173" s="32">
        <f>+Enero!U173+Febrero!U173+'Marzo '!U173+'Abril '!U173+'Mayo '!U173+Junio!U173+Julio!U173+Agosto!U173+Septiembre!U173+'Octubre '!U173+Noviembre!U173+'Diciembre '!U173</f>
        <v>0</v>
      </c>
      <c r="V173" s="32">
        <f>+Enero!V173+Febrero!V173+'Marzo '!V173+'Abril '!V173+'Mayo '!V173+Junio!V173+Julio!V173+Agosto!V173+Septiembre!V173+'Octubre '!V173+Noviembre!V173+'Diciembre '!V173</f>
        <v>2</v>
      </c>
      <c r="W173" s="32">
        <f>+Enero!W173+Febrero!W173+'Marzo '!W173+'Abril '!W173+'Mayo '!W173+Junio!W173+Julio!W173+Agosto!W173+Septiembre!W173+'Octubre '!W173+Noviembre!W173+'Diciembre '!W173</f>
        <v>0</v>
      </c>
      <c r="X173" s="32">
        <f>+Enero!X173+Febrero!X173+'Marzo '!X173+'Abril '!X173+'Mayo '!X173+Junio!X173+Julio!X173+Agosto!X173+Septiembre!X173+'Octubre '!X173+Noviembre!X173+'Diciembre '!X173</f>
        <v>0</v>
      </c>
      <c r="Y173" s="32">
        <f>+Enero!Y173+Febrero!Y173+'Marzo '!Y173+'Abril '!Y173+'Mayo '!Y173+Junio!Y173+Julio!Y173+Agosto!Y173+Septiembre!Y173+'Octubre '!Y173+Noviembre!Y173+'Diciembre '!Y173</f>
        <v>0</v>
      </c>
      <c r="Z173" s="32">
        <f>+Enero!Z173+Febrero!Z173+'Marzo '!Z173+'Abril '!Z173+'Mayo '!Z173+Junio!Z173+Julio!Z173+Agosto!Z173+Septiembre!Z173+'Octubre '!Z173+Noviembre!Z173+'Diciembre '!Z173</f>
        <v>0</v>
      </c>
      <c r="AA173" s="32">
        <f>+Enero!AA173+Febrero!AA173+'Marzo '!AA173+'Abril '!AA173+'Mayo '!AA173+Junio!AA173+Julio!AA173+Agosto!AA173+Septiembre!AA173+'Octubre '!AA173+Noviembre!AA173+'Diciembre '!AA173</f>
        <v>0</v>
      </c>
      <c r="AB173" s="32">
        <f>+Enero!AB173+Febrero!AB173+'Marzo '!AB173+'Abril '!AB173+'Mayo '!AB173+Junio!AB173+Julio!AB173+Agosto!AB173+Septiembre!AB173+'Octubre '!AB173+Noviembre!AB173+'Diciembre '!AB173</f>
        <v>2</v>
      </c>
      <c r="AC173" s="32">
        <f>+Enero!AC173+Febrero!AC173+'Marzo '!AC173+'Abril '!AC173+'Mayo '!AC173+Junio!AC173+Julio!AC173+Agosto!AC173+Septiembre!AC173+'Octubre '!AC173+Noviembre!AC173+'Diciembre '!AC173</f>
        <v>0</v>
      </c>
      <c r="AD173" s="32">
        <f>+Enero!AD173+Febrero!AD173+'Marzo '!AD173+'Abril '!AD173+'Mayo '!AD173+Junio!AD173+Julio!AD173+Agosto!AD173+Septiembre!AD173+'Octubre '!AD173+Noviembre!AD173+'Diciembre '!AD173</f>
        <v>0</v>
      </c>
      <c r="AE173" s="32">
        <f>+Enero!AE173+Febrero!AE173+'Marzo '!AE173+'Abril '!AE173+'Mayo '!AE173+Junio!AE173+Julio!AE173+Agosto!AE173+Septiembre!AE173+'Octubre '!AE173+Noviembre!AE173+'Diciembre '!AE173</f>
        <v>1</v>
      </c>
      <c r="AF173" s="32">
        <f>+Enero!AF173+Febrero!AF173+'Marzo '!AF173+'Abril '!AF173+'Mayo '!AF173+Junio!AF173+Julio!AF173+Agosto!AF173+Septiembre!AF173+'Octubre '!AF173+Noviembre!AF173+'Diciembre '!AF173</f>
        <v>0</v>
      </c>
      <c r="AG173" s="32">
        <f>+Enero!AG173+Febrero!AG173+'Marzo '!AG173+'Abril '!AG173+'Mayo '!AG173+Junio!AG173+Julio!AG173+Agosto!AG173+Septiembre!AG173+'Octubre '!AG173+Noviembre!AG173+'Diciembre '!AG173</f>
        <v>0</v>
      </c>
      <c r="AH173" s="32">
        <f>+Enero!AH173+Febrero!AH173+'Marzo '!AH173+'Abril '!AH173+'Mayo '!AH173+Junio!AH173+Julio!AH173+Agosto!AH173+Septiembre!AH173+'Octubre '!AH173+Noviembre!AH173+'Diciembre '!AH173</f>
        <v>0</v>
      </c>
      <c r="AI173" s="32">
        <f>+Enero!AI173+Febrero!AI173+'Marzo '!AI173+'Abril '!AI173+'Mayo '!AI173+Junio!AI173+Julio!AI173+Agosto!AI173+Septiembre!AI173+'Octubre '!AI173+Noviembre!AI173+'Diciembre '!AI173</f>
        <v>0</v>
      </c>
      <c r="AJ173" s="32">
        <f>+Enero!AJ173+Febrero!AJ173+'Marzo '!AJ173+'Abril '!AJ173+'Mayo '!AJ173+Junio!AJ173+Julio!AJ173+Agosto!AJ173+Septiembre!AJ173+'Octubre '!AJ173+Noviembre!AJ173+'Diciembre '!AJ173</f>
        <v>0</v>
      </c>
      <c r="AK173" s="32">
        <f>+Enero!AK173+Febrero!AK173+'Marzo '!AK173+'Abril '!AK173+'Mayo '!AK173+Junio!AK173+Julio!AK173+Agosto!AK173+Septiembre!AK173+'Octubre '!AK173+Noviembre!AK173+'Diciembre '!AK173</f>
        <v>0</v>
      </c>
      <c r="AL173" s="32">
        <f>+Enero!AL173+Febrero!AL173+'Marzo '!AL173+'Abril '!AL173+'Mayo '!AL173+Junio!AL173+Julio!AL173+Agosto!AL173+Septiembre!AL173+'Octubre '!AL173+Noviembre!AL173+'Diciembre '!AL173</f>
        <v>0</v>
      </c>
      <c r="AM173" s="32">
        <f>+Enero!AM173+Febrero!AM173+'Marzo '!AM173+'Abril '!AM173+'Mayo '!AM173+Junio!AM173+Julio!AM173+Agosto!AM173+Septiembre!AM173+'Octubre '!AM173+Noviembre!AM173+'Diciembre '!AM173</f>
        <v>0</v>
      </c>
      <c r="AN173" s="86">
        <f>+Enero!AN173+Febrero!AN173+'Marzo '!AN173+'Abril '!AN173+'Mayo '!AN173+Junio!AN173+Julio!AN173+Agosto!AN173+Septiembre!AN173+'Octubre '!AN173+Noviembre!AN173+'Diciembre '!AN173</f>
        <v>0</v>
      </c>
      <c r="AO173" s="128">
        <f>+Enero!AO173+Febrero!AO173+'Marzo '!AO173+'Abril '!AO173+'Mayo '!AO173+Junio!AO173+Julio!AO173+Agosto!AO173+Septiembre!AO173+'Octubre '!AO173+Noviembre!AO173+'Diciembre '!AO173</f>
        <v>1</v>
      </c>
      <c r="AP173" s="60">
        <f>+Enero!AP173+Febrero!AP173+'Marzo '!AP173+'Abril '!AP173+'Mayo '!AP173+Junio!AP173+Julio!AP173+Agosto!AP173+Septiembre!AP173+'Octubre '!AP173+Noviembre!AP173+'Diciembre '!AP173</f>
        <v>0</v>
      </c>
      <c r="AQ173" s="127">
        <f>+Enero!AQ173+Febrero!AQ173+'Marzo '!AQ173+'Abril '!AQ173+'Mayo '!AQ173+Junio!AQ173+Julio!AQ173+Agosto!AQ173+Septiembre!AQ173+'Octubre '!AQ173+Noviembre!AQ173+'Diciembre '!AQ173</f>
        <v>0</v>
      </c>
      <c r="AR173" s="178">
        <f>+Enero!AR173+Febrero!AR173+'Marzo '!AR173+'Abril '!AR173+'Mayo '!AR173+Junio!AR173+Julio!AR173+Agosto!AR173+Septiembre!AR173+'Octubre '!AR173+Noviembre!AR173+'Diciembre '!AR173</f>
        <v>0</v>
      </c>
      <c r="AS173" s="32">
        <f>+Enero!AS173+Febrero!AS173+'Marzo '!AS173+'Abril '!AS173+'Mayo '!AS173+Junio!AS173+Julio!AS173+Agosto!AS173+Septiembre!AS173+'Octubre '!AS173+Noviembre!AS173+'Diciembre '!AS173</f>
        <v>0</v>
      </c>
      <c r="AT173" s="32">
        <f>+Enero!AT173+Febrero!AT173+'Marzo '!AT173+'Abril '!AT173+'Mayo '!AT173+Junio!AT173+Julio!AT173+Agosto!AT173+Septiembre!AT173+'Octubre '!AT173+Noviembre!AT173+'Diciembre '!AT173</f>
        <v>0</v>
      </c>
      <c r="AU173" s="32">
        <f>+Enero!AU173+Febrero!AU173+'Marzo '!AU173+'Abril '!AU173+'Mayo '!AU173+Junio!AU173+Julio!AU173+Agosto!AU173+Septiembre!AU173+'Octubre '!AU173+Noviembre!AU173+'Diciembre '!AU173</f>
        <v>0</v>
      </c>
      <c r="AV173" s="26" t="str">
        <f t="shared" si="43"/>
        <v xml:space="preserve"> </v>
      </c>
      <c r="BA173" s="28" t="str">
        <f t="shared" si="37"/>
        <v/>
      </c>
      <c r="BB173" s="28" t="str">
        <f t="shared" si="38"/>
        <v/>
      </c>
      <c r="BC173" s="28" t="str">
        <f t="shared" si="39"/>
        <v/>
      </c>
      <c r="BD173" s="28" t="str">
        <f t="shared" si="40"/>
        <v/>
      </c>
      <c r="BE173" s="5"/>
      <c r="BG173" s="95"/>
      <c r="BH173" s="29">
        <f t="shared" si="45"/>
        <v>0</v>
      </c>
      <c r="BI173" s="29">
        <f t="shared" si="46"/>
        <v>0</v>
      </c>
      <c r="BJ173" s="29">
        <f t="shared" si="47"/>
        <v>0</v>
      </c>
      <c r="BK173" s="29">
        <f t="shared" si="48"/>
        <v>0</v>
      </c>
      <c r="BL173" s="29">
        <f t="shared" si="44"/>
        <v>0</v>
      </c>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9"/>
        <v>3</v>
      </c>
      <c r="E174" s="158">
        <f t="shared" si="50"/>
        <v>3</v>
      </c>
      <c r="F174" s="158">
        <f t="shared" si="50"/>
        <v>0</v>
      </c>
      <c r="G174" s="35">
        <f>+Enero!G174+Febrero!G174+'Marzo '!G174+'Abril '!G174+'Mayo '!G174+Junio!G174+Julio!G174+Agosto!G174+Septiembre!G174+'Octubre '!G174+Noviembre!G174+'Diciembre '!G174</f>
        <v>0</v>
      </c>
      <c r="H174" s="35">
        <f>+Enero!H174+Febrero!H174+'Marzo '!H174+'Abril '!H174+'Mayo '!H174+Junio!H174+Julio!H174+Agosto!H174+Septiembre!H174+'Octubre '!H174+Noviembre!H174+'Diciembre '!H174</f>
        <v>0</v>
      </c>
      <c r="I174" s="35">
        <f>+Enero!I174+Febrero!I174+'Marzo '!I174+'Abril '!I174+'Mayo '!I174+Junio!I174+Julio!I174+Agosto!I174+Septiembre!I174+'Octubre '!I174+Noviembre!I174+'Diciembre '!I174</f>
        <v>0</v>
      </c>
      <c r="J174" s="35">
        <f>+Enero!J174+Febrero!J174+'Marzo '!J174+'Abril '!J174+'Mayo '!J174+Junio!J174+Julio!J174+Agosto!J174+Septiembre!J174+'Octubre '!J174+Noviembre!J174+'Diciembre '!J174</f>
        <v>0</v>
      </c>
      <c r="K174" s="35">
        <f>+Enero!K174+Febrero!K174+'Marzo '!K174+'Abril '!K174+'Mayo '!K174+Junio!K174+Julio!K174+Agosto!K174+Septiembre!K174+'Octubre '!K174+Noviembre!K174+'Diciembre '!K174</f>
        <v>0</v>
      </c>
      <c r="L174" s="35">
        <f>+Enero!L174+Febrero!L174+'Marzo '!L174+'Abril '!L174+'Mayo '!L174+Junio!L174+Julio!L174+Agosto!L174+Septiembre!L174+'Octubre '!L174+Noviembre!L174+'Diciembre '!L174</f>
        <v>0</v>
      </c>
      <c r="M174" s="35">
        <f>+Enero!M174+Febrero!M174+'Marzo '!M174+'Abril '!M174+'Mayo '!M174+Junio!M174+Julio!M174+Agosto!M174+Septiembre!M174+'Octubre '!M174+Noviembre!M174+'Diciembre '!M174</f>
        <v>0</v>
      </c>
      <c r="N174" s="35">
        <f>+Enero!N174+Febrero!N174+'Marzo '!N174+'Abril '!N174+'Mayo '!N174+Junio!N174+Julio!N174+Agosto!N174+Septiembre!N174+'Octubre '!N174+Noviembre!N174+'Diciembre '!N174</f>
        <v>0</v>
      </c>
      <c r="O174" s="35">
        <f>+Enero!O174+Febrero!O174+'Marzo '!O174+'Abril '!O174+'Mayo '!O174+Junio!O174+Julio!O174+Agosto!O174+Septiembre!O174+'Octubre '!O174+Noviembre!O174+'Diciembre '!O174</f>
        <v>0</v>
      </c>
      <c r="P174" s="35">
        <f>+Enero!P174+Febrero!P174+'Marzo '!P174+'Abril '!P174+'Mayo '!P174+Junio!P174+Julio!P174+Agosto!P174+Septiembre!P174+'Octubre '!P174+Noviembre!P174+'Diciembre '!P174</f>
        <v>0</v>
      </c>
      <c r="Q174" s="35">
        <f>+Enero!Q174+Febrero!Q174+'Marzo '!Q174+'Abril '!Q174+'Mayo '!Q174+Junio!Q174+Julio!Q174+Agosto!Q174+Septiembre!Q174+'Octubre '!Q174+Noviembre!Q174+'Diciembre '!Q174</f>
        <v>0</v>
      </c>
      <c r="R174" s="35">
        <f>+Enero!R174+Febrero!R174+'Marzo '!R174+'Abril '!R174+'Mayo '!R174+Junio!R174+Julio!R174+Agosto!R174+Septiembre!R174+'Octubre '!R174+Noviembre!R174+'Diciembre '!R174</f>
        <v>0</v>
      </c>
      <c r="S174" s="35">
        <f>+Enero!S174+Febrero!S174+'Marzo '!S174+'Abril '!S174+'Mayo '!S174+Junio!S174+Julio!S174+Agosto!S174+Septiembre!S174+'Octubre '!S174+Noviembre!S174+'Diciembre '!S174</f>
        <v>0</v>
      </c>
      <c r="T174" s="35">
        <f>+Enero!T174+Febrero!T174+'Marzo '!T174+'Abril '!T174+'Mayo '!T174+Junio!T174+Julio!T174+Agosto!T174+Septiembre!T174+'Octubre '!T174+Noviembre!T174+'Diciembre '!T174</f>
        <v>0</v>
      </c>
      <c r="U174" s="35">
        <f>+Enero!U174+Febrero!U174+'Marzo '!U174+'Abril '!U174+'Mayo '!U174+Junio!U174+Julio!U174+Agosto!U174+Septiembre!U174+'Octubre '!U174+Noviembre!U174+'Diciembre '!U174</f>
        <v>0</v>
      </c>
      <c r="V174" s="35">
        <f>+Enero!V174+Febrero!V174+'Marzo '!V174+'Abril '!V174+'Mayo '!V174+Junio!V174+Julio!V174+Agosto!V174+Septiembre!V174+'Octubre '!V174+Noviembre!V174+'Diciembre '!V174</f>
        <v>0</v>
      </c>
      <c r="W174" s="35">
        <f>+Enero!W174+Febrero!W174+'Marzo '!W174+'Abril '!W174+'Mayo '!W174+Junio!W174+Julio!W174+Agosto!W174+Septiembre!W174+'Octubre '!W174+Noviembre!W174+'Diciembre '!W174</f>
        <v>0</v>
      </c>
      <c r="X174" s="35">
        <f>+Enero!X174+Febrero!X174+'Marzo '!X174+'Abril '!X174+'Mayo '!X174+Junio!X174+Julio!X174+Agosto!X174+Septiembre!X174+'Octubre '!X174+Noviembre!X174+'Diciembre '!X174</f>
        <v>0</v>
      </c>
      <c r="Y174" s="35">
        <f>+Enero!Y174+Febrero!Y174+'Marzo '!Y174+'Abril '!Y174+'Mayo '!Y174+Junio!Y174+Julio!Y174+Agosto!Y174+Septiembre!Y174+'Octubre '!Y174+Noviembre!Y174+'Diciembre '!Y174</f>
        <v>0</v>
      </c>
      <c r="Z174" s="35">
        <f>+Enero!Z174+Febrero!Z174+'Marzo '!Z174+'Abril '!Z174+'Mayo '!Z174+Junio!Z174+Julio!Z174+Agosto!Z174+Septiembre!Z174+'Octubre '!Z174+Noviembre!Z174+'Diciembre '!Z174</f>
        <v>0</v>
      </c>
      <c r="AA174" s="35">
        <f>+Enero!AA174+Febrero!AA174+'Marzo '!AA174+'Abril '!AA174+'Mayo '!AA174+Junio!AA174+Julio!AA174+Agosto!AA174+Septiembre!AA174+'Octubre '!AA174+Noviembre!AA174+'Diciembre '!AA174</f>
        <v>0</v>
      </c>
      <c r="AB174" s="35">
        <f>+Enero!AB174+Febrero!AB174+'Marzo '!AB174+'Abril '!AB174+'Mayo '!AB174+Junio!AB174+Julio!AB174+Agosto!AB174+Septiembre!AB174+'Octubre '!AB174+Noviembre!AB174+'Diciembre '!AB174</f>
        <v>0</v>
      </c>
      <c r="AC174" s="35">
        <f>+Enero!AC174+Febrero!AC174+'Marzo '!AC174+'Abril '!AC174+'Mayo '!AC174+Junio!AC174+Julio!AC174+Agosto!AC174+Septiembre!AC174+'Octubre '!AC174+Noviembre!AC174+'Diciembre '!AC174</f>
        <v>0</v>
      </c>
      <c r="AD174" s="35">
        <f>+Enero!AD174+Febrero!AD174+'Marzo '!AD174+'Abril '!AD174+'Mayo '!AD174+Junio!AD174+Julio!AD174+Agosto!AD174+Septiembre!AD174+'Octubre '!AD174+Noviembre!AD174+'Diciembre '!AD174</f>
        <v>0</v>
      </c>
      <c r="AE174" s="35">
        <f>+Enero!AE174+Febrero!AE174+'Marzo '!AE174+'Abril '!AE174+'Mayo '!AE174+Junio!AE174+Julio!AE174+Agosto!AE174+Septiembre!AE174+'Octubre '!AE174+Noviembre!AE174+'Diciembre '!AE174</f>
        <v>0</v>
      </c>
      <c r="AF174" s="35">
        <f>+Enero!AF174+Febrero!AF174+'Marzo '!AF174+'Abril '!AF174+'Mayo '!AF174+Junio!AF174+Julio!AF174+Agosto!AF174+Septiembre!AF174+'Octubre '!AF174+Noviembre!AF174+'Diciembre '!AF174</f>
        <v>0</v>
      </c>
      <c r="AG174" s="35">
        <f>+Enero!AG174+Febrero!AG174+'Marzo '!AG174+'Abril '!AG174+'Mayo '!AG174+Junio!AG174+Julio!AG174+Agosto!AG174+Septiembre!AG174+'Octubre '!AG174+Noviembre!AG174+'Diciembre '!AG174</f>
        <v>3</v>
      </c>
      <c r="AH174" s="35">
        <f>+Enero!AH174+Febrero!AH174+'Marzo '!AH174+'Abril '!AH174+'Mayo '!AH174+Junio!AH174+Julio!AH174+Agosto!AH174+Septiembre!AH174+'Octubre '!AH174+Noviembre!AH174+'Diciembre '!AH174</f>
        <v>0</v>
      </c>
      <c r="AI174" s="35">
        <f>+Enero!AI174+Febrero!AI174+'Marzo '!AI174+'Abril '!AI174+'Mayo '!AI174+Junio!AI174+Julio!AI174+Agosto!AI174+Septiembre!AI174+'Octubre '!AI174+Noviembre!AI174+'Diciembre '!AI174</f>
        <v>0</v>
      </c>
      <c r="AJ174" s="35">
        <f>+Enero!AJ174+Febrero!AJ174+'Marzo '!AJ174+'Abril '!AJ174+'Mayo '!AJ174+Junio!AJ174+Julio!AJ174+Agosto!AJ174+Septiembre!AJ174+'Octubre '!AJ174+Noviembre!AJ174+'Diciembre '!AJ174</f>
        <v>0</v>
      </c>
      <c r="AK174" s="35">
        <f>+Enero!AK174+Febrero!AK174+'Marzo '!AK174+'Abril '!AK174+'Mayo '!AK174+Junio!AK174+Julio!AK174+Agosto!AK174+Septiembre!AK174+'Octubre '!AK174+Noviembre!AK174+'Diciembre '!AK174</f>
        <v>0</v>
      </c>
      <c r="AL174" s="35">
        <f>+Enero!AL174+Febrero!AL174+'Marzo '!AL174+'Abril '!AL174+'Mayo '!AL174+Junio!AL174+Julio!AL174+Agosto!AL174+Septiembre!AL174+'Octubre '!AL174+Noviembre!AL174+'Diciembre '!AL174</f>
        <v>0</v>
      </c>
      <c r="AM174" s="35">
        <f>+Enero!AM174+Febrero!AM174+'Marzo '!AM174+'Abril '!AM174+'Mayo '!AM174+Junio!AM174+Julio!AM174+Agosto!AM174+Septiembre!AM174+'Octubre '!AM174+Noviembre!AM174+'Diciembre '!AM174</f>
        <v>0</v>
      </c>
      <c r="AN174" s="159">
        <f>+Enero!AN174+Febrero!AN174+'Marzo '!AN174+'Abril '!AN174+'Mayo '!AN174+Junio!AN174+Julio!AN174+Agosto!AN174+Septiembre!AN174+'Octubre '!AN174+Noviembre!AN174+'Diciembre '!AN174</f>
        <v>0</v>
      </c>
      <c r="AO174" s="160">
        <f>+Enero!AO174+Febrero!AO174+'Marzo '!AO174+'Abril '!AO174+'Mayo '!AO174+Junio!AO174+Julio!AO174+Agosto!AO174+Septiembre!AO174+'Octubre '!AO174+Noviembre!AO174+'Diciembre '!AO174</f>
        <v>1</v>
      </c>
      <c r="AP174" s="44">
        <f>+Enero!AP174+Febrero!AP174+'Marzo '!AP174+'Abril '!AP174+'Mayo '!AP174+Junio!AP174+Julio!AP174+Agosto!AP174+Septiembre!AP174+'Octubre '!AP174+Noviembre!AP174+'Diciembre '!AP174</f>
        <v>0</v>
      </c>
      <c r="AQ174" s="300">
        <f>+Enero!AQ174+Febrero!AQ174+'Marzo '!AQ174+'Abril '!AQ174+'Mayo '!AQ174+Junio!AQ174+Julio!AQ174+Agosto!AQ174+Septiembre!AQ174+'Octubre '!AQ174+Noviembre!AQ174+'Diciembre '!AQ174</f>
        <v>0</v>
      </c>
      <c r="AR174" s="179">
        <f>+Enero!AR174+Febrero!AR174+'Marzo '!AR174+'Abril '!AR174+'Mayo '!AR174+Junio!AR174+Julio!AR174+Agosto!AR174+Septiembre!AR174+'Octubre '!AR174+Noviembre!AR174+'Diciembre '!AR174</f>
        <v>0</v>
      </c>
      <c r="AS174" s="35">
        <f>+Enero!AS174+Febrero!AS174+'Marzo '!AS174+'Abril '!AS174+'Mayo '!AS174+Junio!AS174+Julio!AS174+Agosto!AS174+Septiembre!AS174+'Octubre '!AS174+Noviembre!AS174+'Diciembre '!AS174</f>
        <v>0</v>
      </c>
      <c r="AT174" s="35">
        <f>+Enero!AT174+Febrero!AT174+'Marzo '!AT174+'Abril '!AT174+'Mayo '!AT174+Junio!AT174+Julio!AT174+Agosto!AT174+Septiembre!AT174+'Octubre '!AT174+Noviembre!AT174+'Diciembre '!AT174</f>
        <v>0</v>
      </c>
      <c r="AU174" s="35">
        <f>+Enero!AU174+Febrero!AU174+'Marzo '!AU174+'Abril '!AU174+'Mayo '!AU174+Junio!AU174+Julio!AU174+Agosto!AU174+Septiembre!AU174+'Octubre '!AU174+Noviembre!AU174+'Diciembre '!AU174</f>
        <v>0</v>
      </c>
      <c r="AV174" s="26" t="str">
        <f t="shared" si="43"/>
        <v xml:space="preserve"> </v>
      </c>
      <c r="BA174" s="28" t="str">
        <f t="shared" si="37"/>
        <v/>
      </c>
      <c r="BB174" s="28" t="str">
        <f t="shared" si="38"/>
        <v/>
      </c>
      <c r="BC174" s="28" t="str">
        <f t="shared" si="39"/>
        <v/>
      </c>
      <c r="BD174" s="28" t="str">
        <f t="shared" si="40"/>
        <v/>
      </c>
      <c r="BE174" s="5"/>
      <c r="BG174" s="95"/>
      <c r="BH174" s="29">
        <f t="shared" si="45"/>
        <v>0</v>
      </c>
      <c r="BI174" s="29">
        <f t="shared" si="46"/>
        <v>0</v>
      </c>
      <c r="BJ174" s="29">
        <f t="shared" si="47"/>
        <v>0</v>
      </c>
      <c r="BK174" s="29">
        <f t="shared" si="48"/>
        <v>0</v>
      </c>
      <c r="BL174" s="29">
        <f t="shared" si="44"/>
        <v>0</v>
      </c>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9"/>
        <v>0</v>
      </c>
      <c r="E175" s="150">
        <f t="shared" si="50"/>
        <v>0</v>
      </c>
      <c r="F175" s="150">
        <f t="shared" si="50"/>
        <v>0</v>
      </c>
      <c r="G175" s="25">
        <f>+Enero!G175+Febrero!G175+'Marzo '!G175+'Abril '!G175+'Mayo '!G175+Junio!G175+Julio!G175+Agosto!G175+Septiembre!G175+'Octubre '!G175+Noviembre!G175+'Diciembre '!G175</f>
        <v>0</v>
      </c>
      <c r="H175" s="25">
        <f>+Enero!H175+Febrero!H175+'Marzo '!H175+'Abril '!H175+'Mayo '!H175+Junio!H175+Julio!H175+Agosto!H175+Septiembre!H175+'Octubre '!H175+Noviembre!H175+'Diciembre '!H175</f>
        <v>0</v>
      </c>
      <c r="I175" s="25">
        <f>+Enero!I175+Febrero!I175+'Marzo '!I175+'Abril '!I175+'Mayo '!I175+Junio!I175+Julio!I175+Agosto!I175+Septiembre!I175+'Octubre '!I175+Noviembre!I175+'Diciembre '!I175</f>
        <v>0</v>
      </c>
      <c r="J175" s="25">
        <f>+Enero!J175+Febrero!J175+'Marzo '!J175+'Abril '!J175+'Mayo '!J175+Junio!J175+Julio!J175+Agosto!J175+Septiembre!J175+'Octubre '!J175+Noviembre!J175+'Diciembre '!J175</f>
        <v>0</v>
      </c>
      <c r="K175" s="25">
        <f>+Enero!K175+Febrero!K175+'Marzo '!K175+'Abril '!K175+'Mayo '!K175+Junio!K175+Julio!K175+Agosto!K175+Septiembre!K175+'Octubre '!K175+Noviembre!K175+'Diciembre '!K175</f>
        <v>0</v>
      </c>
      <c r="L175" s="25">
        <f>+Enero!L175+Febrero!L175+'Marzo '!L175+'Abril '!L175+'Mayo '!L175+Junio!L175+Julio!L175+Agosto!L175+Septiembre!L175+'Octubre '!L175+Noviembre!L175+'Diciembre '!L175</f>
        <v>0</v>
      </c>
      <c r="M175" s="25">
        <f>+Enero!M175+Febrero!M175+'Marzo '!M175+'Abril '!M175+'Mayo '!M175+Junio!M175+Julio!M175+Agosto!M175+Septiembre!M175+'Octubre '!M175+Noviembre!M175+'Diciembre '!M175</f>
        <v>0</v>
      </c>
      <c r="N175" s="25">
        <f>+Enero!N175+Febrero!N175+'Marzo '!N175+'Abril '!N175+'Mayo '!N175+Junio!N175+Julio!N175+Agosto!N175+Septiembre!N175+'Octubre '!N175+Noviembre!N175+'Diciembre '!N175</f>
        <v>0</v>
      </c>
      <c r="O175" s="25">
        <f>+Enero!O175+Febrero!O175+'Marzo '!O175+'Abril '!O175+'Mayo '!O175+Junio!O175+Julio!O175+Agosto!O175+Septiembre!O175+'Octubre '!O175+Noviembre!O175+'Diciembre '!O175</f>
        <v>0</v>
      </c>
      <c r="P175" s="25">
        <f>+Enero!P175+Febrero!P175+'Marzo '!P175+'Abril '!P175+'Mayo '!P175+Junio!P175+Julio!P175+Agosto!P175+Septiembre!P175+'Octubre '!P175+Noviembre!P175+'Diciembre '!P175</f>
        <v>0</v>
      </c>
      <c r="Q175" s="25">
        <f>+Enero!Q175+Febrero!Q175+'Marzo '!Q175+'Abril '!Q175+'Mayo '!Q175+Junio!Q175+Julio!Q175+Agosto!Q175+Septiembre!Q175+'Octubre '!Q175+Noviembre!Q175+'Diciembre '!Q175</f>
        <v>0</v>
      </c>
      <c r="R175" s="25">
        <f>+Enero!R175+Febrero!R175+'Marzo '!R175+'Abril '!R175+'Mayo '!R175+Junio!R175+Julio!R175+Agosto!R175+Septiembre!R175+'Octubre '!R175+Noviembre!R175+'Diciembre '!R175</f>
        <v>0</v>
      </c>
      <c r="S175" s="25">
        <f>+Enero!S175+Febrero!S175+'Marzo '!S175+'Abril '!S175+'Mayo '!S175+Junio!S175+Julio!S175+Agosto!S175+Septiembre!S175+'Octubre '!S175+Noviembre!S175+'Diciembre '!S175</f>
        <v>0</v>
      </c>
      <c r="T175" s="25">
        <f>+Enero!T175+Febrero!T175+'Marzo '!T175+'Abril '!T175+'Mayo '!T175+Junio!T175+Julio!T175+Agosto!T175+Septiembre!T175+'Octubre '!T175+Noviembre!T175+'Diciembre '!T175</f>
        <v>0</v>
      </c>
      <c r="U175" s="25">
        <f>+Enero!U175+Febrero!U175+'Marzo '!U175+'Abril '!U175+'Mayo '!U175+Junio!U175+Julio!U175+Agosto!U175+Septiembre!U175+'Octubre '!U175+Noviembre!U175+'Diciembre '!U175</f>
        <v>0</v>
      </c>
      <c r="V175" s="25">
        <f>+Enero!V175+Febrero!V175+'Marzo '!V175+'Abril '!V175+'Mayo '!V175+Junio!V175+Julio!V175+Agosto!V175+Septiembre!V175+'Octubre '!V175+Noviembre!V175+'Diciembre '!V175</f>
        <v>0</v>
      </c>
      <c r="W175" s="25">
        <f>+Enero!W175+Febrero!W175+'Marzo '!W175+'Abril '!W175+'Mayo '!W175+Junio!W175+Julio!W175+Agosto!W175+Septiembre!W175+'Octubre '!W175+Noviembre!W175+'Diciembre '!W175</f>
        <v>0</v>
      </c>
      <c r="X175" s="25">
        <f>+Enero!X175+Febrero!X175+'Marzo '!X175+'Abril '!X175+'Mayo '!X175+Junio!X175+Julio!X175+Agosto!X175+Septiembre!X175+'Octubre '!X175+Noviembre!X175+'Diciembre '!X175</f>
        <v>0</v>
      </c>
      <c r="Y175" s="25">
        <f>+Enero!Y175+Febrero!Y175+'Marzo '!Y175+'Abril '!Y175+'Mayo '!Y175+Junio!Y175+Julio!Y175+Agosto!Y175+Septiembre!Y175+'Octubre '!Y175+Noviembre!Y175+'Diciembre '!Y175</f>
        <v>0</v>
      </c>
      <c r="Z175" s="25">
        <f>+Enero!Z175+Febrero!Z175+'Marzo '!Z175+'Abril '!Z175+'Mayo '!Z175+Junio!Z175+Julio!Z175+Agosto!Z175+Septiembre!Z175+'Octubre '!Z175+Noviembre!Z175+'Diciembre '!Z175</f>
        <v>0</v>
      </c>
      <c r="AA175" s="25">
        <f>+Enero!AA175+Febrero!AA175+'Marzo '!AA175+'Abril '!AA175+'Mayo '!AA175+Junio!AA175+Julio!AA175+Agosto!AA175+Septiembre!AA175+'Octubre '!AA175+Noviembre!AA175+'Diciembre '!AA175</f>
        <v>0</v>
      </c>
      <c r="AB175" s="25">
        <f>+Enero!AB175+Febrero!AB175+'Marzo '!AB175+'Abril '!AB175+'Mayo '!AB175+Junio!AB175+Julio!AB175+Agosto!AB175+Septiembre!AB175+'Octubre '!AB175+Noviembre!AB175+'Diciembre '!AB175</f>
        <v>0</v>
      </c>
      <c r="AC175" s="25">
        <f>+Enero!AC175+Febrero!AC175+'Marzo '!AC175+'Abril '!AC175+'Mayo '!AC175+Junio!AC175+Julio!AC175+Agosto!AC175+Septiembre!AC175+'Octubre '!AC175+Noviembre!AC175+'Diciembre '!AC175</f>
        <v>0</v>
      </c>
      <c r="AD175" s="25">
        <f>+Enero!AD175+Febrero!AD175+'Marzo '!AD175+'Abril '!AD175+'Mayo '!AD175+Junio!AD175+Julio!AD175+Agosto!AD175+Septiembre!AD175+'Octubre '!AD175+Noviembre!AD175+'Diciembre '!AD175</f>
        <v>0</v>
      </c>
      <c r="AE175" s="25">
        <f>+Enero!AE175+Febrero!AE175+'Marzo '!AE175+'Abril '!AE175+'Mayo '!AE175+Junio!AE175+Julio!AE175+Agosto!AE175+Septiembre!AE175+'Octubre '!AE175+Noviembre!AE175+'Diciembre '!AE175</f>
        <v>0</v>
      </c>
      <c r="AF175" s="25">
        <f>+Enero!AF175+Febrero!AF175+'Marzo '!AF175+'Abril '!AF175+'Mayo '!AF175+Junio!AF175+Julio!AF175+Agosto!AF175+Septiembre!AF175+'Octubre '!AF175+Noviembre!AF175+'Diciembre '!AF175</f>
        <v>0</v>
      </c>
      <c r="AG175" s="25">
        <f>+Enero!AG175+Febrero!AG175+'Marzo '!AG175+'Abril '!AG175+'Mayo '!AG175+Junio!AG175+Julio!AG175+Agosto!AG175+Septiembre!AG175+'Octubre '!AG175+Noviembre!AG175+'Diciembre '!AG175</f>
        <v>0</v>
      </c>
      <c r="AH175" s="25">
        <f>+Enero!AH175+Febrero!AH175+'Marzo '!AH175+'Abril '!AH175+'Mayo '!AH175+Junio!AH175+Julio!AH175+Agosto!AH175+Septiembre!AH175+'Octubre '!AH175+Noviembre!AH175+'Diciembre '!AH175</f>
        <v>0</v>
      </c>
      <c r="AI175" s="25">
        <f>+Enero!AI175+Febrero!AI175+'Marzo '!AI175+'Abril '!AI175+'Mayo '!AI175+Junio!AI175+Julio!AI175+Agosto!AI175+Septiembre!AI175+'Octubre '!AI175+Noviembre!AI175+'Diciembre '!AI175</f>
        <v>0</v>
      </c>
      <c r="AJ175" s="25">
        <f>+Enero!AJ175+Febrero!AJ175+'Marzo '!AJ175+'Abril '!AJ175+'Mayo '!AJ175+Junio!AJ175+Julio!AJ175+Agosto!AJ175+Septiembre!AJ175+'Octubre '!AJ175+Noviembre!AJ175+'Diciembre '!AJ175</f>
        <v>0</v>
      </c>
      <c r="AK175" s="25">
        <f>+Enero!AK175+Febrero!AK175+'Marzo '!AK175+'Abril '!AK175+'Mayo '!AK175+Junio!AK175+Julio!AK175+Agosto!AK175+Septiembre!AK175+'Octubre '!AK175+Noviembre!AK175+'Diciembre '!AK175</f>
        <v>0</v>
      </c>
      <c r="AL175" s="25">
        <f>+Enero!AL175+Febrero!AL175+'Marzo '!AL175+'Abril '!AL175+'Mayo '!AL175+Junio!AL175+Julio!AL175+Agosto!AL175+Septiembre!AL175+'Octubre '!AL175+Noviembre!AL175+'Diciembre '!AL175</f>
        <v>0</v>
      </c>
      <c r="AM175" s="25">
        <f>+Enero!AM175+Febrero!AM175+'Marzo '!AM175+'Abril '!AM175+'Mayo '!AM175+Junio!AM175+Julio!AM175+Agosto!AM175+Septiembre!AM175+'Octubre '!AM175+Noviembre!AM175+'Diciembre '!AM175</f>
        <v>0</v>
      </c>
      <c r="AN175" s="85">
        <f>+Enero!AN175+Febrero!AN175+'Marzo '!AN175+'Abril '!AN175+'Mayo '!AN175+Junio!AN175+Julio!AN175+Agosto!AN175+Septiembre!AN175+'Octubre '!AN175+Noviembre!AN175+'Diciembre '!AN175</f>
        <v>0</v>
      </c>
      <c r="AO175" s="128">
        <f>+Enero!AO175+Febrero!AO175+'Marzo '!AO175+'Abril '!AO175+'Mayo '!AO175+Junio!AO175+Julio!AO175+Agosto!AO175+Septiembre!AO175+'Octubre '!AO175+Noviembre!AO175+'Diciembre '!AO175</f>
        <v>0</v>
      </c>
      <c r="AP175" s="60">
        <f>+Enero!AP175+Febrero!AP175+'Marzo '!AP175+'Abril '!AP175+'Mayo '!AP175+Junio!AP175+Julio!AP175+Agosto!AP175+Septiembre!AP175+'Octubre '!AP175+Noviembre!AP175+'Diciembre '!AP175</f>
        <v>0</v>
      </c>
      <c r="AQ175" s="127">
        <f>+Enero!AQ175+Febrero!AQ175+'Marzo '!AQ175+'Abril '!AQ175+'Mayo '!AQ175+Junio!AQ175+Julio!AQ175+Agosto!AQ175+Septiembre!AQ175+'Octubre '!AQ175+Noviembre!AQ175+'Diciembre '!AQ175</f>
        <v>0</v>
      </c>
      <c r="AR175" s="183">
        <f>+Enero!AR175+Febrero!AR175+'Marzo '!AR175+'Abril '!AR175+'Mayo '!AR175+Junio!AR175+Julio!AR175+Agosto!AR175+Septiembre!AR175+'Octubre '!AR175+Noviembre!AR175+'Diciembre '!AR175</f>
        <v>0</v>
      </c>
      <c r="AS175" s="25">
        <f>+Enero!AS175+Febrero!AS175+'Marzo '!AS175+'Abril '!AS175+'Mayo '!AS175+Junio!AS175+Julio!AS175+Agosto!AS175+Septiembre!AS175+'Octubre '!AS175+Noviembre!AS175+'Diciembre '!AS175</f>
        <v>0</v>
      </c>
      <c r="AT175" s="25">
        <f>+Enero!AT175+Febrero!AT175+'Marzo '!AT175+'Abril '!AT175+'Mayo '!AT175+Junio!AT175+Julio!AT175+Agosto!AT175+Septiembre!AT175+'Octubre '!AT175+Noviembre!AT175+'Diciembre '!AT175</f>
        <v>0</v>
      </c>
      <c r="AU175" s="25">
        <f>+Enero!AU175+Febrero!AU175+'Marzo '!AU175+'Abril '!AU175+'Mayo '!AU175+Junio!AU175+Julio!AU175+Agosto!AU175+Septiembre!AU175+'Octubre '!AU175+Noviembre!AU175+'Diciembre '!AU175</f>
        <v>0</v>
      </c>
      <c r="AV175" s="26" t="str">
        <f t="shared" si="43"/>
        <v xml:space="preserve"> </v>
      </c>
      <c r="BA175" s="28" t="str">
        <f t="shared" si="37"/>
        <v/>
      </c>
      <c r="BB175" s="28" t="str">
        <f t="shared" si="38"/>
        <v/>
      </c>
      <c r="BC175" s="28" t="str">
        <f t="shared" si="39"/>
        <v/>
      </c>
      <c r="BD175" s="28" t="str">
        <f t="shared" si="40"/>
        <v/>
      </c>
      <c r="BE175" s="5"/>
      <c r="BG175" s="95"/>
      <c r="BH175" s="29">
        <f t="shared" si="45"/>
        <v>0</v>
      </c>
      <c r="BI175" s="29">
        <f t="shared" si="46"/>
        <v>0</v>
      </c>
      <c r="BJ175" s="29">
        <f t="shared" si="47"/>
        <v>0</v>
      </c>
      <c r="BK175" s="29">
        <f t="shared" si="48"/>
        <v>0</v>
      </c>
      <c r="BL175" s="29">
        <f t="shared" si="44"/>
        <v>0</v>
      </c>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9"/>
        <v>0</v>
      </c>
      <c r="E176" s="155">
        <f t="shared" si="50"/>
        <v>0</v>
      </c>
      <c r="F176" s="155">
        <f t="shared" si="50"/>
        <v>0</v>
      </c>
      <c r="G176" s="32">
        <f>+Enero!G176+Febrero!G176+'Marzo '!G176+'Abril '!G176+'Mayo '!G176+Junio!G176+Julio!G176+Agosto!G176+Septiembre!G176+'Octubre '!G176+Noviembre!G176+'Diciembre '!G176</f>
        <v>0</v>
      </c>
      <c r="H176" s="32">
        <f>+Enero!H176+Febrero!H176+'Marzo '!H176+'Abril '!H176+'Mayo '!H176+Junio!H176+Julio!H176+Agosto!H176+Septiembre!H176+'Octubre '!H176+Noviembre!H176+'Diciembre '!H176</f>
        <v>0</v>
      </c>
      <c r="I176" s="32">
        <f>+Enero!I176+Febrero!I176+'Marzo '!I176+'Abril '!I176+'Mayo '!I176+Junio!I176+Julio!I176+Agosto!I176+Septiembre!I176+'Octubre '!I176+Noviembre!I176+'Diciembre '!I176</f>
        <v>0</v>
      </c>
      <c r="J176" s="32">
        <f>+Enero!J176+Febrero!J176+'Marzo '!J176+'Abril '!J176+'Mayo '!J176+Junio!J176+Julio!J176+Agosto!J176+Septiembre!J176+'Octubre '!J176+Noviembre!J176+'Diciembre '!J176</f>
        <v>0</v>
      </c>
      <c r="K176" s="32">
        <f>+Enero!K176+Febrero!K176+'Marzo '!K176+'Abril '!K176+'Mayo '!K176+Junio!K176+Julio!K176+Agosto!K176+Septiembre!K176+'Octubre '!K176+Noviembre!K176+'Diciembre '!K176</f>
        <v>0</v>
      </c>
      <c r="L176" s="32">
        <f>+Enero!L176+Febrero!L176+'Marzo '!L176+'Abril '!L176+'Mayo '!L176+Junio!L176+Julio!L176+Agosto!L176+Septiembre!L176+'Octubre '!L176+Noviembre!L176+'Diciembre '!L176</f>
        <v>0</v>
      </c>
      <c r="M176" s="32">
        <f>+Enero!M176+Febrero!M176+'Marzo '!M176+'Abril '!M176+'Mayo '!M176+Junio!M176+Julio!M176+Agosto!M176+Septiembre!M176+'Octubre '!M176+Noviembre!M176+'Diciembre '!M176</f>
        <v>0</v>
      </c>
      <c r="N176" s="32">
        <f>+Enero!N176+Febrero!N176+'Marzo '!N176+'Abril '!N176+'Mayo '!N176+Junio!N176+Julio!N176+Agosto!N176+Septiembre!N176+'Octubre '!N176+Noviembre!N176+'Diciembre '!N176</f>
        <v>0</v>
      </c>
      <c r="O176" s="32">
        <f>+Enero!O176+Febrero!O176+'Marzo '!O176+'Abril '!O176+'Mayo '!O176+Junio!O176+Julio!O176+Agosto!O176+Septiembre!O176+'Octubre '!O176+Noviembre!O176+'Diciembre '!O176</f>
        <v>0</v>
      </c>
      <c r="P176" s="32">
        <f>+Enero!P176+Febrero!P176+'Marzo '!P176+'Abril '!P176+'Mayo '!P176+Junio!P176+Julio!P176+Agosto!P176+Septiembre!P176+'Octubre '!P176+Noviembre!P176+'Diciembre '!P176</f>
        <v>0</v>
      </c>
      <c r="Q176" s="32">
        <f>+Enero!Q176+Febrero!Q176+'Marzo '!Q176+'Abril '!Q176+'Mayo '!Q176+Junio!Q176+Julio!Q176+Agosto!Q176+Septiembre!Q176+'Octubre '!Q176+Noviembre!Q176+'Diciembre '!Q176</f>
        <v>0</v>
      </c>
      <c r="R176" s="32">
        <f>+Enero!R176+Febrero!R176+'Marzo '!R176+'Abril '!R176+'Mayo '!R176+Junio!R176+Julio!R176+Agosto!R176+Septiembre!R176+'Octubre '!R176+Noviembre!R176+'Diciembre '!R176</f>
        <v>0</v>
      </c>
      <c r="S176" s="32">
        <f>+Enero!S176+Febrero!S176+'Marzo '!S176+'Abril '!S176+'Mayo '!S176+Junio!S176+Julio!S176+Agosto!S176+Septiembre!S176+'Octubre '!S176+Noviembre!S176+'Diciembre '!S176</f>
        <v>0</v>
      </c>
      <c r="T176" s="32">
        <f>+Enero!T176+Febrero!T176+'Marzo '!T176+'Abril '!T176+'Mayo '!T176+Junio!T176+Julio!T176+Agosto!T176+Septiembre!T176+'Octubre '!T176+Noviembre!T176+'Diciembre '!T176</f>
        <v>0</v>
      </c>
      <c r="U176" s="32">
        <f>+Enero!U176+Febrero!U176+'Marzo '!U176+'Abril '!U176+'Mayo '!U176+Junio!U176+Julio!U176+Agosto!U176+Septiembre!U176+'Octubre '!U176+Noviembre!U176+'Diciembre '!U176</f>
        <v>0</v>
      </c>
      <c r="V176" s="32">
        <f>+Enero!V176+Febrero!V176+'Marzo '!V176+'Abril '!V176+'Mayo '!V176+Junio!V176+Julio!V176+Agosto!V176+Septiembre!V176+'Octubre '!V176+Noviembre!V176+'Diciembre '!V176</f>
        <v>0</v>
      </c>
      <c r="W176" s="32">
        <f>+Enero!W176+Febrero!W176+'Marzo '!W176+'Abril '!W176+'Mayo '!W176+Junio!W176+Julio!W176+Agosto!W176+Septiembre!W176+'Octubre '!W176+Noviembre!W176+'Diciembre '!W176</f>
        <v>0</v>
      </c>
      <c r="X176" s="32">
        <f>+Enero!X176+Febrero!X176+'Marzo '!X176+'Abril '!X176+'Mayo '!X176+Junio!X176+Julio!X176+Agosto!X176+Septiembre!X176+'Octubre '!X176+Noviembre!X176+'Diciembre '!X176</f>
        <v>0</v>
      </c>
      <c r="Y176" s="32">
        <f>+Enero!Y176+Febrero!Y176+'Marzo '!Y176+'Abril '!Y176+'Mayo '!Y176+Junio!Y176+Julio!Y176+Agosto!Y176+Septiembre!Y176+'Octubre '!Y176+Noviembre!Y176+'Diciembre '!Y176</f>
        <v>0</v>
      </c>
      <c r="Z176" s="32">
        <f>+Enero!Z176+Febrero!Z176+'Marzo '!Z176+'Abril '!Z176+'Mayo '!Z176+Junio!Z176+Julio!Z176+Agosto!Z176+Septiembre!Z176+'Octubre '!Z176+Noviembre!Z176+'Diciembre '!Z176</f>
        <v>0</v>
      </c>
      <c r="AA176" s="32">
        <f>+Enero!AA176+Febrero!AA176+'Marzo '!AA176+'Abril '!AA176+'Mayo '!AA176+Junio!AA176+Julio!AA176+Agosto!AA176+Septiembre!AA176+'Octubre '!AA176+Noviembre!AA176+'Diciembre '!AA176</f>
        <v>0</v>
      </c>
      <c r="AB176" s="32">
        <f>+Enero!AB176+Febrero!AB176+'Marzo '!AB176+'Abril '!AB176+'Mayo '!AB176+Junio!AB176+Julio!AB176+Agosto!AB176+Septiembre!AB176+'Octubre '!AB176+Noviembre!AB176+'Diciembre '!AB176</f>
        <v>0</v>
      </c>
      <c r="AC176" s="32">
        <f>+Enero!AC176+Febrero!AC176+'Marzo '!AC176+'Abril '!AC176+'Mayo '!AC176+Junio!AC176+Julio!AC176+Agosto!AC176+Septiembre!AC176+'Octubre '!AC176+Noviembre!AC176+'Diciembre '!AC176</f>
        <v>0</v>
      </c>
      <c r="AD176" s="32">
        <f>+Enero!AD176+Febrero!AD176+'Marzo '!AD176+'Abril '!AD176+'Mayo '!AD176+Junio!AD176+Julio!AD176+Agosto!AD176+Septiembre!AD176+'Octubre '!AD176+Noviembre!AD176+'Diciembre '!AD176</f>
        <v>0</v>
      </c>
      <c r="AE176" s="32">
        <f>+Enero!AE176+Febrero!AE176+'Marzo '!AE176+'Abril '!AE176+'Mayo '!AE176+Junio!AE176+Julio!AE176+Agosto!AE176+Septiembre!AE176+'Octubre '!AE176+Noviembre!AE176+'Diciembre '!AE176</f>
        <v>0</v>
      </c>
      <c r="AF176" s="32">
        <f>+Enero!AF176+Febrero!AF176+'Marzo '!AF176+'Abril '!AF176+'Mayo '!AF176+Junio!AF176+Julio!AF176+Agosto!AF176+Septiembre!AF176+'Octubre '!AF176+Noviembre!AF176+'Diciembre '!AF176</f>
        <v>0</v>
      </c>
      <c r="AG176" s="32">
        <f>+Enero!AG176+Febrero!AG176+'Marzo '!AG176+'Abril '!AG176+'Mayo '!AG176+Junio!AG176+Julio!AG176+Agosto!AG176+Septiembre!AG176+'Octubre '!AG176+Noviembre!AG176+'Diciembre '!AG176</f>
        <v>0</v>
      </c>
      <c r="AH176" s="32">
        <f>+Enero!AH176+Febrero!AH176+'Marzo '!AH176+'Abril '!AH176+'Mayo '!AH176+Junio!AH176+Julio!AH176+Agosto!AH176+Septiembre!AH176+'Octubre '!AH176+Noviembre!AH176+'Diciembre '!AH176</f>
        <v>0</v>
      </c>
      <c r="AI176" s="32">
        <f>+Enero!AI176+Febrero!AI176+'Marzo '!AI176+'Abril '!AI176+'Mayo '!AI176+Junio!AI176+Julio!AI176+Agosto!AI176+Septiembre!AI176+'Octubre '!AI176+Noviembre!AI176+'Diciembre '!AI176</f>
        <v>0</v>
      </c>
      <c r="AJ176" s="32">
        <f>+Enero!AJ176+Febrero!AJ176+'Marzo '!AJ176+'Abril '!AJ176+'Mayo '!AJ176+Junio!AJ176+Julio!AJ176+Agosto!AJ176+Septiembre!AJ176+'Octubre '!AJ176+Noviembre!AJ176+'Diciembre '!AJ176</f>
        <v>0</v>
      </c>
      <c r="AK176" s="32">
        <f>+Enero!AK176+Febrero!AK176+'Marzo '!AK176+'Abril '!AK176+'Mayo '!AK176+Junio!AK176+Julio!AK176+Agosto!AK176+Septiembre!AK176+'Octubre '!AK176+Noviembre!AK176+'Diciembre '!AK176</f>
        <v>0</v>
      </c>
      <c r="AL176" s="32">
        <f>+Enero!AL176+Febrero!AL176+'Marzo '!AL176+'Abril '!AL176+'Mayo '!AL176+Junio!AL176+Julio!AL176+Agosto!AL176+Septiembre!AL176+'Octubre '!AL176+Noviembre!AL176+'Diciembre '!AL176</f>
        <v>0</v>
      </c>
      <c r="AM176" s="32">
        <f>+Enero!AM176+Febrero!AM176+'Marzo '!AM176+'Abril '!AM176+'Mayo '!AM176+Junio!AM176+Julio!AM176+Agosto!AM176+Septiembre!AM176+'Octubre '!AM176+Noviembre!AM176+'Diciembre '!AM176</f>
        <v>0</v>
      </c>
      <c r="AN176" s="86">
        <f>+Enero!AN176+Febrero!AN176+'Marzo '!AN176+'Abril '!AN176+'Mayo '!AN176+Junio!AN176+Julio!AN176+Agosto!AN176+Septiembre!AN176+'Octubre '!AN176+Noviembre!AN176+'Diciembre '!AN176</f>
        <v>0</v>
      </c>
      <c r="AO176" s="128">
        <f>+Enero!AO176+Febrero!AO176+'Marzo '!AO176+'Abril '!AO176+'Mayo '!AO176+Junio!AO176+Julio!AO176+Agosto!AO176+Septiembre!AO176+'Octubre '!AO176+Noviembre!AO176+'Diciembre '!AO176</f>
        <v>0</v>
      </c>
      <c r="AP176" s="60">
        <f>+Enero!AP176+Febrero!AP176+'Marzo '!AP176+'Abril '!AP176+'Mayo '!AP176+Junio!AP176+Julio!AP176+Agosto!AP176+Septiembre!AP176+'Octubre '!AP176+Noviembre!AP176+'Diciembre '!AP176</f>
        <v>0</v>
      </c>
      <c r="AQ176" s="127">
        <f>+Enero!AQ176+Febrero!AQ176+'Marzo '!AQ176+'Abril '!AQ176+'Mayo '!AQ176+Junio!AQ176+Julio!AQ176+Agosto!AQ176+Septiembre!AQ176+'Octubre '!AQ176+Noviembre!AQ176+'Diciembre '!AQ176</f>
        <v>0</v>
      </c>
      <c r="AR176" s="178">
        <f>+Enero!AR176+Febrero!AR176+'Marzo '!AR176+'Abril '!AR176+'Mayo '!AR176+Junio!AR176+Julio!AR176+Agosto!AR176+Septiembre!AR176+'Octubre '!AR176+Noviembre!AR176+'Diciembre '!AR176</f>
        <v>0</v>
      </c>
      <c r="AS176" s="32">
        <f>+Enero!AS176+Febrero!AS176+'Marzo '!AS176+'Abril '!AS176+'Mayo '!AS176+Junio!AS176+Julio!AS176+Agosto!AS176+Septiembre!AS176+'Octubre '!AS176+Noviembre!AS176+'Diciembre '!AS176</f>
        <v>0</v>
      </c>
      <c r="AT176" s="32">
        <f>+Enero!AT176+Febrero!AT176+'Marzo '!AT176+'Abril '!AT176+'Mayo '!AT176+Junio!AT176+Julio!AT176+Agosto!AT176+Septiembre!AT176+'Octubre '!AT176+Noviembre!AT176+'Diciembre '!AT176</f>
        <v>0</v>
      </c>
      <c r="AU176" s="32">
        <f>+Enero!AU176+Febrero!AU176+'Marzo '!AU176+'Abril '!AU176+'Mayo '!AU176+Junio!AU176+Julio!AU176+Agosto!AU176+Septiembre!AU176+'Octubre '!AU176+Noviembre!AU176+'Diciembre '!AU176</f>
        <v>0</v>
      </c>
      <c r="AV176" s="26" t="str">
        <f t="shared" si="43"/>
        <v xml:space="preserve"> </v>
      </c>
      <c r="BA176" s="28" t="str">
        <f t="shared" si="37"/>
        <v/>
      </c>
      <c r="BB176" s="28" t="str">
        <f t="shared" si="38"/>
        <v/>
      </c>
      <c r="BC176" s="28" t="str">
        <f t="shared" si="39"/>
        <v/>
      </c>
      <c r="BD176" s="28" t="str">
        <f t="shared" si="40"/>
        <v/>
      </c>
      <c r="BE176" s="5"/>
      <c r="BG176" s="95"/>
      <c r="BH176" s="29">
        <f t="shared" si="45"/>
        <v>0</v>
      </c>
      <c r="BI176" s="29">
        <f t="shared" si="46"/>
        <v>0</v>
      </c>
      <c r="BJ176" s="29">
        <f t="shared" si="47"/>
        <v>0</v>
      </c>
      <c r="BK176" s="29">
        <f t="shared" si="48"/>
        <v>0</v>
      </c>
      <c r="BL176" s="29">
        <f t="shared" si="44"/>
        <v>0</v>
      </c>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9"/>
        <v>1</v>
      </c>
      <c r="E177" s="151">
        <f t="shared" si="50"/>
        <v>0</v>
      </c>
      <c r="F177" s="151">
        <f t="shared" si="50"/>
        <v>1</v>
      </c>
      <c r="G177" s="44">
        <f>+Enero!G177+Febrero!G177+'Marzo '!G177+'Abril '!G177+'Mayo '!G177+Junio!G177+Julio!G177+Agosto!G177+Septiembre!G177+'Octubre '!G177+Noviembre!G177+'Diciembre '!G177</f>
        <v>0</v>
      </c>
      <c r="H177" s="44">
        <f>+Enero!H177+Febrero!H177+'Marzo '!H177+'Abril '!H177+'Mayo '!H177+Junio!H177+Julio!H177+Agosto!H177+Septiembre!H177+'Octubre '!H177+Noviembre!H177+'Diciembre '!H177</f>
        <v>0</v>
      </c>
      <c r="I177" s="44">
        <f>+Enero!I177+Febrero!I177+'Marzo '!I177+'Abril '!I177+'Mayo '!I177+Junio!I177+Julio!I177+Agosto!I177+Septiembre!I177+'Octubre '!I177+Noviembre!I177+'Diciembre '!I177</f>
        <v>0</v>
      </c>
      <c r="J177" s="44">
        <f>+Enero!J177+Febrero!J177+'Marzo '!J177+'Abril '!J177+'Mayo '!J177+Junio!J177+Julio!J177+Agosto!J177+Septiembre!J177+'Octubre '!J177+Noviembre!J177+'Diciembre '!J177</f>
        <v>0</v>
      </c>
      <c r="K177" s="44">
        <f>+Enero!K177+Febrero!K177+'Marzo '!K177+'Abril '!K177+'Mayo '!K177+Junio!K177+Julio!K177+Agosto!K177+Septiembre!K177+'Octubre '!K177+Noviembre!K177+'Diciembre '!K177</f>
        <v>0</v>
      </c>
      <c r="L177" s="44">
        <f>+Enero!L177+Febrero!L177+'Marzo '!L177+'Abril '!L177+'Mayo '!L177+Junio!L177+Julio!L177+Agosto!L177+Septiembre!L177+'Octubre '!L177+Noviembre!L177+'Diciembre '!L177</f>
        <v>0</v>
      </c>
      <c r="M177" s="44">
        <f>+Enero!M177+Febrero!M177+'Marzo '!M177+'Abril '!M177+'Mayo '!M177+Junio!M177+Julio!M177+Agosto!M177+Septiembre!M177+'Octubre '!M177+Noviembre!M177+'Diciembre '!M177</f>
        <v>0</v>
      </c>
      <c r="N177" s="44">
        <f>+Enero!N177+Febrero!N177+'Marzo '!N177+'Abril '!N177+'Mayo '!N177+Junio!N177+Julio!N177+Agosto!N177+Septiembre!N177+'Octubre '!N177+Noviembre!N177+'Diciembre '!N177</f>
        <v>1</v>
      </c>
      <c r="O177" s="44">
        <f>+Enero!O177+Febrero!O177+'Marzo '!O177+'Abril '!O177+'Mayo '!O177+Junio!O177+Julio!O177+Agosto!O177+Septiembre!O177+'Octubre '!O177+Noviembre!O177+'Diciembre '!O177</f>
        <v>0</v>
      </c>
      <c r="P177" s="44">
        <f>+Enero!P177+Febrero!P177+'Marzo '!P177+'Abril '!P177+'Mayo '!P177+Junio!P177+Julio!P177+Agosto!P177+Septiembre!P177+'Octubre '!P177+Noviembre!P177+'Diciembre '!P177</f>
        <v>0</v>
      </c>
      <c r="Q177" s="44">
        <f>+Enero!Q177+Febrero!Q177+'Marzo '!Q177+'Abril '!Q177+'Mayo '!Q177+Junio!Q177+Julio!Q177+Agosto!Q177+Septiembre!Q177+'Octubre '!Q177+Noviembre!Q177+'Diciembre '!Q177</f>
        <v>0</v>
      </c>
      <c r="R177" s="44">
        <f>+Enero!R177+Febrero!R177+'Marzo '!R177+'Abril '!R177+'Mayo '!R177+Junio!R177+Julio!R177+Agosto!R177+Septiembre!R177+'Octubre '!R177+Noviembre!R177+'Diciembre '!R177</f>
        <v>0</v>
      </c>
      <c r="S177" s="44">
        <f>+Enero!S177+Febrero!S177+'Marzo '!S177+'Abril '!S177+'Mayo '!S177+Junio!S177+Julio!S177+Agosto!S177+Septiembre!S177+'Octubre '!S177+Noviembre!S177+'Diciembre '!S177</f>
        <v>0</v>
      </c>
      <c r="T177" s="44">
        <f>+Enero!T177+Febrero!T177+'Marzo '!T177+'Abril '!T177+'Mayo '!T177+Junio!T177+Julio!T177+Agosto!T177+Septiembre!T177+'Octubre '!T177+Noviembre!T177+'Diciembre '!T177</f>
        <v>0</v>
      </c>
      <c r="U177" s="44">
        <f>+Enero!U177+Febrero!U177+'Marzo '!U177+'Abril '!U177+'Mayo '!U177+Junio!U177+Julio!U177+Agosto!U177+Septiembre!U177+'Octubre '!U177+Noviembre!U177+'Diciembre '!U177</f>
        <v>0</v>
      </c>
      <c r="V177" s="44">
        <f>+Enero!V177+Febrero!V177+'Marzo '!V177+'Abril '!V177+'Mayo '!V177+Junio!V177+Julio!V177+Agosto!V177+Septiembre!V177+'Octubre '!V177+Noviembre!V177+'Diciembre '!V177</f>
        <v>0</v>
      </c>
      <c r="W177" s="44">
        <f>+Enero!W177+Febrero!W177+'Marzo '!W177+'Abril '!W177+'Mayo '!W177+Junio!W177+Julio!W177+Agosto!W177+Septiembre!W177+'Octubre '!W177+Noviembre!W177+'Diciembre '!W177</f>
        <v>0</v>
      </c>
      <c r="X177" s="44">
        <f>+Enero!X177+Febrero!X177+'Marzo '!X177+'Abril '!X177+'Mayo '!X177+Junio!X177+Julio!X177+Agosto!X177+Septiembre!X177+'Octubre '!X177+Noviembre!X177+'Diciembre '!X177</f>
        <v>0</v>
      </c>
      <c r="Y177" s="44">
        <f>+Enero!Y177+Febrero!Y177+'Marzo '!Y177+'Abril '!Y177+'Mayo '!Y177+Junio!Y177+Julio!Y177+Agosto!Y177+Septiembre!Y177+'Octubre '!Y177+Noviembre!Y177+'Diciembre '!Y177</f>
        <v>0</v>
      </c>
      <c r="Z177" s="44">
        <f>+Enero!Z177+Febrero!Z177+'Marzo '!Z177+'Abril '!Z177+'Mayo '!Z177+Junio!Z177+Julio!Z177+Agosto!Z177+Septiembre!Z177+'Octubre '!Z177+Noviembre!Z177+'Diciembre '!Z177</f>
        <v>0</v>
      </c>
      <c r="AA177" s="44">
        <f>+Enero!AA177+Febrero!AA177+'Marzo '!AA177+'Abril '!AA177+'Mayo '!AA177+Junio!AA177+Julio!AA177+Agosto!AA177+Septiembre!AA177+'Octubre '!AA177+Noviembre!AA177+'Diciembre '!AA177</f>
        <v>0</v>
      </c>
      <c r="AB177" s="44">
        <f>+Enero!AB177+Febrero!AB177+'Marzo '!AB177+'Abril '!AB177+'Mayo '!AB177+Junio!AB177+Julio!AB177+Agosto!AB177+Septiembre!AB177+'Octubre '!AB177+Noviembre!AB177+'Diciembre '!AB177</f>
        <v>0</v>
      </c>
      <c r="AC177" s="44">
        <f>+Enero!AC177+Febrero!AC177+'Marzo '!AC177+'Abril '!AC177+'Mayo '!AC177+Junio!AC177+Julio!AC177+Agosto!AC177+Septiembre!AC177+'Octubre '!AC177+Noviembre!AC177+'Diciembre '!AC177</f>
        <v>0</v>
      </c>
      <c r="AD177" s="44">
        <f>+Enero!AD177+Febrero!AD177+'Marzo '!AD177+'Abril '!AD177+'Mayo '!AD177+Junio!AD177+Julio!AD177+Agosto!AD177+Septiembre!AD177+'Octubre '!AD177+Noviembre!AD177+'Diciembre '!AD177</f>
        <v>0</v>
      </c>
      <c r="AE177" s="44">
        <f>+Enero!AE177+Febrero!AE177+'Marzo '!AE177+'Abril '!AE177+'Mayo '!AE177+Junio!AE177+Julio!AE177+Agosto!AE177+Septiembre!AE177+'Octubre '!AE177+Noviembre!AE177+'Diciembre '!AE177</f>
        <v>0</v>
      </c>
      <c r="AF177" s="44">
        <f>+Enero!AF177+Febrero!AF177+'Marzo '!AF177+'Abril '!AF177+'Mayo '!AF177+Junio!AF177+Julio!AF177+Agosto!AF177+Septiembre!AF177+'Octubre '!AF177+Noviembre!AF177+'Diciembre '!AF177</f>
        <v>0</v>
      </c>
      <c r="AG177" s="44">
        <f>+Enero!AG177+Febrero!AG177+'Marzo '!AG177+'Abril '!AG177+'Mayo '!AG177+Junio!AG177+Julio!AG177+Agosto!AG177+Septiembre!AG177+'Octubre '!AG177+Noviembre!AG177+'Diciembre '!AG177</f>
        <v>0</v>
      </c>
      <c r="AH177" s="44">
        <f>+Enero!AH177+Febrero!AH177+'Marzo '!AH177+'Abril '!AH177+'Mayo '!AH177+Junio!AH177+Julio!AH177+Agosto!AH177+Septiembre!AH177+'Octubre '!AH177+Noviembre!AH177+'Diciembre '!AH177</f>
        <v>0</v>
      </c>
      <c r="AI177" s="44">
        <f>+Enero!AI177+Febrero!AI177+'Marzo '!AI177+'Abril '!AI177+'Mayo '!AI177+Junio!AI177+Julio!AI177+Agosto!AI177+Septiembre!AI177+'Octubre '!AI177+Noviembre!AI177+'Diciembre '!AI177</f>
        <v>0</v>
      </c>
      <c r="AJ177" s="44">
        <f>+Enero!AJ177+Febrero!AJ177+'Marzo '!AJ177+'Abril '!AJ177+'Mayo '!AJ177+Junio!AJ177+Julio!AJ177+Agosto!AJ177+Septiembre!AJ177+'Octubre '!AJ177+Noviembre!AJ177+'Diciembre '!AJ177</f>
        <v>0</v>
      </c>
      <c r="AK177" s="44">
        <f>+Enero!AK177+Febrero!AK177+'Marzo '!AK177+'Abril '!AK177+'Mayo '!AK177+Junio!AK177+Julio!AK177+Agosto!AK177+Septiembre!AK177+'Octubre '!AK177+Noviembre!AK177+'Diciembre '!AK177</f>
        <v>0</v>
      </c>
      <c r="AL177" s="44">
        <f>+Enero!AL177+Febrero!AL177+'Marzo '!AL177+'Abril '!AL177+'Mayo '!AL177+Junio!AL177+Julio!AL177+Agosto!AL177+Septiembre!AL177+'Octubre '!AL177+Noviembre!AL177+'Diciembre '!AL177</f>
        <v>0</v>
      </c>
      <c r="AM177" s="44">
        <f>+Enero!AM177+Febrero!AM177+'Marzo '!AM177+'Abril '!AM177+'Mayo '!AM177+Junio!AM177+Julio!AM177+Agosto!AM177+Septiembre!AM177+'Octubre '!AM177+Noviembre!AM177+'Diciembre '!AM177</f>
        <v>0</v>
      </c>
      <c r="AN177" s="87">
        <f>+Enero!AN177+Febrero!AN177+'Marzo '!AN177+'Abril '!AN177+'Mayo '!AN177+Junio!AN177+Julio!AN177+Agosto!AN177+Septiembre!AN177+'Octubre '!AN177+Noviembre!AN177+'Diciembre '!AN177</f>
        <v>0</v>
      </c>
      <c r="AO177" s="128">
        <f>+Enero!AO177+Febrero!AO177+'Marzo '!AO177+'Abril '!AO177+'Mayo '!AO177+Junio!AO177+Julio!AO177+Agosto!AO177+Septiembre!AO177+'Octubre '!AO177+Noviembre!AO177+'Diciembre '!AO177</f>
        <v>1</v>
      </c>
      <c r="AP177" s="60">
        <f>+Enero!AP177+Febrero!AP177+'Marzo '!AP177+'Abril '!AP177+'Mayo '!AP177+Junio!AP177+Julio!AP177+Agosto!AP177+Septiembre!AP177+'Octubre '!AP177+Noviembre!AP177+'Diciembre '!AP177</f>
        <v>0</v>
      </c>
      <c r="AQ177" s="127">
        <f>+Enero!AQ177+Febrero!AQ177+'Marzo '!AQ177+'Abril '!AQ177+'Mayo '!AQ177+Junio!AQ177+Julio!AQ177+Agosto!AQ177+Septiembre!AQ177+'Octubre '!AQ177+Noviembre!AQ177+'Diciembre '!AQ177</f>
        <v>0</v>
      </c>
      <c r="AR177" s="184">
        <f>+Enero!AR177+Febrero!AR177+'Marzo '!AR177+'Abril '!AR177+'Mayo '!AR177+Junio!AR177+Julio!AR177+Agosto!AR177+Septiembre!AR177+'Octubre '!AR177+Noviembre!AR177+'Diciembre '!AR177</f>
        <v>0</v>
      </c>
      <c r="AS177" s="44">
        <f>+Enero!AS177+Febrero!AS177+'Marzo '!AS177+'Abril '!AS177+'Mayo '!AS177+Junio!AS177+Julio!AS177+Agosto!AS177+Septiembre!AS177+'Octubre '!AS177+Noviembre!AS177+'Diciembre '!AS177</f>
        <v>0</v>
      </c>
      <c r="AT177" s="44">
        <f>+Enero!AT177+Febrero!AT177+'Marzo '!AT177+'Abril '!AT177+'Mayo '!AT177+Junio!AT177+Julio!AT177+Agosto!AT177+Septiembre!AT177+'Octubre '!AT177+Noviembre!AT177+'Diciembre '!AT177</f>
        <v>0</v>
      </c>
      <c r="AU177" s="44">
        <f>+Enero!AU177+Febrero!AU177+'Marzo '!AU177+'Abril '!AU177+'Mayo '!AU177+Junio!AU177+Julio!AU177+Agosto!AU177+Septiembre!AU177+'Octubre '!AU177+Noviembre!AU177+'Diciembre '!AU177</f>
        <v>0</v>
      </c>
      <c r="AV177" s="26" t="str">
        <f t="shared" si="43"/>
        <v xml:space="preserve"> </v>
      </c>
      <c r="BA177" s="28" t="str">
        <f t="shared" si="37"/>
        <v/>
      </c>
      <c r="BB177" s="28" t="str">
        <f t="shared" si="38"/>
        <v/>
      </c>
      <c r="BC177" s="28" t="str">
        <f t="shared" si="39"/>
        <v/>
      </c>
      <c r="BD177" s="28" t="str">
        <f t="shared" si="40"/>
        <v/>
      </c>
      <c r="BE177" s="5"/>
      <c r="BG177" s="95"/>
      <c r="BH177" s="29">
        <f t="shared" si="45"/>
        <v>0</v>
      </c>
      <c r="BI177" s="29">
        <f t="shared" si="46"/>
        <v>0</v>
      </c>
      <c r="BJ177" s="29">
        <f t="shared" si="47"/>
        <v>0</v>
      </c>
      <c r="BK177" s="29">
        <f t="shared" si="48"/>
        <v>0</v>
      </c>
      <c r="BL177" s="29">
        <f t="shared" si="44"/>
        <v>0</v>
      </c>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9"/>
        <v>56</v>
      </c>
      <c r="E178" s="150">
        <f t="shared" ref="E178:F181" si="51">+G178+I178+K178+M178+O178</f>
        <v>49</v>
      </c>
      <c r="F178" s="150">
        <f t="shared" si="51"/>
        <v>7</v>
      </c>
      <c r="G178" s="25">
        <f>+Enero!G178+Febrero!G178+'Marzo '!G178+'Abril '!G178+'Mayo '!G178+Junio!G178+Julio!G178+Agosto!G178+Septiembre!G178+'Octubre '!G178+Noviembre!G178+'Diciembre '!G178</f>
        <v>0</v>
      </c>
      <c r="H178" s="25">
        <f>+Enero!H178+Febrero!H178+'Marzo '!H178+'Abril '!H178+'Mayo '!H178+Junio!H178+Julio!H178+Agosto!H178+Septiembre!H178+'Octubre '!H178+Noviembre!H178+'Diciembre '!H178</f>
        <v>0</v>
      </c>
      <c r="I178" s="25">
        <f>+Enero!I178+Febrero!I178+'Marzo '!I178+'Abril '!I178+'Mayo '!I178+Junio!I178+Julio!I178+Agosto!I178+Septiembre!I178+'Octubre '!I178+Noviembre!I178+'Diciembre '!I178</f>
        <v>23</v>
      </c>
      <c r="J178" s="25">
        <f>+Enero!J178+Febrero!J178+'Marzo '!J178+'Abril '!J178+'Mayo '!J178+Junio!J178+Julio!J178+Agosto!J178+Septiembre!J178+'Octubre '!J178+Noviembre!J178+'Diciembre '!J178</f>
        <v>3</v>
      </c>
      <c r="K178" s="25">
        <f>+Enero!K178+Febrero!K178+'Marzo '!K178+'Abril '!K178+'Mayo '!K178+Junio!K178+Julio!K178+Agosto!K178+Septiembre!K178+'Octubre '!K178+Noviembre!K178+'Diciembre '!K178</f>
        <v>25</v>
      </c>
      <c r="L178" s="25">
        <f>+Enero!L178+Febrero!L178+'Marzo '!L178+'Abril '!L178+'Mayo '!L178+Junio!L178+Julio!L178+Agosto!L178+Septiembre!L178+'Octubre '!L178+Noviembre!L178+'Diciembre '!L178</f>
        <v>4</v>
      </c>
      <c r="M178" s="25">
        <f>+Enero!M178+Febrero!M178+'Marzo '!M178+'Abril '!M178+'Mayo '!M178+Junio!M178+Julio!M178+Agosto!M178+Septiembre!M178+'Octubre '!M178+Noviembre!M178+'Diciembre '!M178</f>
        <v>1</v>
      </c>
      <c r="N178" s="25">
        <f>+Enero!N178+Febrero!N178+'Marzo '!N178+'Abril '!N178+'Mayo '!N178+Junio!N178+Julio!N178+Agosto!N178+Septiembre!N178+'Octubre '!N178+Noviembre!N178+'Diciembre '!N178</f>
        <v>0</v>
      </c>
      <c r="O178" s="25">
        <f>+Enero!O178+Febrero!O178+'Marzo '!O178+'Abril '!O178+'Mayo '!O178+Junio!O178+Julio!O178+Agosto!O178+Septiembre!O178+'Octubre '!O178+Noviembre!O178+'Diciembre '!O178</f>
        <v>0</v>
      </c>
      <c r="P178" s="25">
        <f>+Enero!P178+Febrero!P178+'Marzo '!P178+'Abril '!P178+'Mayo '!P178+Junio!P178+Julio!P178+Agosto!P178+Septiembre!P178+'Octubre '!P178+Noviembre!P178+'Diciembre '!P178</f>
        <v>0</v>
      </c>
      <c r="Q178" s="156">
        <f>+Enero!Q178+Febrero!Q178+'Marzo '!Q178+'Abril '!Q178+'Mayo '!Q178+Junio!Q178+Julio!Q178+Agosto!Q178+Septiembre!Q178+'Octubre '!Q178+Noviembre!Q178+'Diciembre '!Q178</f>
        <v>0</v>
      </c>
      <c r="R178" s="156">
        <f>+Enero!R178+Febrero!R178+'Marzo '!R178+'Abril '!R178+'Mayo '!R178+Junio!R178+Julio!R178+Agosto!R178+Septiembre!R178+'Octubre '!R178+Noviembre!R178+'Diciembre '!R178</f>
        <v>0</v>
      </c>
      <c r="S178" s="156">
        <f>+Enero!S178+Febrero!S178+'Marzo '!S178+'Abril '!S178+'Mayo '!S178+Junio!S178+Julio!S178+Agosto!S178+Septiembre!S178+'Octubre '!S178+Noviembre!S178+'Diciembre '!S178</f>
        <v>0</v>
      </c>
      <c r="T178" s="156">
        <f>+Enero!T178+Febrero!T178+'Marzo '!T178+'Abril '!T178+'Mayo '!T178+Junio!T178+Julio!T178+Agosto!T178+Septiembre!T178+'Octubre '!T178+Noviembre!T178+'Diciembre '!T178</f>
        <v>0</v>
      </c>
      <c r="U178" s="156">
        <f>+Enero!U178+Febrero!U178+'Marzo '!U178+'Abril '!U178+'Mayo '!U178+Junio!U178+Julio!U178+Agosto!U178+Septiembre!U178+'Octubre '!U178+Noviembre!U178+'Diciembre '!U178</f>
        <v>0</v>
      </c>
      <c r="V178" s="156">
        <f>+Enero!V178+Febrero!V178+'Marzo '!V178+'Abril '!V178+'Mayo '!V178+Junio!V178+Julio!V178+Agosto!V178+Septiembre!V178+'Octubre '!V178+Noviembre!V178+'Diciembre '!V178</f>
        <v>0</v>
      </c>
      <c r="W178" s="156">
        <f>+Enero!W178+Febrero!W178+'Marzo '!W178+'Abril '!W178+'Mayo '!W178+Junio!W178+Julio!W178+Agosto!W178+Septiembre!W178+'Octubre '!W178+Noviembre!W178+'Diciembre '!W178</f>
        <v>0</v>
      </c>
      <c r="X178" s="156">
        <f>+Enero!X178+Febrero!X178+'Marzo '!X178+'Abril '!X178+'Mayo '!X178+Junio!X178+Julio!X178+Agosto!X178+Septiembre!X178+'Octubre '!X178+Noviembre!X178+'Diciembre '!X178</f>
        <v>0</v>
      </c>
      <c r="Y178" s="156">
        <f>+Enero!Y178+Febrero!Y178+'Marzo '!Y178+'Abril '!Y178+'Mayo '!Y178+Junio!Y178+Julio!Y178+Agosto!Y178+Septiembre!Y178+'Octubre '!Y178+Noviembre!Y178+'Diciembre '!Y178</f>
        <v>0</v>
      </c>
      <c r="Z178" s="156">
        <f>+Enero!Z178+Febrero!Z178+'Marzo '!Z178+'Abril '!Z178+'Mayo '!Z178+Junio!Z178+Julio!Z178+Agosto!Z178+Septiembre!Z178+'Octubre '!Z178+Noviembre!Z178+'Diciembre '!Z178</f>
        <v>0</v>
      </c>
      <c r="AA178" s="156">
        <f>+Enero!AA178+Febrero!AA178+'Marzo '!AA178+'Abril '!AA178+'Mayo '!AA178+Junio!AA178+Julio!AA178+Agosto!AA178+Septiembre!AA178+'Octubre '!AA178+Noviembre!AA178+'Diciembre '!AA178</f>
        <v>0</v>
      </c>
      <c r="AB178" s="156">
        <f>+Enero!AB178+Febrero!AB178+'Marzo '!AB178+'Abril '!AB178+'Mayo '!AB178+Junio!AB178+Julio!AB178+Agosto!AB178+Septiembre!AB178+'Octubre '!AB178+Noviembre!AB178+'Diciembre '!AB178</f>
        <v>0</v>
      </c>
      <c r="AC178" s="156">
        <f>+Enero!AC178+Febrero!AC178+'Marzo '!AC178+'Abril '!AC178+'Mayo '!AC178+Junio!AC178+Julio!AC178+Agosto!AC178+Septiembre!AC178+'Octubre '!AC178+Noviembre!AC178+'Diciembre '!AC178</f>
        <v>0</v>
      </c>
      <c r="AD178" s="156">
        <f>+Enero!AD178+Febrero!AD178+'Marzo '!AD178+'Abril '!AD178+'Mayo '!AD178+Junio!AD178+Julio!AD178+Agosto!AD178+Septiembre!AD178+'Octubre '!AD178+Noviembre!AD178+'Diciembre '!AD178</f>
        <v>0</v>
      </c>
      <c r="AE178" s="156">
        <f>+Enero!AE178+Febrero!AE178+'Marzo '!AE178+'Abril '!AE178+'Mayo '!AE178+Junio!AE178+Julio!AE178+Agosto!AE178+Septiembre!AE178+'Octubre '!AE178+Noviembre!AE178+'Diciembre '!AE178</f>
        <v>0</v>
      </c>
      <c r="AF178" s="156">
        <f>+Enero!AF178+Febrero!AF178+'Marzo '!AF178+'Abril '!AF178+'Mayo '!AF178+Junio!AF178+Julio!AF178+Agosto!AF178+Septiembre!AF178+'Octubre '!AF178+Noviembre!AF178+'Diciembre '!AF178</f>
        <v>0</v>
      </c>
      <c r="AG178" s="156">
        <f>+Enero!AG178+Febrero!AG178+'Marzo '!AG178+'Abril '!AG178+'Mayo '!AG178+Junio!AG178+Julio!AG178+Agosto!AG178+Septiembre!AG178+'Octubre '!AG178+Noviembre!AG178+'Diciembre '!AG178</f>
        <v>0</v>
      </c>
      <c r="AH178" s="156">
        <f>+Enero!AH178+Febrero!AH178+'Marzo '!AH178+'Abril '!AH178+'Mayo '!AH178+Junio!AH178+Julio!AH178+Agosto!AH178+Septiembre!AH178+'Octubre '!AH178+Noviembre!AH178+'Diciembre '!AH178</f>
        <v>0</v>
      </c>
      <c r="AI178" s="156">
        <f>+Enero!AI178+Febrero!AI178+'Marzo '!AI178+'Abril '!AI178+'Mayo '!AI178+Junio!AI178+Julio!AI178+Agosto!AI178+Septiembre!AI178+'Octubre '!AI178+Noviembre!AI178+'Diciembre '!AI178</f>
        <v>0</v>
      </c>
      <c r="AJ178" s="156">
        <f>+Enero!AJ178+Febrero!AJ178+'Marzo '!AJ178+'Abril '!AJ178+'Mayo '!AJ178+Junio!AJ178+Julio!AJ178+Agosto!AJ178+Septiembre!AJ178+'Octubre '!AJ178+Noviembre!AJ178+'Diciembre '!AJ178</f>
        <v>0</v>
      </c>
      <c r="AK178" s="156">
        <f>+Enero!AK178+Febrero!AK178+'Marzo '!AK178+'Abril '!AK178+'Mayo '!AK178+Junio!AK178+Julio!AK178+Agosto!AK178+Septiembre!AK178+'Octubre '!AK178+Noviembre!AK178+'Diciembre '!AK178</f>
        <v>0</v>
      </c>
      <c r="AL178" s="156">
        <f>+Enero!AL178+Febrero!AL178+'Marzo '!AL178+'Abril '!AL178+'Mayo '!AL178+Junio!AL178+Julio!AL178+Agosto!AL178+Septiembre!AL178+'Octubre '!AL178+Noviembre!AL178+'Diciembre '!AL178</f>
        <v>0</v>
      </c>
      <c r="AM178" s="156">
        <f>+Enero!AM178+Febrero!AM178+'Marzo '!AM178+'Abril '!AM178+'Mayo '!AM178+Junio!AM178+Julio!AM178+Agosto!AM178+Septiembre!AM178+'Octubre '!AM178+Noviembre!AM178+'Diciembre '!AM178</f>
        <v>0</v>
      </c>
      <c r="AN178" s="157">
        <f>+Enero!AN178+Febrero!AN178+'Marzo '!AN178+'Abril '!AN178+'Mayo '!AN178+Junio!AN178+Julio!AN178+Agosto!AN178+Septiembre!AN178+'Octubre '!AN178+Noviembre!AN178+'Diciembre '!AN178</f>
        <v>0</v>
      </c>
      <c r="AO178" s="128">
        <f>+Enero!AO178+Febrero!AO178+'Marzo '!AO178+'Abril '!AO178+'Mayo '!AO178+Junio!AO178+Julio!AO178+Agosto!AO178+Septiembre!AO178+'Octubre '!AO178+Noviembre!AO178+'Diciembre '!AO178</f>
        <v>3</v>
      </c>
      <c r="AP178" s="60">
        <f>+Enero!AP178+Febrero!AP178+'Marzo '!AP178+'Abril '!AP178+'Mayo '!AP178+Junio!AP178+Julio!AP178+Agosto!AP178+Septiembre!AP178+'Octubre '!AP178+Noviembre!AP178+'Diciembre '!AP178</f>
        <v>0</v>
      </c>
      <c r="AQ178" s="127">
        <f>+Enero!AQ178+Febrero!AQ178+'Marzo '!AQ178+'Abril '!AQ178+'Mayo '!AQ178+Junio!AQ178+Julio!AQ178+Agosto!AQ178+Septiembre!AQ178+'Octubre '!AQ178+Noviembre!AQ178+'Diciembre '!AQ178</f>
        <v>0</v>
      </c>
      <c r="AR178" s="183">
        <f>+Enero!AR178+Febrero!AR178+'Marzo '!AR178+'Abril '!AR178+'Mayo '!AR178+Junio!AR178+Julio!AR178+Agosto!AR178+Septiembre!AR178+'Octubre '!AR178+Noviembre!AR178+'Diciembre '!AR178</f>
        <v>0</v>
      </c>
      <c r="AS178" s="154">
        <f>+Enero!AS178+Febrero!AS178+'Marzo '!AS178+'Abril '!AS178+'Mayo '!AS178+Junio!AS178+Julio!AS178+Agosto!AS178+Septiembre!AS178+'Octubre '!AS178+Noviembre!AS178+'Diciembre '!AS178</f>
        <v>0</v>
      </c>
      <c r="AT178" s="25">
        <f>+Enero!AT178+Febrero!AT178+'Marzo '!AT178+'Abril '!AT178+'Mayo '!AT178+Junio!AT178+Julio!AT178+Agosto!AT178+Septiembre!AT178+'Octubre '!AT178+Noviembre!AT178+'Diciembre '!AT178</f>
        <v>2</v>
      </c>
      <c r="AU178" s="25">
        <f>+Enero!AU178+Febrero!AU178+'Marzo '!AU178+'Abril '!AU178+'Mayo '!AU178+Junio!AU178+Julio!AU178+Agosto!AU178+Septiembre!AU178+'Octubre '!AU178+Noviembre!AU178+'Diciembre '!AU178</f>
        <v>0</v>
      </c>
      <c r="AV178" s="26" t="str">
        <f t="shared" si="43"/>
        <v xml:space="preserve"> </v>
      </c>
      <c r="BA178" s="28" t="str">
        <f t="shared" si="37"/>
        <v/>
      </c>
      <c r="BB178" s="28" t="str">
        <f t="shared" si="38"/>
        <v/>
      </c>
      <c r="BC178" s="28" t="str">
        <f t="shared" si="39"/>
        <v/>
      </c>
      <c r="BD178" s="28" t="str">
        <f t="shared" si="40"/>
        <v/>
      </c>
      <c r="BE178" s="5"/>
      <c r="BG178" s="95"/>
      <c r="BH178" s="29">
        <f t="shared" si="45"/>
        <v>0</v>
      </c>
      <c r="BI178" s="29">
        <f t="shared" si="46"/>
        <v>0</v>
      </c>
      <c r="BJ178" s="29">
        <f t="shared" si="47"/>
        <v>0</v>
      </c>
      <c r="BK178" s="29">
        <f t="shared" si="48"/>
        <v>0</v>
      </c>
      <c r="BL178" s="29">
        <f t="shared" si="44"/>
        <v>0</v>
      </c>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9"/>
        <v>3</v>
      </c>
      <c r="E179" s="155">
        <f t="shared" si="51"/>
        <v>1</v>
      </c>
      <c r="F179" s="155">
        <f t="shared" si="51"/>
        <v>2</v>
      </c>
      <c r="G179" s="32">
        <f>+Enero!G179+Febrero!G179+'Marzo '!G179+'Abril '!G179+'Mayo '!G179+Junio!G179+Julio!G179+Agosto!G179+Septiembre!G179+'Octubre '!G179+Noviembre!G179+'Diciembre '!G179</f>
        <v>0</v>
      </c>
      <c r="H179" s="32">
        <f>+Enero!H179+Febrero!H179+'Marzo '!H179+'Abril '!H179+'Mayo '!H179+Junio!H179+Julio!H179+Agosto!H179+Septiembre!H179+'Octubre '!H179+Noviembre!H179+'Diciembre '!H179</f>
        <v>0</v>
      </c>
      <c r="I179" s="32">
        <f>+Enero!I179+Febrero!I179+'Marzo '!I179+'Abril '!I179+'Mayo '!I179+Junio!I179+Julio!I179+Agosto!I179+Septiembre!I179+'Octubre '!I179+Noviembre!I179+'Diciembre '!I179</f>
        <v>0</v>
      </c>
      <c r="J179" s="32">
        <f>+Enero!J179+Febrero!J179+'Marzo '!J179+'Abril '!J179+'Mayo '!J179+Junio!J179+Julio!J179+Agosto!J179+Septiembre!J179+'Octubre '!J179+Noviembre!J179+'Diciembre '!J179</f>
        <v>0</v>
      </c>
      <c r="K179" s="32">
        <f>+Enero!K179+Febrero!K179+'Marzo '!K179+'Abril '!K179+'Mayo '!K179+Junio!K179+Julio!K179+Agosto!K179+Septiembre!K179+'Octubre '!K179+Noviembre!K179+'Diciembre '!K179</f>
        <v>1</v>
      </c>
      <c r="L179" s="32">
        <f>+Enero!L179+Febrero!L179+'Marzo '!L179+'Abril '!L179+'Mayo '!L179+Junio!L179+Julio!L179+Agosto!L179+Septiembre!L179+'Octubre '!L179+Noviembre!L179+'Diciembre '!L179</f>
        <v>0</v>
      </c>
      <c r="M179" s="32">
        <f>+Enero!M179+Febrero!M179+'Marzo '!M179+'Abril '!M179+'Mayo '!M179+Junio!M179+Julio!M179+Agosto!M179+Septiembre!M179+'Octubre '!M179+Noviembre!M179+'Diciembre '!M179</f>
        <v>0</v>
      </c>
      <c r="N179" s="32">
        <f>+Enero!N179+Febrero!N179+'Marzo '!N179+'Abril '!N179+'Mayo '!N179+Junio!N179+Julio!N179+Agosto!N179+Septiembre!N179+'Octubre '!N179+Noviembre!N179+'Diciembre '!N179</f>
        <v>2</v>
      </c>
      <c r="O179" s="32">
        <f>+Enero!O179+Febrero!O179+'Marzo '!O179+'Abril '!O179+'Mayo '!O179+Junio!O179+Julio!O179+Agosto!O179+Septiembre!O179+'Octubre '!O179+Noviembre!O179+'Diciembre '!O179</f>
        <v>0</v>
      </c>
      <c r="P179" s="32">
        <f>+Enero!P179+Febrero!P179+'Marzo '!P179+'Abril '!P179+'Mayo '!P179+Junio!P179+Julio!P179+Agosto!P179+Septiembre!P179+'Octubre '!P179+Noviembre!P179+'Diciembre '!P179</f>
        <v>0</v>
      </c>
      <c r="Q179" s="156">
        <f>+Enero!Q179+Febrero!Q179+'Marzo '!Q179+'Abril '!Q179+'Mayo '!Q179+Junio!Q179+Julio!Q179+Agosto!Q179+Septiembre!Q179+'Octubre '!Q179+Noviembre!Q179+'Diciembre '!Q179</f>
        <v>0</v>
      </c>
      <c r="R179" s="156">
        <f>+Enero!R179+Febrero!R179+'Marzo '!R179+'Abril '!R179+'Mayo '!R179+Junio!R179+Julio!R179+Agosto!R179+Septiembre!R179+'Octubre '!R179+Noviembre!R179+'Diciembre '!R179</f>
        <v>0</v>
      </c>
      <c r="S179" s="156">
        <f>+Enero!S179+Febrero!S179+'Marzo '!S179+'Abril '!S179+'Mayo '!S179+Junio!S179+Julio!S179+Agosto!S179+Septiembre!S179+'Octubre '!S179+Noviembre!S179+'Diciembre '!S179</f>
        <v>0</v>
      </c>
      <c r="T179" s="156">
        <f>+Enero!T179+Febrero!T179+'Marzo '!T179+'Abril '!T179+'Mayo '!T179+Junio!T179+Julio!T179+Agosto!T179+Septiembre!T179+'Octubre '!T179+Noviembre!T179+'Diciembre '!T179</f>
        <v>0</v>
      </c>
      <c r="U179" s="156">
        <f>+Enero!U179+Febrero!U179+'Marzo '!U179+'Abril '!U179+'Mayo '!U179+Junio!U179+Julio!U179+Agosto!U179+Septiembre!U179+'Octubre '!U179+Noviembre!U179+'Diciembre '!U179</f>
        <v>0</v>
      </c>
      <c r="V179" s="156">
        <f>+Enero!V179+Febrero!V179+'Marzo '!V179+'Abril '!V179+'Mayo '!V179+Junio!V179+Julio!V179+Agosto!V179+Septiembre!V179+'Octubre '!V179+Noviembre!V179+'Diciembre '!V179</f>
        <v>0</v>
      </c>
      <c r="W179" s="156">
        <f>+Enero!W179+Febrero!W179+'Marzo '!W179+'Abril '!W179+'Mayo '!W179+Junio!W179+Julio!W179+Agosto!W179+Septiembre!W179+'Octubre '!W179+Noviembre!W179+'Diciembre '!W179</f>
        <v>0</v>
      </c>
      <c r="X179" s="156">
        <f>+Enero!X179+Febrero!X179+'Marzo '!X179+'Abril '!X179+'Mayo '!X179+Junio!X179+Julio!X179+Agosto!X179+Septiembre!X179+'Octubre '!X179+Noviembre!X179+'Diciembre '!X179</f>
        <v>0</v>
      </c>
      <c r="Y179" s="156">
        <f>+Enero!Y179+Febrero!Y179+'Marzo '!Y179+'Abril '!Y179+'Mayo '!Y179+Junio!Y179+Julio!Y179+Agosto!Y179+Septiembre!Y179+'Octubre '!Y179+Noviembre!Y179+'Diciembre '!Y179</f>
        <v>0</v>
      </c>
      <c r="Z179" s="156">
        <f>+Enero!Z179+Febrero!Z179+'Marzo '!Z179+'Abril '!Z179+'Mayo '!Z179+Junio!Z179+Julio!Z179+Agosto!Z179+Septiembre!Z179+'Octubre '!Z179+Noviembre!Z179+'Diciembre '!Z179</f>
        <v>0</v>
      </c>
      <c r="AA179" s="156">
        <f>+Enero!AA179+Febrero!AA179+'Marzo '!AA179+'Abril '!AA179+'Mayo '!AA179+Junio!AA179+Julio!AA179+Agosto!AA179+Septiembre!AA179+'Octubre '!AA179+Noviembre!AA179+'Diciembre '!AA179</f>
        <v>0</v>
      </c>
      <c r="AB179" s="156">
        <f>+Enero!AB179+Febrero!AB179+'Marzo '!AB179+'Abril '!AB179+'Mayo '!AB179+Junio!AB179+Julio!AB179+Agosto!AB179+Septiembre!AB179+'Octubre '!AB179+Noviembre!AB179+'Diciembre '!AB179</f>
        <v>0</v>
      </c>
      <c r="AC179" s="156">
        <f>+Enero!AC179+Febrero!AC179+'Marzo '!AC179+'Abril '!AC179+'Mayo '!AC179+Junio!AC179+Julio!AC179+Agosto!AC179+Septiembre!AC179+'Octubre '!AC179+Noviembre!AC179+'Diciembre '!AC179</f>
        <v>0</v>
      </c>
      <c r="AD179" s="156">
        <f>+Enero!AD179+Febrero!AD179+'Marzo '!AD179+'Abril '!AD179+'Mayo '!AD179+Junio!AD179+Julio!AD179+Agosto!AD179+Septiembre!AD179+'Octubre '!AD179+Noviembre!AD179+'Diciembre '!AD179</f>
        <v>0</v>
      </c>
      <c r="AE179" s="156">
        <f>+Enero!AE179+Febrero!AE179+'Marzo '!AE179+'Abril '!AE179+'Mayo '!AE179+Junio!AE179+Julio!AE179+Agosto!AE179+Septiembre!AE179+'Octubre '!AE179+Noviembre!AE179+'Diciembre '!AE179</f>
        <v>0</v>
      </c>
      <c r="AF179" s="156">
        <f>+Enero!AF179+Febrero!AF179+'Marzo '!AF179+'Abril '!AF179+'Mayo '!AF179+Junio!AF179+Julio!AF179+Agosto!AF179+Septiembre!AF179+'Octubre '!AF179+Noviembre!AF179+'Diciembre '!AF179</f>
        <v>0</v>
      </c>
      <c r="AG179" s="156">
        <f>+Enero!AG179+Febrero!AG179+'Marzo '!AG179+'Abril '!AG179+'Mayo '!AG179+Junio!AG179+Julio!AG179+Agosto!AG179+Septiembre!AG179+'Octubre '!AG179+Noviembre!AG179+'Diciembre '!AG179</f>
        <v>0</v>
      </c>
      <c r="AH179" s="156">
        <f>+Enero!AH179+Febrero!AH179+'Marzo '!AH179+'Abril '!AH179+'Mayo '!AH179+Junio!AH179+Julio!AH179+Agosto!AH179+Septiembre!AH179+'Octubre '!AH179+Noviembre!AH179+'Diciembre '!AH179</f>
        <v>0</v>
      </c>
      <c r="AI179" s="156">
        <f>+Enero!AI179+Febrero!AI179+'Marzo '!AI179+'Abril '!AI179+'Mayo '!AI179+Junio!AI179+Julio!AI179+Agosto!AI179+Septiembre!AI179+'Octubre '!AI179+Noviembre!AI179+'Diciembre '!AI179</f>
        <v>0</v>
      </c>
      <c r="AJ179" s="156">
        <f>+Enero!AJ179+Febrero!AJ179+'Marzo '!AJ179+'Abril '!AJ179+'Mayo '!AJ179+Junio!AJ179+Julio!AJ179+Agosto!AJ179+Septiembre!AJ179+'Octubre '!AJ179+Noviembre!AJ179+'Diciembre '!AJ179</f>
        <v>0</v>
      </c>
      <c r="AK179" s="156">
        <f>+Enero!AK179+Febrero!AK179+'Marzo '!AK179+'Abril '!AK179+'Mayo '!AK179+Junio!AK179+Julio!AK179+Agosto!AK179+Septiembre!AK179+'Octubre '!AK179+Noviembre!AK179+'Diciembre '!AK179</f>
        <v>0</v>
      </c>
      <c r="AL179" s="156">
        <f>+Enero!AL179+Febrero!AL179+'Marzo '!AL179+'Abril '!AL179+'Mayo '!AL179+Junio!AL179+Julio!AL179+Agosto!AL179+Septiembre!AL179+'Octubre '!AL179+Noviembre!AL179+'Diciembre '!AL179</f>
        <v>0</v>
      </c>
      <c r="AM179" s="156">
        <f>+Enero!AM179+Febrero!AM179+'Marzo '!AM179+'Abril '!AM179+'Mayo '!AM179+Junio!AM179+Julio!AM179+Agosto!AM179+Septiembre!AM179+'Octubre '!AM179+Noviembre!AM179+'Diciembre '!AM179</f>
        <v>0</v>
      </c>
      <c r="AN179" s="157">
        <f>+Enero!AN179+Febrero!AN179+'Marzo '!AN179+'Abril '!AN179+'Mayo '!AN179+Junio!AN179+Julio!AN179+Agosto!AN179+Septiembre!AN179+'Octubre '!AN179+Noviembre!AN179+'Diciembre '!AN179</f>
        <v>0</v>
      </c>
      <c r="AO179" s="128">
        <f>+Enero!AO179+Febrero!AO179+'Marzo '!AO179+'Abril '!AO179+'Mayo '!AO179+Junio!AO179+Julio!AO179+Agosto!AO179+Septiembre!AO179+'Octubre '!AO179+Noviembre!AO179+'Diciembre '!AO179</f>
        <v>1</v>
      </c>
      <c r="AP179" s="60">
        <f>+Enero!AP179+Febrero!AP179+'Marzo '!AP179+'Abril '!AP179+'Mayo '!AP179+Junio!AP179+Julio!AP179+Agosto!AP179+Septiembre!AP179+'Octubre '!AP179+Noviembre!AP179+'Diciembre '!AP179</f>
        <v>0</v>
      </c>
      <c r="AQ179" s="127">
        <f>+Enero!AQ179+Febrero!AQ179+'Marzo '!AQ179+'Abril '!AQ179+'Mayo '!AQ179+Junio!AQ179+Julio!AQ179+Agosto!AQ179+Septiembre!AQ179+'Octubre '!AQ179+Noviembre!AQ179+'Diciembre '!AQ179</f>
        <v>0</v>
      </c>
      <c r="AR179" s="178">
        <f>+Enero!AR179+Febrero!AR179+'Marzo '!AR179+'Abril '!AR179+'Mayo '!AR179+Junio!AR179+Julio!AR179+Agosto!AR179+Septiembre!AR179+'Octubre '!AR179+Noviembre!AR179+'Diciembre '!AR179</f>
        <v>0</v>
      </c>
      <c r="AS179" s="156">
        <f>+Enero!AS179+Febrero!AS179+'Marzo '!AS179+'Abril '!AS179+'Mayo '!AS179+Junio!AS179+Julio!AS179+Agosto!AS179+Septiembre!AS179+'Octubre '!AS179+Noviembre!AS179+'Diciembre '!AS179</f>
        <v>0</v>
      </c>
      <c r="AT179" s="32">
        <f>+Enero!AT179+Febrero!AT179+'Marzo '!AT179+'Abril '!AT179+'Mayo '!AT179+Junio!AT179+Julio!AT179+Agosto!AT179+Septiembre!AT179+'Octubre '!AT179+Noviembre!AT179+'Diciembre '!AT179</f>
        <v>0</v>
      </c>
      <c r="AU179" s="32">
        <f>+Enero!AU179+Febrero!AU179+'Marzo '!AU179+'Abril '!AU179+'Mayo '!AU179+Junio!AU179+Julio!AU179+Agosto!AU179+Septiembre!AU179+'Octubre '!AU179+Noviembre!AU179+'Diciembre '!AU179</f>
        <v>0</v>
      </c>
      <c r="AV179" s="26" t="str">
        <f t="shared" si="43"/>
        <v xml:space="preserve"> </v>
      </c>
      <c r="BA179" s="28" t="str">
        <f t="shared" si="37"/>
        <v/>
      </c>
      <c r="BB179" s="28" t="str">
        <f t="shared" si="38"/>
        <v/>
      </c>
      <c r="BC179" s="28" t="str">
        <f t="shared" si="39"/>
        <v/>
      </c>
      <c r="BD179" s="28" t="str">
        <f t="shared" si="40"/>
        <v/>
      </c>
      <c r="BE179" s="5"/>
      <c r="BG179" s="95"/>
      <c r="BH179" s="29">
        <f t="shared" si="45"/>
        <v>0</v>
      </c>
      <c r="BI179" s="29">
        <f t="shared" si="46"/>
        <v>0</v>
      </c>
      <c r="BJ179" s="29">
        <f t="shared" si="47"/>
        <v>0</v>
      </c>
      <c r="BK179" s="29">
        <f t="shared" si="48"/>
        <v>0</v>
      </c>
      <c r="BL179" s="29">
        <f t="shared" si="44"/>
        <v>0</v>
      </c>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9"/>
        <v>6</v>
      </c>
      <c r="E180" s="155">
        <f t="shared" si="51"/>
        <v>6</v>
      </c>
      <c r="F180" s="155">
        <f t="shared" si="51"/>
        <v>0</v>
      </c>
      <c r="G180" s="32">
        <f>+Enero!G180+Febrero!G180+'Marzo '!G180+'Abril '!G180+'Mayo '!G180+Junio!G180+Julio!G180+Agosto!G180+Septiembre!G180+'Octubre '!G180+Noviembre!G180+'Diciembre '!G180</f>
        <v>0</v>
      </c>
      <c r="H180" s="32">
        <f>+Enero!H180+Febrero!H180+'Marzo '!H180+'Abril '!H180+'Mayo '!H180+Junio!H180+Julio!H180+Agosto!H180+Septiembre!H180+'Octubre '!H180+Noviembre!H180+'Diciembre '!H180</f>
        <v>0</v>
      </c>
      <c r="I180" s="32">
        <f>+Enero!I180+Febrero!I180+'Marzo '!I180+'Abril '!I180+'Mayo '!I180+Junio!I180+Julio!I180+Agosto!I180+Septiembre!I180+'Octubre '!I180+Noviembre!I180+'Diciembre '!I180</f>
        <v>4</v>
      </c>
      <c r="J180" s="32">
        <f>+Enero!J180+Febrero!J180+'Marzo '!J180+'Abril '!J180+'Mayo '!J180+Junio!J180+Julio!J180+Agosto!J180+Septiembre!J180+'Octubre '!J180+Noviembre!J180+'Diciembre '!J180</f>
        <v>0</v>
      </c>
      <c r="K180" s="32">
        <f>+Enero!K180+Febrero!K180+'Marzo '!K180+'Abril '!K180+'Mayo '!K180+Junio!K180+Julio!K180+Agosto!K180+Septiembre!K180+'Octubre '!K180+Noviembre!K180+'Diciembre '!K180</f>
        <v>2</v>
      </c>
      <c r="L180" s="32">
        <f>+Enero!L180+Febrero!L180+'Marzo '!L180+'Abril '!L180+'Mayo '!L180+Junio!L180+Julio!L180+Agosto!L180+Septiembre!L180+'Octubre '!L180+Noviembre!L180+'Diciembre '!L180</f>
        <v>0</v>
      </c>
      <c r="M180" s="32">
        <f>+Enero!M180+Febrero!M180+'Marzo '!M180+'Abril '!M180+'Mayo '!M180+Junio!M180+Julio!M180+Agosto!M180+Septiembre!M180+'Octubre '!M180+Noviembre!M180+'Diciembre '!M180</f>
        <v>0</v>
      </c>
      <c r="N180" s="32">
        <f>+Enero!N180+Febrero!N180+'Marzo '!N180+'Abril '!N180+'Mayo '!N180+Junio!N180+Julio!N180+Agosto!N180+Septiembre!N180+'Octubre '!N180+Noviembre!N180+'Diciembre '!N180</f>
        <v>0</v>
      </c>
      <c r="O180" s="32">
        <f>+Enero!O180+Febrero!O180+'Marzo '!O180+'Abril '!O180+'Mayo '!O180+Junio!O180+Julio!O180+Agosto!O180+Septiembre!O180+'Octubre '!O180+Noviembre!O180+'Diciembre '!O180</f>
        <v>0</v>
      </c>
      <c r="P180" s="32">
        <f>+Enero!P180+Febrero!P180+'Marzo '!P180+'Abril '!P180+'Mayo '!P180+Junio!P180+Julio!P180+Agosto!P180+Septiembre!P180+'Octubre '!P180+Noviembre!P180+'Diciembre '!P180</f>
        <v>0</v>
      </c>
      <c r="Q180" s="156">
        <f>+Enero!Q180+Febrero!Q180+'Marzo '!Q180+'Abril '!Q180+'Mayo '!Q180+Junio!Q180+Julio!Q180+Agosto!Q180+Septiembre!Q180+'Octubre '!Q180+Noviembre!Q180+'Diciembre '!Q180</f>
        <v>0</v>
      </c>
      <c r="R180" s="156">
        <f>+Enero!R180+Febrero!R180+'Marzo '!R180+'Abril '!R180+'Mayo '!R180+Junio!R180+Julio!R180+Agosto!R180+Septiembre!R180+'Octubre '!R180+Noviembre!R180+'Diciembre '!R180</f>
        <v>0</v>
      </c>
      <c r="S180" s="156">
        <f>+Enero!S180+Febrero!S180+'Marzo '!S180+'Abril '!S180+'Mayo '!S180+Junio!S180+Julio!S180+Agosto!S180+Septiembre!S180+'Octubre '!S180+Noviembre!S180+'Diciembre '!S180</f>
        <v>0</v>
      </c>
      <c r="T180" s="156">
        <f>+Enero!T180+Febrero!T180+'Marzo '!T180+'Abril '!T180+'Mayo '!T180+Junio!T180+Julio!T180+Agosto!T180+Septiembre!T180+'Octubre '!T180+Noviembre!T180+'Diciembre '!T180</f>
        <v>0</v>
      </c>
      <c r="U180" s="156">
        <f>+Enero!U180+Febrero!U180+'Marzo '!U180+'Abril '!U180+'Mayo '!U180+Junio!U180+Julio!U180+Agosto!U180+Septiembre!U180+'Octubre '!U180+Noviembre!U180+'Diciembre '!U180</f>
        <v>0</v>
      </c>
      <c r="V180" s="156">
        <f>+Enero!V180+Febrero!V180+'Marzo '!V180+'Abril '!V180+'Mayo '!V180+Junio!V180+Julio!V180+Agosto!V180+Septiembre!V180+'Octubre '!V180+Noviembre!V180+'Diciembre '!V180</f>
        <v>0</v>
      </c>
      <c r="W180" s="156">
        <f>+Enero!W180+Febrero!W180+'Marzo '!W180+'Abril '!W180+'Mayo '!W180+Junio!W180+Julio!W180+Agosto!W180+Septiembre!W180+'Octubre '!W180+Noviembre!W180+'Diciembre '!W180</f>
        <v>0</v>
      </c>
      <c r="X180" s="156">
        <f>+Enero!X180+Febrero!X180+'Marzo '!X180+'Abril '!X180+'Mayo '!X180+Junio!X180+Julio!X180+Agosto!X180+Septiembre!X180+'Octubre '!X180+Noviembre!X180+'Diciembre '!X180</f>
        <v>0</v>
      </c>
      <c r="Y180" s="156">
        <f>+Enero!Y180+Febrero!Y180+'Marzo '!Y180+'Abril '!Y180+'Mayo '!Y180+Junio!Y180+Julio!Y180+Agosto!Y180+Septiembre!Y180+'Octubre '!Y180+Noviembre!Y180+'Diciembre '!Y180</f>
        <v>0</v>
      </c>
      <c r="Z180" s="156">
        <f>+Enero!Z180+Febrero!Z180+'Marzo '!Z180+'Abril '!Z180+'Mayo '!Z180+Junio!Z180+Julio!Z180+Agosto!Z180+Septiembre!Z180+'Octubre '!Z180+Noviembre!Z180+'Diciembre '!Z180</f>
        <v>0</v>
      </c>
      <c r="AA180" s="156">
        <f>+Enero!AA180+Febrero!AA180+'Marzo '!AA180+'Abril '!AA180+'Mayo '!AA180+Junio!AA180+Julio!AA180+Agosto!AA180+Septiembre!AA180+'Octubre '!AA180+Noviembre!AA180+'Diciembre '!AA180</f>
        <v>0</v>
      </c>
      <c r="AB180" s="156">
        <f>+Enero!AB180+Febrero!AB180+'Marzo '!AB180+'Abril '!AB180+'Mayo '!AB180+Junio!AB180+Julio!AB180+Agosto!AB180+Septiembre!AB180+'Octubre '!AB180+Noviembre!AB180+'Diciembre '!AB180</f>
        <v>0</v>
      </c>
      <c r="AC180" s="156">
        <f>+Enero!AC180+Febrero!AC180+'Marzo '!AC180+'Abril '!AC180+'Mayo '!AC180+Junio!AC180+Julio!AC180+Agosto!AC180+Septiembre!AC180+'Octubre '!AC180+Noviembre!AC180+'Diciembre '!AC180</f>
        <v>0</v>
      </c>
      <c r="AD180" s="156">
        <f>+Enero!AD180+Febrero!AD180+'Marzo '!AD180+'Abril '!AD180+'Mayo '!AD180+Junio!AD180+Julio!AD180+Agosto!AD180+Septiembre!AD180+'Octubre '!AD180+Noviembre!AD180+'Diciembre '!AD180</f>
        <v>0</v>
      </c>
      <c r="AE180" s="156">
        <f>+Enero!AE180+Febrero!AE180+'Marzo '!AE180+'Abril '!AE180+'Mayo '!AE180+Junio!AE180+Julio!AE180+Agosto!AE180+Septiembre!AE180+'Octubre '!AE180+Noviembre!AE180+'Diciembre '!AE180</f>
        <v>0</v>
      </c>
      <c r="AF180" s="156">
        <f>+Enero!AF180+Febrero!AF180+'Marzo '!AF180+'Abril '!AF180+'Mayo '!AF180+Junio!AF180+Julio!AF180+Agosto!AF180+Septiembre!AF180+'Octubre '!AF180+Noviembre!AF180+'Diciembre '!AF180</f>
        <v>0</v>
      </c>
      <c r="AG180" s="156">
        <f>+Enero!AG180+Febrero!AG180+'Marzo '!AG180+'Abril '!AG180+'Mayo '!AG180+Junio!AG180+Julio!AG180+Agosto!AG180+Septiembre!AG180+'Octubre '!AG180+Noviembre!AG180+'Diciembre '!AG180</f>
        <v>0</v>
      </c>
      <c r="AH180" s="156">
        <f>+Enero!AH180+Febrero!AH180+'Marzo '!AH180+'Abril '!AH180+'Mayo '!AH180+Junio!AH180+Julio!AH180+Agosto!AH180+Septiembre!AH180+'Octubre '!AH180+Noviembre!AH180+'Diciembre '!AH180</f>
        <v>0</v>
      </c>
      <c r="AI180" s="156">
        <f>+Enero!AI180+Febrero!AI180+'Marzo '!AI180+'Abril '!AI180+'Mayo '!AI180+Junio!AI180+Julio!AI180+Agosto!AI180+Septiembre!AI180+'Octubre '!AI180+Noviembre!AI180+'Diciembre '!AI180</f>
        <v>0</v>
      </c>
      <c r="AJ180" s="156">
        <f>+Enero!AJ180+Febrero!AJ180+'Marzo '!AJ180+'Abril '!AJ180+'Mayo '!AJ180+Junio!AJ180+Julio!AJ180+Agosto!AJ180+Septiembre!AJ180+'Octubre '!AJ180+Noviembre!AJ180+'Diciembre '!AJ180</f>
        <v>0</v>
      </c>
      <c r="AK180" s="156">
        <f>+Enero!AK180+Febrero!AK180+'Marzo '!AK180+'Abril '!AK180+'Mayo '!AK180+Junio!AK180+Julio!AK180+Agosto!AK180+Septiembre!AK180+'Octubre '!AK180+Noviembre!AK180+'Diciembre '!AK180</f>
        <v>0</v>
      </c>
      <c r="AL180" s="156">
        <f>+Enero!AL180+Febrero!AL180+'Marzo '!AL180+'Abril '!AL180+'Mayo '!AL180+Junio!AL180+Julio!AL180+Agosto!AL180+Septiembre!AL180+'Octubre '!AL180+Noviembre!AL180+'Diciembre '!AL180</f>
        <v>0</v>
      </c>
      <c r="AM180" s="156">
        <f>+Enero!AM180+Febrero!AM180+'Marzo '!AM180+'Abril '!AM180+'Mayo '!AM180+Junio!AM180+Julio!AM180+Agosto!AM180+Septiembre!AM180+'Octubre '!AM180+Noviembre!AM180+'Diciembre '!AM180</f>
        <v>0</v>
      </c>
      <c r="AN180" s="157">
        <f>+Enero!AN180+Febrero!AN180+'Marzo '!AN180+'Abril '!AN180+'Mayo '!AN180+Junio!AN180+Julio!AN180+Agosto!AN180+Septiembre!AN180+'Octubre '!AN180+Noviembre!AN180+'Diciembre '!AN180</f>
        <v>0</v>
      </c>
      <c r="AO180" s="128">
        <f>+Enero!AO180+Febrero!AO180+'Marzo '!AO180+'Abril '!AO180+'Mayo '!AO180+Junio!AO180+Julio!AO180+Agosto!AO180+Septiembre!AO180+'Octubre '!AO180+Noviembre!AO180+'Diciembre '!AO180</f>
        <v>0</v>
      </c>
      <c r="AP180" s="60">
        <f>+Enero!AP180+Febrero!AP180+'Marzo '!AP180+'Abril '!AP180+'Mayo '!AP180+Junio!AP180+Julio!AP180+Agosto!AP180+Septiembre!AP180+'Octubre '!AP180+Noviembre!AP180+'Diciembre '!AP180</f>
        <v>0</v>
      </c>
      <c r="AQ180" s="127">
        <f>+Enero!AQ180+Febrero!AQ180+'Marzo '!AQ180+'Abril '!AQ180+'Mayo '!AQ180+Junio!AQ180+Julio!AQ180+Agosto!AQ180+Septiembre!AQ180+'Octubre '!AQ180+Noviembre!AQ180+'Diciembre '!AQ180</f>
        <v>0</v>
      </c>
      <c r="AR180" s="178">
        <f>+Enero!AR180+Febrero!AR180+'Marzo '!AR180+'Abril '!AR180+'Mayo '!AR180+Junio!AR180+Julio!AR180+Agosto!AR180+Septiembre!AR180+'Octubre '!AR180+Noviembre!AR180+'Diciembre '!AR180</f>
        <v>0</v>
      </c>
      <c r="AS180" s="156">
        <f>+Enero!AS180+Febrero!AS180+'Marzo '!AS180+'Abril '!AS180+'Mayo '!AS180+Junio!AS180+Julio!AS180+Agosto!AS180+Septiembre!AS180+'Octubre '!AS180+Noviembre!AS180+'Diciembre '!AS180</f>
        <v>0</v>
      </c>
      <c r="AT180" s="32">
        <f>+Enero!AT180+Febrero!AT180+'Marzo '!AT180+'Abril '!AT180+'Mayo '!AT180+Junio!AT180+Julio!AT180+Agosto!AT180+Septiembre!AT180+'Octubre '!AT180+Noviembre!AT180+'Diciembre '!AT180</f>
        <v>0</v>
      </c>
      <c r="AU180" s="32">
        <f>+Enero!AU180+Febrero!AU180+'Marzo '!AU180+'Abril '!AU180+'Mayo '!AU180+Junio!AU180+Julio!AU180+Agosto!AU180+Septiembre!AU180+'Octubre '!AU180+Noviembre!AU180+'Diciembre '!AU180</f>
        <v>0</v>
      </c>
      <c r="AV180" s="26" t="str">
        <f t="shared" si="43"/>
        <v xml:space="preserve"> </v>
      </c>
      <c r="BA180" s="28" t="str">
        <f t="shared" si="37"/>
        <v/>
      </c>
      <c r="BB180" s="28" t="str">
        <f t="shared" si="38"/>
        <v/>
      </c>
      <c r="BC180" s="28" t="str">
        <f t="shared" si="39"/>
        <v/>
      </c>
      <c r="BD180" s="28" t="str">
        <f t="shared" si="40"/>
        <v/>
      </c>
      <c r="BE180" s="5"/>
      <c r="BG180" s="95"/>
      <c r="BH180" s="29">
        <f t="shared" si="45"/>
        <v>0</v>
      </c>
      <c r="BI180" s="29">
        <f t="shared" si="46"/>
        <v>0</v>
      </c>
      <c r="BJ180" s="29">
        <f t="shared" si="47"/>
        <v>0</v>
      </c>
      <c r="BK180" s="29">
        <f t="shared" si="48"/>
        <v>0</v>
      </c>
      <c r="BL180" s="29">
        <f t="shared" si="44"/>
        <v>0</v>
      </c>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9"/>
        <v>96</v>
      </c>
      <c r="E181" s="158">
        <f t="shared" si="51"/>
        <v>48</v>
      </c>
      <c r="F181" s="158">
        <f t="shared" si="51"/>
        <v>48</v>
      </c>
      <c r="G181" s="35">
        <f>+Enero!G181+Febrero!G181+'Marzo '!G181+'Abril '!G181+'Mayo '!G181+Junio!G181+Julio!G181+Agosto!G181+Septiembre!G181+'Octubre '!G181+Noviembre!G181+'Diciembre '!G181</f>
        <v>0</v>
      </c>
      <c r="H181" s="35">
        <f>+Enero!H181+Febrero!H181+'Marzo '!H181+'Abril '!H181+'Mayo '!H181+Junio!H181+Julio!H181+Agosto!H181+Septiembre!H181+'Octubre '!H181+Noviembre!H181+'Diciembre '!H181</f>
        <v>9</v>
      </c>
      <c r="I181" s="35">
        <f>+Enero!I181+Febrero!I181+'Marzo '!I181+'Abril '!I181+'Mayo '!I181+Junio!I181+Julio!I181+Agosto!I181+Septiembre!I181+'Octubre '!I181+Noviembre!I181+'Diciembre '!I181</f>
        <v>29</v>
      </c>
      <c r="J181" s="35">
        <f>+Enero!J181+Febrero!J181+'Marzo '!J181+'Abril '!J181+'Mayo '!J181+Junio!J181+Julio!J181+Agosto!J181+Septiembre!J181+'Octubre '!J181+Noviembre!J181+'Diciembre '!J181</f>
        <v>21</v>
      </c>
      <c r="K181" s="35">
        <f>+Enero!K181+Febrero!K181+'Marzo '!K181+'Abril '!K181+'Mayo '!K181+Junio!K181+Julio!K181+Agosto!K181+Septiembre!K181+'Octubre '!K181+Noviembre!K181+'Diciembre '!K181</f>
        <v>19</v>
      </c>
      <c r="L181" s="35">
        <f>+Enero!L181+Febrero!L181+'Marzo '!L181+'Abril '!L181+'Mayo '!L181+Junio!L181+Julio!L181+Agosto!L181+Septiembre!L181+'Octubre '!L181+Noviembre!L181+'Diciembre '!L181</f>
        <v>15</v>
      </c>
      <c r="M181" s="35">
        <f>+Enero!M181+Febrero!M181+'Marzo '!M181+'Abril '!M181+'Mayo '!M181+Junio!M181+Julio!M181+Agosto!M181+Septiembre!M181+'Octubre '!M181+Noviembre!M181+'Diciembre '!M181</f>
        <v>0</v>
      </c>
      <c r="N181" s="35">
        <f>+Enero!N181+Febrero!N181+'Marzo '!N181+'Abril '!N181+'Mayo '!N181+Junio!N181+Julio!N181+Agosto!N181+Septiembre!N181+'Octubre '!N181+Noviembre!N181+'Diciembre '!N181</f>
        <v>3</v>
      </c>
      <c r="O181" s="35">
        <f>+Enero!O181+Febrero!O181+'Marzo '!O181+'Abril '!O181+'Mayo '!O181+Junio!O181+Julio!O181+Agosto!O181+Septiembre!O181+'Octubre '!O181+Noviembre!O181+'Diciembre '!O181</f>
        <v>0</v>
      </c>
      <c r="P181" s="35">
        <f>+Enero!P181+Febrero!P181+'Marzo '!P181+'Abril '!P181+'Mayo '!P181+Junio!P181+Julio!P181+Agosto!P181+Septiembre!P181+'Octubre '!P181+Noviembre!P181+'Diciembre '!P181</f>
        <v>0</v>
      </c>
      <c r="Q181" s="166">
        <f>+Enero!Q181+Febrero!Q181+'Marzo '!Q181+'Abril '!Q181+'Mayo '!Q181+Junio!Q181+Julio!Q181+Agosto!Q181+Septiembre!Q181+'Octubre '!Q181+Noviembre!Q181+'Diciembre '!Q181</f>
        <v>0</v>
      </c>
      <c r="R181" s="166">
        <f>+Enero!R181+Febrero!R181+'Marzo '!R181+'Abril '!R181+'Mayo '!R181+Junio!R181+Julio!R181+Agosto!R181+Septiembre!R181+'Octubre '!R181+Noviembre!R181+'Diciembre '!R181</f>
        <v>0</v>
      </c>
      <c r="S181" s="166">
        <f>+Enero!S181+Febrero!S181+'Marzo '!S181+'Abril '!S181+'Mayo '!S181+Junio!S181+Julio!S181+Agosto!S181+Septiembre!S181+'Octubre '!S181+Noviembre!S181+'Diciembre '!S181</f>
        <v>0</v>
      </c>
      <c r="T181" s="166">
        <f>+Enero!T181+Febrero!T181+'Marzo '!T181+'Abril '!T181+'Mayo '!T181+Junio!T181+Julio!T181+Agosto!T181+Septiembre!T181+'Octubre '!T181+Noviembre!T181+'Diciembre '!T181</f>
        <v>0</v>
      </c>
      <c r="U181" s="166">
        <f>+Enero!U181+Febrero!U181+'Marzo '!U181+'Abril '!U181+'Mayo '!U181+Junio!U181+Julio!U181+Agosto!U181+Septiembre!U181+'Octubre '!U181+Noviembre!U181+'Diciembre '!U181</f>
        <v>0</v>
      </c>
      <c r="V181" s="166">
        <f>+Enero!V181+Febrero!V181+'Marzo '!V181+'Abril '!V181+'Mayo '!V181+Junio!V181+Julio!V181+Agosto!V181+Septiembre!V181+'Octubre '!V181+Noviembre!V181+'Diciembre '!V181</f>
        <v>0</v>
      </c>
      <c r="W181" s="166">
        <f>+Enero!W181+Febrero!W181+'Marzo '!W181+'Abril '!W181+'Mayo '!W181+Junio!W181+Julio!W181+Agosto!W181+Septiembre!W181+'Octubre '!W181+Noviembre!W181+'Diciembre '!W181</f>
        <v>0</v>
      </c>
      <c r="X181" s="166">
        <f>+Enero!X181+Febrero!X181+'Marzo '!X181+'Abril '!X181+'Mayo '!X181+Junio!X181+Julio!X181+Agosto!X181+Septiembre!X181+'Octubre '!X181+Noviembre!X181+'Diciembre '!X181</f>
        <v>0</v>
      </c>
      <c r="Y181" s="166">
        <f>+Enero!Y181+Febrero!Y181+'Marzo '!Y181+'Abril '!Y181+'Mayo '!Y181+Junio!Y181+Julio!Y181+Agosto!Y181+Septiembre!Y181+'Octubre '!Y181+Noviembre!Y181+'Diciembre '!Y181</f>
        <v>0</v>
      </c>
      <c r="Z181" s="166">
        <f>+Enero!Z181+Febrero!Z181+'Marzo '!Z181+'Abril '!Z181+'Mayo '!Z181+Junio!Z181+Julio!Z181+Agosto!Z181+Septiembre!Z181+'Octubre '!Z181+Noviembre!Z181+'Diciembre '!Z181</f>
        <v>0</v>
      </c>
      <c r="AA181" s="166">
        <f>+Enero!AA181+Febrero!AA181+'Marzo '!AA181+'Abril '!AA181+'Mayo '!AA181+Junio!AA181+Julio!AA181+Agosto!AA181+Septiembre!AA181+'Octubre '!AA181+Noviembre!AA181+'Diciembre '!AA181</f>
        <v>0</v>
      </c>
      <c r="AB181" s="166">
        <f>+Enero!AB181+Febrero!AB181+'Marzo '!AB181+'Abril '!AB181+'Mayo '!AB181+Junio!AB181+Julio!AB181+Agosto!AB181+Septiembre!AB181+'Octubre '!AB181+Noviembre!AB181+'Diciembre '!AB181</f>
        <v>0</v>
      </c>
      <c r="AC181" s="166">
        <f>+Enero!AC181+Febrero!AC181+'Marzo '!AC181+'Abril '!AC181+'Mayo '!AC181+Junio!AC181+Julio!AC181+Agosto!AC181+Septiembre!AC181+'Octubre '!AC181+Noviembre!AC181+'Diciembre '!AC181</f>
        <v>0</v>
      </c>
      <c r="AD181" s="166">
        <f>+Enero!AD181+Febrero!AD181+'Marzo '!AD181+'Abril '!AD181+'Mayo '!AD181+Junio!AD181+Julio!AD181+Agosto!AD181+Septiembre!AD181+'Octubre '!AD181+Noviembre!AD181+'Diciembre '!AD181</f>
        <v>0</v>
      </c>
      <c r="AE181" s="166">
        <f>+Enero!AE181+Febrero!AE181+'Marzo '!AE181+'Abril '!AE181+'Mayo '!AE181+Junio!AE181+Julio!AE181+Agosto!AE181+Septiembre!AE181+'Octubre '!AE181+Noviembre!AE181+'Diciembre '!AE181</f>
        <v>0</v>
      </c>
      <c r="AF181" s="166">
        <f>+Enero!AF181+Febrero!AF181+'Marzo '!AF181+'Abril '!AF181+'Mayo '!AF181+Junio!AF181+Julio!AF181+Agosto!AF181+Septiembre!AF181+'Octubre '!AF181+Noviembre!AF181+'Diciembre '!AF181</f>
        <v>0</v>
      </c>
      <c r="AG181" s="166">
        <f>+Enero!AG181+Febrero!AG181+'Marzo '!AG181+'Abril '!AG181+'Mayo '!AG181+Junio!AG181+Julio!AG181+Agosto!AG181+Septiembre!AG181+'Octubre '!AG181+Noviembre!AG181+'Diciembre '!AG181</f>
        <v>0</v>
      </c>
      <c r="AH181" s="166">
        <f>+Enero!AH181+Febrero!AH181+'Marzo '!AH181+'Abril '!AH181+'Mayo '!AH181+Junio!AH181+Julio!AH181+Agosto!AH181+Septiembre!AH181+'Octubre '!AH181+Noviembre!AH181+'Diciembre '!AH181</f>
        <v>0</v>
      </c>
      <c r="AI181" s="166">
        <f>+Enero!AI181+Febrero!AI181+'Marzo '!AI181+'Abril '!AI181+'Mayo '!AI181+Junio!AI181+Julio!AI181+Agosto!AI181+Septiembre!AI181+'Octubre '!AI181+Noviembre!AI181+'Diciembre '!AI181</f>
        <v>0</v>
      </c>
      <c r="AJ181" s="166">
        <f>+Enero!AJ181+Febrero!AJ181+'Marzo '!AJ181+'Abril '!AJ181+'Mayo '!AJ181+Junio!AJ181+Julio!AJ181+Agosto!AJ181+Septiembre!AJ181+'Octubre '!AJ181+Noviembre!AJ181+'Diciembre '!AJ181</f>
        <v>0</v>
      </c>
      <c r="AK181" s="166">
        <f>+Enero!AK181+Febrero!AK181+'Marzo '!AK181+'Abril '!AK181+'Mayo '!AK181+Junio!AK181+Julio!AK181+Agosto!AK181+Septiembre!AK181+'Octubre '!AK181+Noviembre!AK181+'Diciembre '!AK181</f>
        <v>0</v>
      </c>
      <c r="AL181" s="166">
        <f>+Enero!AL181+Febrero!AL181+'Marzo '!AL181+'Abril '!AL181+'Mayo '!AL181+Junio!AL181+Julio!AL181+Agosto!AL181+Septiembre!AL181+'Octubre '!AL181+Noviembre!AL181+'Diciembre '!AL181</f>
        <v>0</v>
      </c>
      <c r="AM181" s="166">
        <f>+Enero!AM181+Febrero!AM181+'Marzo '!AM181+'Abril '!AM181+'Mayo '!AM181+Junio!AM181+Julio!AM181+Agosto!AM181+Septiembre!AM181+'Octubre '!AM181+Noviembre!AM181+'Diciembre '!AM181</f>
        <v>0</v>
      </c>
      <c r="AN181" s="167">
        <f>+Enero!AN181+Febrero!AN181+'Marzo '!AN181+'Abril '!AN181+'Mayo '!AN181+Junio!AN181+Julio!AN181+Agosto!AN181+Septiembre!AN181+'Octubre '!AN181+Noviembre!AN181+'Diciembre '!AN181</f>
        <v>0</v>
      </c>
      <c r="AO181" s="160">
        <f>+Enero!AO181+Febrero!AO181+'Marzo '!AO181+'Abril '!AO181+'Mayo '!AO181+Junio!AO181+Julio!AO181+Agosto!AO181+Septiembre!AO181+'Octubre '!AO181+Noviembre!AO181+'Diciembre '!AO181</f>
        <v>10</v>
      </c>
      <c r="AP181" s="44">
        <f>+Enero!AP181+Febrero!AP181+'Marzo '!AP181+'Abril '!AP181+'Mayo '!AP181+Junio!AP181+Julio!AP181+Agosto!AP181+Septiembre!AP181+'Octubre '!AP181+Noviembre!AP181+'Diciembre '!AP181</f>
        <v>0</v>
      </c>
      <c r="AQ181" s="300">
        <f>+Enero!AQ181+Febrero!AQ181+'Marzo '!AQ181+'Abril '!AQ181+'Mayo '!AQ181+Junio!AQ181+Julio!AQ181+Agosto!AQ181+Septiembre!AQ181+'Octubre '!AQ181+Noviembre!AQ181+'Diciembre '!AQ181</f>
        <v>0</v>
      </c>
      <c r="AR181" s="179">
        <f>+Enero!AR181+Febrero!AR181+'Marzo '!AR181+'Abril '!AR181+'Mayo '!AR181+Junio!AR181+Julio!AR181+Agosto!AR181+Septiembre!AR181+'Octubre '!AR181+Noviembre!AR181+'Diciembre '!AR181</f>
        <v>0</v>
      </c>
      <c r="AS181" s="166">
        <f>+Enero!AS181+Febrero!AS181+'Marzo '!AS181+'Abril '!AS181+'Mayo '!AS181+Junio!AS181+Julio!AS181+Agosto!AS181+Septiembre!AS181+'Octubre '!AS181+Noviembre!AS181+'Diciembre '!AS181</f>
        <v>0</v>
      </c>
      <c r="AT181" s="35">
        <f>+Enero!AT181+Febrero!AT181+'Marzo '!AT181+'Abril '!AT181+'Mayo '!AT181+Junio!AT181+Julio!AT181+Agosto!AT181+Septiembre!AT181+'Octubre '!AT181+Noviembre!AT181+'Diciembre '!AT181</f>
        <v>0</v>
      </c>
      <c r="AU181" s="35">
        <f>+Enero!AU181+Febrero!AU181+'Marzo '!AU181+'Abril '!AU181+'Mayo '!AU181+Junio!AU181+Julio!AU181+Agosto!AU181+Septiembre!AU181+'Octubre '!AU181+Noviembre!AU181+'Diciembre '!AU181</f>
        <v>0</v>
      </c>
      <c r="AV181" s="26" t="str">
        <f t="shared" si="43"/>
        <v xml:space="preserve"> </v>
      </c>
      <c r="BA181" s="28" t="str">
        <f t="shared" si="37"/>
        <v/>
      </c>
      <c r="BB181" s="28" t="str">
        <f t="shared" si="38"/>
        <v/>
      </c>
      <c r="BC181" s="28" t="str">
        <f t="shared" si="39"/>
        <v/>
      </c>
      <c r="BD181" s="28" t="str">
        <f t="shared" si="40"/>
        <v/>
      </c>
      <c r="BE181" s="5"/>
      <c r="BG181" s="95"/>
      <c r="BH181" s="29">
        <f t="shared" si="45"/>
        <v>0</v>
      </c>
      <c r="BI181" s="29">
        <f t="shared" si="46"/>
        <v>0</v>
      </c>
      <c r="BJ181" s="29">
        <f t="shared" si="47"/>
        <v>0</v>
      </c>
      <c r="BK181" s="29">
        <f t="shared" si="48"/>
        <v>0</v>
      </c>
      <c r="BL181" s="29">
        <f t="shared" si="44"/>
        <v>0</v>
      </c>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9"/>
        <v>8</v>
      </c>
      <c r="E182" s="150">
        <f t="shared" si="50"/>
        <v>3</v>
      </c>
      <c r="F182" s="150">
        <f t="shared" si="50"/>
        <v>5</v>
      </c>
      <c r="G182" s="25">
        <f>+Enero!G182+Febrero!G182+'Marzo '!G182+'Abril '!G182+'Mayo '!G182+Junio!G182+Julio!G182+Agosto!G182+Septiembre!G182+'Octubre '!G182+Noviembre!G182+'Diciembre '!G182</f>
        <v>0</v>
      </c>
      <c r="H182" s="25">
        <f>+Enero!H182+Febrero!H182+'Marzo '!H182+'Abril '!H182+'Mayo '!H182+Junio!H182+Julio!H182+Agosto!H182+Septiembre!H182+'Octubre '!H182+Noviembre!H182+'Diciembre '!H182</f>
        <v>0</v>
      </c>
      <c r="I182" s="25">
        <f>+Enero!I182+Febrero!I182+'Marzo '!I182+'Abril '!I182+'Mayo '!I182+Junio!I182+Julio!I182+Agosto!I182+Septiembre!I182+'Octubre '!I182+Noviembre!I182+'Diciembre '!I182</f>
        <v>0</v>
      </c>
      <c r="J182" s="25">
        <f>+Enero!J182+Febrero!J182+'Marzo '!J182+'Abril '!J182+'Mayo '!J182+Junio!J182+Julio!J182+Agosto!J182+Septiembre!J182+'Octubre '!J182+Noviembre!J182+'Diciembre '!J182</f>
        <v>0</v>
      </c>
      <c r="K182" s="25">
        <f>+Enero!K182+Febrero!K182+'Marzo '!K182+'Abril '!K182+'Mayo '!K182+Junio!K182+Julio!K182+Agosto!K182+Septiembre!K182+'Octubre '!K182+Noviembre!K182+'Diciembre '!K182</f>
        <v>0</v>
      </c>
      <c r="L182" s="25">
        <f>+Enero!L182+Febrero!L182+'Marzo '!L182+'Abril '!L182+'Mayo '!L182+Junio!L182+Julio!L182+Agosto!L182+Septiembre!L182+'Octubre '!L182+Noviembre!L182+'Diciembre '!L182</f>
        <v>0</v>
      </c>
      <c r="M182" s="25">
        <f>+Enero!M182+Febrero!M182+'Marzo '!M182+'Abril '!M182+'Mayo '!M182+Junio!M182+Julio!M182+Agosto!M182+Septiembre!M182+'Octubre '!M182+Noviembre!M182+'Diciembre '!M182</f>
        <v>0</v>
      </c>
      <c r="N182" s="25">
        <f>+Enero!N182+Febrero!N182+'Marzo '!N182+'Abril '!N182+'Mayo '!N182+Junio!N182+Julio!N182+Agosto!N182+Septiembre!N182+'Octubre '!N182+Noviembre!N182+'Diciembre '!N182</f>
        <v>0</v>
      </c>
      <c r="O182" s="25">
        <f>+Enero!O182+Febrero!O182+'Marzo '!O182+'Abril '!O182+'Mayo '!O182+Junio!O182+Julio!O182+Agosto!O182+Septiembre!O182+'Octubre '!O182+Noviembre!O182+'Diciembre '!O182</f>
        <v>1</v>
      </c>
      <c r="P182" s="25">
        <f>+Enero!P182+Febrero!P182+'Marzo '!P182+'Abril '!P182+'Mayo '!P182+Junio!P182+Julio!P182+Agosto!P182+Septiembre!P182+'Octubre '!P182+Noviembre!P182+'Diciembre '!P182</f>
        <v>0</v>
      </c>
      <c r="Q182" s="25">
        <f>+Enero!Q182+Febrero!Q182+'Marzo '!Q182+'Abril '!Q182+'Mayo '!Q182+Junio!Q182+Julio!Q182+Agosto!Q182+Septiembre!Q182+'Octubre '!Q182+Noviembre!Q182+'Diciembre '!Q182</f>
        <v>0</v>
      </c>
      <c r="R182" s="25">
        <f>+Enero!R182+Febrero!R182+'Marzo '!R182+'Abril '!R182+'Mayo '!R182+Junio!R182+Julio!R182+Agosto!R182+Septiembre!R182+'Octubre '!R182+Noviembre!R182+'Diciembre '!R182</f>
        <v>0</v>
      </c>
      <c r="S182" s="25">
        <f>+Enero!S182+Febrero!S182+'Marzo '!S182+'Abril '!S182+'Mayo '!S182+Junio!S182+Julio!S182+Agosto!S182+Septiembre!S182+'Octubre '!S182+Noviembre!S182+'Diciembre '!S182</f>
        <v>0</v>
      </c>
      <c r="T182" s="25">
        <f>+Enero!T182+Febrero!T182+'Marzo '!T182+'Abril '!T182+'Mayo '!T182+Junio!T182+Julio!T182+Agosto!T182+Septiembre!T182+'Octubre '!T182+Noviembre!T182+'Diciembre '!T182</f>
        <v>0</v>
      </c>
      <c r="U182" s="25">
        <f>+Enero!U182+Febrero!U182+'Marzo '!U182+'Abril '!U182+'Mayo '!U182+Junio!U182+Julio!U182+Agosto!U182+Septiembre!U182+'Octubre '!U182+Noviembre!U182+'Diciembre '!U182</f>
        <v>0</v>
      </c>
      <c r="V182" s="25">
        <f>+Enero!V182+Febrero!V182+'Marzo '!V182+'Abril '!V182+'Mayo '!V182+Junio!V182+Julio!V182+Agosto!V182+Septiembre!V182+'Octubre '!V182+Noviembre!V182+'Diciembre '!V182</f>
        <v>0</v>
      </c>
      <c r="W182" s="25">
        <f>+Enero!W182+Febrero!W182+'Marzo '!W182+'Abril '!W182+'Mayo '!W182+Junio!W182+Julio!W182+Agosto!W182+Septiembre!W182+'Octubre '!W182+Noviembre!W182+'Diciembre '!W182</f>
        <v>2</v>
      </c>
      <c r="X182" s="25">
        <f>+Enero!X182+Febrero!X182+'Marzo '!X182+'Abril '!X182+'Mayo '!X182+Junio!X182+Julio!X182+Agosto!X182+Septiembre!X182+'Octubre '!X182+Noviembre!X182+'Diciembre '!X182</f>
        <v>0</v>
      </c>
      <c r="Y182" s="25">
        <f>+Enero!Y182+Febrero!Y182+'Marzo '!Y182+'Abril '!Y182+'Mayo '!Y182+Junio!Y182+Julio!Y182+Agosto!Y182+Septiembre!Y182+'Octubre '!Y182+Noviembre!Y182+'Diciembre '!Y182</f>
        <v>0</v>
      </c>
      <c r="Z182" s="25">
        <f>+Enero!Z182+Febrero!Z182+'Marzo '!Z182+'Abril '!Z182+'Mayo '!Z182+Junio!Z182+Julio!Z182+Agosto!Z182+Septiembre!Z182+'Octubre '!Z182+Noviembre!Z182+'Diciembre '!Z182</f>
        <v>0</v>
      </c>
      <c r="AA182" s="25">
        <f>+Enero!AA182+Febrero!AA182+'Marzo '!AA182+'Abril '!AA182+'Mayo '!AA182+Junio!AA182+Julio!AA182+Agosto!AA182+Septiembre!AA182+'Octubre '!AA182+Noviembre!AA182+'Diciembre '!AA182</f>
        <v>0</v>
      </c>
      <c r="AB182" s="25">
        <f>+Enero!AB182+Febrero!AB182+'Marzo '!AB182+'Abril '!AB182+'Mayo '!AB182+Junio!AB182+Julio!AB182+Agosto!AB182+Septiembre!AB182+'Octubre '!AB182+Noviembre!AB182+'Diciembre '!AB182</f>
        <v>1</v>
      </c>
      <c r="AC182" s="25">
        <f>+Enero!AC182+Febrero!AC182+'Marzo '!AC182+'Abril '!AC182+'Mayo '!AC182+Junio!AC182+Julio!AC182+Agosto!AC182+Septiembre!AC182+'Octubre '!AC182+Noviembre!AC182+'Diciembre '!AC182</f>
        <v>0</v>
      </c>
      <c r="AD182" s="25">
        <f>+Enero!AD182+Febrero!AD182+'Marzo '!AD182+'Abril '!AD182+'Mayo '!AD182+Junio!AD182+Julio!AD182+Agosto!AD182+Septiembre!AD182+'Octubre '!AD182+Noviembre!AD182+'Diciembre '!AD182</f>
        <v>0</v>
      </c>
      <c r="AE182" s="25">
        <f>+Enero!AE182+Febrero!AE182+'Marzo '!AE182+'Abril '!AE182+'Mayo '!AE182+Junio!AE182+Julio!AE182+Agosto!AE182+Septiembre!AE182+'Octubre '!AE182+Noviembre!AE182+'Diciembre '!AE182</f>
        <v>0</v>
      </c>
      <c r="AF182" s="25">
        <f>+Enero!AF182+Febrero!AF182+'Marzo '!AF182+'Abril '!AF182+'Mayo '!AF182+Junio!AF182+Julio!AF182+Agosto!AF182+Septiembre!AF182+'Octubre '!AF182+Noviembre!AF182+'Diciembre '!AF182</f>
        <v>1</v>
      </c>
      <c r="AG182" s="25">
        <f>+Enero!AG182+Febrero!AG182+'Marzo '!AG182+'Abril '!AG182+'Mayo '!AG182+Junio!AG182+Julio!AG182+Agosto!AG182+Septiembre!AG182+'Octubre '!AG182+Noviembre!AG182+'Diciembre '!AG182</f>
        <v>0</v>
      </c>
      <c r="AH182" s="25">
        <f>+Enero!AH182+Febrero!AH182+'Marzo '!AH182+'Abril '!AH182+'Mayo '!AH182+Junio!AH182+Julio!AH182+Agosto!AH182+Septiembre!AH182+'Octubre '!AH182+Noviembre!AH182+'Diciembre '!AH182</f>
        <v>3</v>
      </c>
      <c r="AI182" s="25">
        <f>+Enero!AI182+Febrero!AI182+'Marzo '!AI182+'Abril '!AI182+'Mayo '!AI182+Junio!AI182+Julio!AI182+Agosto!AI182+Septiembre!AI182+'Octubre '!AI182+Noviembre!AI182+'Diciembre '!AI182</f>
        <v>0</v>
      </c>
      <c r="AJ182" s="25">
        <f>+Enero!AJ182+Febrero!AJ182+'Marzo '!AJ182+'Abril '!AJ182+'Mayo '!AJ182+Junio!AJ182+Julio!AJ182+Agosto!AJ182+Septiembre!AJ182+'Octubre '!AJ182+Noviembre!AJ182+'Diciembre '!AJ182</f>
        <v>0</v>
      </c>
      <c r="AK182" s="25">
        <f>+Enero!AK182+Febrero!AK182+'Marzo '!AK182+'Abril '!AK182+'Mayo '!AK182+Junio!AK182+Julio!AK182+Agosto!AK182+Septiembre!AK182+'Octubre '!AK182+Noviembre!AK182+'Diciembre '!AK182</f>
        <v>0</v>
      </c>
      <c r="AL182" s="25">
        <f>+Enero!AL182+Febrero!AL182+'Marzo '!AL182+'Abril '!AL182+'Mayo '!AL182+Junio!AL182+Julio!AL182+Agosto!AL182+Septiembre!AL182+'Octubre '!AL182+Noviembre!AL182+'Diciembre '!AL182</f>
        <v>0</v>
      </c>
      <c r="AM182" s="25">
        <f>+Enero!AM182+Febrero!AM182+'Marzo '!AM182+'Abril '!AM182+'Mayo '!AM182+Junio!AM182+Julio!AM182+Agosto!AM182+Septiembre!AM182+'Octubre '!AM182+Noviembre!AM182+'Diciembre '!AM182</f>
        <v>0</v>
      </c>
      <c r="AN182" s="85">
        <f>+Enero!AN182+Febrero!AN182+'Marzo '!AN182+'Abril '!AN182+'Mayo '!AN182+Junio!AN182+Julio!AN182+Agosto!AN182+Septiembre!AN182+'Octubre '!AN182+Noviembre!AN182+'Diciembre '!AN182</f>
        <v>0</v>
      </c>
      <c r="AO182" s="161">
        <f>+Enero!AO182+Febrero!AO182+'Marzo '!AO182+'Abril '!AO182+'Mayo '!AO182+Junio!AO182+Julio!AO182+Agosto!AO182+Septiembre!AO182+'Octubre '!AO182+Noviembre!AO182+'Diciembre '!AO182</f>
        <v>8</v>
      </c>
      <c r="AP182" s="25">
        <f>+Enero!AP182+Febrero!AP182+'Marzo '!AP182+'Abril '!AP182+'Mayo '!AP182+Junio!AP182+Julio!AP182+Agosto!AP182+Septiembre!AP182+'Octubre '!AP182+Noviembre!AP182+'Diciembre '!AP182</f>
        <v>0</v>
      </c>
      <c r="AQ182" s="120">
        <f>+Enero!AQ182+Febrero!AQ182+'Marzo '!AQ182+'Abril '!AQ182+'Mayo '!AQ182+Junio!AQ182+Julio!AQ182+Agosto!AQ182+Septiembre!AQ182+'Octubre '!AQ182+Noviembre!AQ182+'Diciembre '!AQ182</f>
        <v>0</v>
      </c>
      <c r="AR182" s="183">
        <f>+Enero!AR182+Febrero!AR182+'Marzo '!AR182+'Abril '!AR182+'Mayo '!AR182+Junio!AR182+Julio!AR182+Agosto!AR182+Septiembre!AR182+'Octubre '!AR182+Noviembre!AR182+'Diciembre '!AR182</f>
        <v>0</v>
      </c>
      <c r="AS182" s="25">
        <f>+Enero!AS182+Febrero!AS182+'Marzo '!AS182+'Abril '!AS182+'Mayo '!AS182+Junio!AS182+Julio!AS182+Agosto!AS182+Septiembre!AS182+'Octubre '!AS182+Noviembre!AS182+'Diciembre '!AS182</f>
        <v>0</v>
      </c>
      <c r="AT182" s="25">
        <f>+Enero!AT182+Febrero!AT182+'Marzo '!AT182+'Abril '!AT182+'Mayo '!AT182+Junio!AT182+Julio!AT182+Agosto!AT182+Septiembre!AT182+'Octubre '!AT182+Noviembre!AT182+'Diciembre '!AT182</f>
        <v>0</v>
      </c>
      <c r="AU182" s="25">
        <f>+Enero!AU182+Febrero!AU182+'Marzo '!AU182+'Abril '!AU182+'Mayo '!AU182+Junio!AU182+Julio!AU182+Agosto!AU182+Septiembre!AU182+'Octubre '!AU182+Noviembre!AU182+'Diciembre '!AU182</f>
        <v>0</v>
      </c>
      <c r="AV182" s="26" t="str">
        <f t="shared" si="43"/>
        <v xml:space="preserve"> </v>
      </c>
      <c r="BA182" s="28" t="str">
        <f t="shared" si="37"/>
        <v/>
      </c>
      <c r="BB182" s="28" t="str">
        <f t="shared" si="38"/>
        <v/>
      </c>
      <c r="BC182" s="28" t="str">
        <f t="shared" si="39"/>
        <v/>
      </c>
      <c r="BD182" s="28" t="str">
        <f t="shared" si="40"/>
        <v/>
      </c>
      <c r="BE182" s="5"/>
      <c r="BG182" s="95"/>
      <c r="BH182" s="29">
        <f t="shared" si="45"/>
        <v>0</v>
      </c>
      <c r="BI182" s="29">
        <f t="shared" si="46"/>
        <v>0</v>
      </c>
      <c r="BJ182" s="29">
        <f t="shared" si="47"/>
        <v>0</v>
      </c>
      <c r="BK182" s="29">
        <f t="shared" si="48"/>
        <v>0</v>
      </c>
      <c r="BL182" s="29">
        <f t="shared" si="44"/>
        <v>0</v>
      </c>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9"/>
        <v>1</v>
      </c>
      <c r="E183" s="155">
        <f t="shared" si="50"/>
        <v>1</v>
      </c>
      <c r="F183" s="155">
        <f t="shared" si="50"/>
        <v>0</v>
      </c>
      <c r="G183" s="32">
        <f>+Enero!G183+Febrero!G183+'Marzo '!G183+'Abril '!G183+'Mayo '!G183+Junio!G183+Julio!G183+Agosto!G183+Septiembre!G183+'Octubre '!G183+Noviembre!G183+'Diciembre '!G183</f>
        <v>0</v>
      </c>
      <c r="H183" s="32">
        <f>+Enero!H183+Febrero!H183+'Marzo '!H183+'Abril '!H183+'Mayo '!H183+Junio!H183+Julio!H183+Agosto!H183+Septiembre!H183+'Octubre '!H183+Noviembre!H183+'Diciembre '!H183</f>
        <v>0</v>
      </c>
      <c r="I183" s="32">
        <f>+Enero!I183+Febrero!I183+'Marzo '!I183+'Abril '!I183+'Mayo '!I183+Junio!I183+Julio!I183+Agosto!I183+Septiembre!I183+'Octubre '!I183+Noviembre!I183+'Diciembre '!I183</f>
        <v>0</v>
      </c>
      <c r="J183" s="32">
        <f>+Enero!J183+Febrero!J183+'Marzo '!J183+'Abril '!J183+'Mayo '!J183+Junio!J183+Julio!J183+Agosto!J183+Septiembre!J183+'Octubre '!J183+Noviembre!J183+'Diciembre '!J183</f>
        <v>0</v>
      </c>
      <c r="K183" s="32">
        <f>+Enero!K183+Febrero!K183+'Marzo '!K183+'Abril '!K183+'Mayo '!K183+Junio!K183+Julio!K183+Agosto!K183+Septiembre!K183+'Octubre '!K183+Noviembre!K183+'Diciembre '!K183</f>
        <v>0</v>
      </c>
      <c r="L183" s="32">
        <f>+Enero!L183+Febrero!L183+'Marzo '!L183+'Abril '!L183+'Mayo '!L183+Junio!L183+Julio!L183+Agosto!L183+Septiembre!L183+'Octubre '!L183+Noviembre!L183+'Diciembre '!L183</f>
        <v>0</v>
      </c>
      <c r="M183" s="32">
        <f>+Enero!M183+Febrero!M183+'Marzo '!M183+'Abril '!M183+'Mayo '!M183+Junio!M183+Julio!M183+Agosto!M183+Septiembre!M183+'Octubre '!M183+Noviembre!M183+'Diciembre '!M183</f>
        <v>0</v>
      </c>
      <c r="N183" s="32">
        <f>+Enero!N183+Febrero!N183+'Marzo '!N183+'Abril '!N183+'Mayo '!N183+Junio!N183+Julio!N183+Agosto!N183+Septiembre!N183+'Octubre '!N183+Noviembre!N183+'Diciembre '!N183</f>
        <v>0</v>
      </c>
      <c r="O183" s="32">
        <f>+Enero!O183+Febrero!O183+'Marzo '!O183+'Abril '!O183+'Mayo '!O183+Junio!O183+Julio!O183+Agosto!O183+Septiembre!O183+'Octubre '!O183+Noviembre!O183+'Diciembre '!O183</f>
        <v>0</v>
      </c>
      <c r="P183" s="32">
        <f>+Enero!P183+Febrero!P183+'Marzo '!P183+'Abril '!P183+'Mayo '!P183+Junio!P183+Julio!P183+Agosto!P183+Septiembre!P183+'Octubre '!P183+Noviembre!P183+'Diciembre '!P183</f>
        <v>0</v>
      </c>
      <c r="Q183" s="32">
        <f>+Enero!Q183+Febrero!Q183+'Marzo '!Q183+'Abril '!Q183+'Mayo '!Q183+Junio!Q183+Julio!Q183+Agosto!Q183+Septiembre!Q183+'Octubre '!Q183+Noviembre!Q183+'Diciembre '!Q183</f>
        <v>0</v>
      </c>
      <c r="R183" s="32">
        <f>+Enero!R183+Febrero!R183+'Marzo '!R183+'Abril '!R183+'Mayo '!R183+Junio!R183+Julio!R183+Agosto!R183+Septiembre!R183+'Octubre '!R183+Noviembre!R183+'Diciembre '!R183</f>
        <v>0</v>
      </c>
      <c r="S183" s="32">
        <f>+Enero!S183+Febrero!S183+'Marzo '!S183+'Abril '!S183+'Mayo '!S183+Junio!S183+Julio!S183+Agosto!S183+Septiembre!S183+'Octubre '!S183+Noviembre!S183+'Diciembre '!S183</f>
        <v>0</v>
      </c>
      <c r="T183" s="32">
        <f>+Enero!T183+Febrero!T183+'Marzo '!T183+'Abril '!T183+'Mayo '!T183+Junio!T183+Julio!T183+Agosto!T183+Septiembre!T183+'Octubre '!T183+Noviembre!T183+'Diciembre '!T183</f>
        <v>0</v>
      </c>
      <c r="U183" s="32">
        <f>+Enero!U183+Febrero!U183+'Marzo '!U183+'Abril '!U183+'Mayo '!U183+Junio!U183+Julio!U183+Agosto!U183+Septiembre!U183+'Octubre '!U183+Noviembre!U183+'Diciembre '!U183</f>
        <v>0</v>
      </c>
      <c r="V183" s="32">
        <f>+Enero!V183+Febrero!V183+'Marzo '!V183+'Abril '!V183+'Mayo '!V183+Junio!V183+Julio!V183+Agosto!V183+Septiembre!V183+'Octubre '!V183+Noviembre!V183+'Diciembre '!V183</f>
        <v>0</v>
      </c>
      <c r="W183" s="32">
        <f>+Enero!W183+Febrero!W183+'Marzo '!W183+'Abril '!W183+'Mayo '!W183+Junio!W183+Julio!W183+Agosto!W183+Septiembre!W183+'Octubre '!W183+Noviembre!W183+'Diciembre '!W183</f>
        <v>0</v>
      </c>
      <c r="X183" s="32">
        <f>+Enero!X183+Febrero!X183+'Marzo '!X183+'Abril '!X183+'Mayo '!X183+Junio!X183+Julio!X183+Agosto!X183+Septiembre!X183+'Octubre '!X183+Noviembre!X183+'Diciembre '!X183</f>
        <v>0</v>
      </c>
      <c r="Y183" s="32">
        <f>+Enero!Y183+Febrero!Y183+'Marzo '!Y183+'Abril '!Y183+'Mayo '!Y183+Junio!Y183+Julio!Y183+Agosto!Y183+Septiembre!Y183+'Octubre '!Y183+Noviembre!Y183+'Diciembre '!Y183</f>
        <v>0</v>
      </c>
      <c r="Z183" s="32">
        <f>+Enero!Z183+Febrero!Z183+'Marzo '!Z183+'Abril '!Z183+'Mayo '!Z183+Junio!Z183+Julio!Z183+Agosto!Z183+Septiembre!Z183+'Octubre '!Z183+Noviembre!Z183+'Diciembre '!Z183</f>
        <v>0</v>
      </c>
      <c r="AA183" s="32">
        <f>+Enero!AA183+Febrero!AA183+'Marzo '!AA183+'Abril '!AA183+'Mayo '!AA183+Junio!AA183+Julio!AA183+Agosto!AA183+Septiembre!AA183+'Octubre '!AA183+Noviembre!AA183+'Diciembre '!AA183</f>
        <v>1</v>
      </c>
      <c r="AB183" s="32">
        <f>+Enero!AB183+Febrero!AB183+'Marzo '!AB183+'Abril '!AB183+'Mayo '!AB183+Junio!AB183+Julio!AB183+Agosto!AB183+Septiembre!AB183+'Octubre '!AB183+Noviembre!AB183+'Diciembre '!AB183</f>
        <v>0</v>
      </c>
      <c r="AC183" s="32">
        <f>+Enero!AC183+Febrero!AC183+'Marzo '!AC183+'Abril '!AC183+'Mayo '!AC183+Junio!AC183+Julio!AC183+Agosto!AC183+Septiembre!AC183+'Octubre '!AC183+Noviembre!AC183+'Diciembre '!AC183</f>
        <v>0</v>
      </c>
      <c r="AD183" s="32">
        <f>+Enero!AD183+Febrero!AD183+'Marzo '!AD183+'Abril '!AD183+'Mayo '!AD183+Junio!AD183+Julio!AD183+Agosto!AD183+Septiembre!AD183+'Octubre '!AD183+Noviembre!AD183+'Diciembre '!AD183</f>
        <v>0</v>
      </c>
      <c r="AE183" s="32">
        <f>+Enero!AE183+Febrero!AE183+'Marzo '!AE183+'Abril '!AE183+'Mayo '!AE183+Junio!AE183+Julio!AE183+Agosto!AE183+Septiembre!AE183+'Octubre '!AE183+Noviembre!AE183+'Diciembre '!AE183</f>
        <v>0</v>
      </c>
      <c r="AF183" s="32">
        <f>+Enero!AF183+Febrero!AF183+'Marzo '!AF183+'Abril '!AF183+'Mayo '!AF183+Junio!AF183+Julio!AF183+Agosto!AF183+Septiembre!AF183+'Octubre '!AF183+Noviembre!AF183+'Diciembre '!AF183</f>
        <v>0</v>
      </c>
      <c r="AG183" s="32">
        <f>+Enero!AG183+Febrero!AG183+'Marzo '!AG183+'Abril '!AG183+'Mayo '!AG183+Junio!AG183+Julio!AG183+Agosto!AG183+Septiembre!AG183+'Octubre '!AG183+Noviembre!AG183+'Diciembre '!AG183</f>
        <v>0</v>
      </c>
      <c r="AH183" s="32">
        <f>+Enero!AH183+Febrero!AH183+'Marzo '!AH183+'Abril '!AH183+'Mayo '!AH183+Junio!AH183+Julio!AH183+Agosto!AH183+Septiembre!AH183+'Octubre '!AH183+Noviembre!AH183+'Diciembre '!AH183</f>
        <v>0</v>
      </c>
      <c r="AI183" s="32">
        <f>+Enero!AI183+Febrero!AI183+'Marzo '!AI183+'Abril '!AI183+'Mayo '!AI183+Junio!AI183+Julio!AI183+Agosto!AI183+Septiembre!AI183+'Octubre '!AI183+Noviembre!AI183+'Diciembre '!AI183</f>
        <v>0</v>
      </c>
      <c r="AJ183" s="32">
        <f>+Enero!AJ183+Febrero!AJ183+'Marzo '!AJ183+'Abril '!AJ183+'Mayo '!AJ183+Junio!AJ183+Julio!AJ183+Agosto!AJ183+Septiembre!AJ183+'Octubre '!AJ183+Noviembre!AJ183+'Diciembre '!AJ183</f>
        <v>0</v>
      </c>
      <c r="AK183" s="32">
        <f>+Enero!AK183+Febrero!AK183+'Marzo '!AK183+'Abril '!AK183+'Mayo '!AK183+Junio!AK183+Julio!AK183+Agosto!AK183+Septiembre!AK183+'Octubre '!AK183+Noviembre!AK183+'Diciembre '!AK183</f>
        <v>0</v>
      </c>
      <c r="AL183" s="32">
        <f>+Enero!AL183+Febrero!AL183+'Marzo '!AL183+'Abril '!AL183+'Mayo '!AL183+Junio!AL183+Julio!AL183+Agosto!AL183+Septiembre!AL183+'Octubre '!AL183+Noviembre!AL183+'Diciembre '!AL183</f>
        <v>0</v>
      </c>
      <c r="AM183" s="32">
        <f>+Enero!AM183+Febrero!AM183+'Marzo '!AM183+'Abril '!AM183+'Mayo '!AM183+Junio!AM183+Julio!AM183+Agosto!AM183+Septiembre!AM183+'Octubre '!AM183+Noviembre!AM183+'Diciembre '!AM183</f>
        <v>0</v>
      </c>
      <c r="AN183" s="86">
        <f>+Enero!AN183+Febrero!AN183+'Marzo '!AN183+'Abril '!AN183+'Mayo '!AN183+Junio!AN183+Julio!AN183+Agosto!AN183+Septiembre!AN183+'Octubre '!AN183+Noviembre!AN183+'Diciembre '!AN183</f>
        <v>0</v>
      </c>
      <c r="AO183" s="128">
        <f>+Enero!AO183+Febrero!AO183+'Marzo '!AO183+'Abril '!AO183+'Mayo '!AO183+Junio!AO183+Julio!AO183+Agosto!AO183+Septiembre!AO183+'Octubre '!AO183+Noviembre!AO183+'Diciembre '!AO183</f>
        <v>0</v>
      </c>
      <c r="AP183" s="60">
        <f>+Enero!AP183+Febrero!AP183+'Marzo '!AP183+'Abril '!AP183+'Mayo '!AP183+Junio!AP183+Julio!AP183+Agosto!AP183+Septiembre!AP183+'Octubre '!AP183+Noviembre!AP183+'Diciembre '!AP183</f>
        <v>0</v>
      </c>
      <c r="AQ183" s="127">
        <f>+Enero!AQ183+Febrero!AQ183+'Marzo '!AQ183+'Abril '!AQ183+'Mayo '!AQ183+Junio!AQ183+Julio!AQ183+Agosto!AQ183+Septiembre!AQ183+'Octubre '!AQ183+Noviembre!AQ183+'Diciembre '!AQ183</f>
        <v>0</v>
      </c>
      <c r="AR183" s="182">
        <f>+Enero!AR183+Febrero!AR183+'Marzo '!AR183+'Abril '!AR183+'Mayo '!AR183+Junio!AR183+Julio!AR183+Agosto!AR183+Septiembre!AR183+'Octubre '!AR183+Noviembre!AR183+'Diciembre '!AR183</f>
        <v>0</v>
      </c>
      <c r="AS183" s="156">
        <f>+Enero!AS183+Febrero!AS183+'Marzo '!AS183+'Abril '!AS183+'Mayo '!AS183+Junio!AS183+Julio!AS183+Agosto!AS183+Septiembre!AS183+'Octubre '!AS183+Noviembre!AS183+'Diciembre '!AS183</f>
        <v>0</v>
      </c>
      <c r="AT183" s="32">
        <f>+Enero!AT183+Febrero!AT183+'Marzo '!AT183+'Abril '!AT183+'Mayo '!AT183+Junio!AT183+Julio!AT183+Agosto!AT183+Septiembre!AT183+'Octubre '!AT183+Noviembre!AT183+'Diciembre '!AT183</f>
        <v>0</v>
      </c>
      <c r="AU183" s="32">
        <f>+Enero!AU183+Febrero!AU183+'Marzo '!AU183+'Abril '!AU183+'Mayo '!AU183+Junio!AU183+Julio!AU183+Agosto!AU183+Septiembre!AU183+'Octubre '!AU183+Noviembre!AU183+'Diciembre '!AU183</f>
        <v>0</v>
      </c>
      <c r="AV183" s="26" t="str">
        <f t="shared" si="43"/>
        <v xml:space="preserve"> </v>
      </c>
      <c r="BA183" s="28" t="str">
        <f t="shared" si="37"/>
        <v/>
      </c>
      <c r="BB183" s="28" t="str">
        <f t="shared" si="38"/>
        <v/>
      </c>
      <c r="BC183" s="28" t="str">
        <f t="shared" si="39"/>
        <v/>
      </c>
      <c r="BD183" s="28" t="str">
        <f t="shared" si="40"/>
        <v/>
      </c>
      <c r="BE183" s="5"/>
      <c r="BG183" s="95"/>
      <c r="BH183" s="29">
        <f t="shared" si="45"/>
        <v>0</v>
      </c>
      <c r="BI183" s="29">
        <f t="shared" si="46"/>
        <v>0</v>
      </c>
      <c r="BJ183" s="29">
        <f t="shared" si="47"/>
        <v>0</v>
      </c>
      <c r="BK183" s="29">
        <f t="shared" si="48"/>
        <v>0</v>
      </c>
      <c r="BL183" s="29">
        <f t="shared" si="44"/>
        <v>0</v>
      </c>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9"/>
        <v>2</v>
      </c>
      <c r="E184" s="155">
        <f t="shared" si="50"/>
        <v>0</v>
      </c>
      <c r="F184" s="155">
        <f t="shared" si="50"/>
        <v>2</v>
      </c>
      <c r="G184" s="32">
        <f>+Enero!G184+Febrero!G184+'Marzo '!G184+'Abril '!G184+'Mayo '!G184+Junio!G184+Julio!G184+Agosto!G184+Septiembre!G184+'Octubre '!G184+Noviembre!G184+'Diciembre '!G184</f>
        <v>0</v>
      </c>
      <c r="H184" s="32">
        <f>+Enero!H184+Febrero!H184+'Marzo '!H184+'Abril '!H184+'Mayo '!H184+Junio!H184+Julio!H184+Agosto!H184+Septiembre!H184+'Octubre '!H184+Noviembre!H184+'Diciembre '!H184</f>
        <v>0</v>
      </c>
      <c r="I184" s="32">
        <f>+Enero!I184+Febrero!I184+'Marzo '!I184+'Abril '!I184+'Mayo '!I184+Junio!I184+Julio!I184+Agosto!I184+Septiembre!I184+'Octubre '!I184+Noviembre!I184+'Diciembre '!I184</f>
        <v>0</v>
      </c>
      <c r="J184" s="32">
        <f>+Enero!J184+Febrero!J184+'Marzo '!J184+'Abril '!J184+'Mayo '!J184+Junio!J184+Julio!J184+Agosto!J184+Septiembre!J184+'Octubre '!J184+Noviembre!J184+'Diciembre '!J184</f>
        <v>0</v>
      </c>
      <c r="K184" s="32">
        <f>+Enero!K184+Febrero!K184+'Marzo '!K184+'Abril '!K184+'Mayo '!K184+Junio!K184+Julio!K184+Agosto!K184+Septiembre!K184+'Octubre '!K184+Noviembre!K184+'Diciembre '!K184</f>
        <v>0</v>
      </c>
      <c r="L184" s="32">
        <f>+Enero!L184+Febrero!L184+'Marzo '!L184+'Abril '!L184+'Mayo '!L184+Junio!L184+Julio!L184+Agosto!L184+Septiembre!L184+'Octubre '!L184+Noviembre!L184+'Diciembre '!L184</f>
        <v>0</v>
      </c>
      <c r="M184" s="32">
        <f>+Enero!M184+Febrero!M184+'Marzo '!M184+'Abril '!M184+'Mayo '!M184+Junio!M184+Julio!M184+Agosto!M184+Septiembre!M184+'Octubre '!M184+Noviembre!M184+'Diciembre '!M184</f>
        <v>0</v>
      </c>
      <c r="N184" s="32">
        <f>+Enero!N184+Febrero!N184+'Marzo '!N184+'Abril '!N184+'Mayo '!N184+Junio!N184+Julio!N184+Agosto!N184+Septiembre!N184+'Octubre '!N184+Noviembre!N184+'Diciembre '!N184</f>
        <v>0</v>
      </c>
      <c r="O184" s="32">
        <f>+Enero!O184+Febrero!O184+'Marzo '!O184+'Abril '!O184+'Mayo '!O184+Junio!O184+Julio!O184+Agosto!O184+Septiembre!O184+'Octubre '!O184+Noviembre!O184+'Diciembre '!O184</f>
        <v>0</v>
      </c>
      <c r="P184" s="32">
        <f>+Enero!P184+Febrero!P184+'Marzo '!P184+'Abril '!P184+'Mayo '!P184+Junio!P184+Julio!P184+Agosto!P184+Septiembre!P184+'Octubre '!P184+Noviembre!P184+'Diciembre '!P184</f>
        <v>0</v>
      </c>
      <c r="Q184" s="32">
        <f>+Enero!Q184+Febrero!Q184+'Marzo '!Q184+'Abril '!Q184+'Mayo '!Q184+Junio!Q184+Julio!Q184+Agosto!Q184+Septiembre!Q184+'Octubre '!Q184+Noviembre!Q184+'Diciembre '!Q184</f>
        <v>0</v>
      </c>
      <c r="R184" s="32">
        <f>+Enero!R184+Febrero!R184+'Marzo '!R184+'Abril '!R184+'Mayo '!R184+Junio!R184+Julio!R184+Agosto!R184+Septiembre!R184+'Octubre '!R184+Noviembre!R184+'Diciembre '!R184</f>
        <v>0</v>
      </c>
      <c r="S184" s="32">
        <f>+Enero!S184+Febrero!S184+'Marzo '!S184+'Abril '!S184+'Mayo '!S184+Junio!S184+Julio!S184+Agosto!S184+Septiembre!S184+'Octubre '!S184+Noviembre!S184+'Diciembre '!S184</f>
        <v>0</v>
      </c>
      <c r="T184" s="32">
        <f>+Enero!T184+Febrero!T184+'Marzo '!T184+'Abril '!T184+'Mayo '!T184+Junio!T184+Julio!T184+Agosto!T184+Septiembre!T184+'Octubre '!T184+Noviembre!T184+'Diciembre '!T184</f>
        <v>0</v>
      </c>
      <c r="U184" s="32">
        <f>+Enero!U184+Febrero!U184+'Marzo '!U184+'Abril '!U184+'Mayo '!U184+Junio!U184+Julio!U184+Agosto!U184+Septiembre!U184+'Octubre '!U184+Noviembre!U184+'Diciembre '!U184</f>
        <v>0</v>
      </c>
      <c r="V184" s="32">
        <f>+Enero!V184+Febrero!V184+'Marzo '!V184+'Abril '!V184+'Mayo '!V184+Junio!V184+Julio!V184+Agosto!V184+Septiembre!V184+'Octubre '!V184+Noviembre!V184+'Diciembre '!V184</f>
        <v>0</v>
      </c>
      <c r="W184" s="32">
        <f>+Enero!W184+Febrero!W184+'Marzo '!W184+'Abril '!W184+'Mayo '!W184+Junio!W184+Julio!W184+Agosto!W184+Septiembre!W184+'Octubre '!W184+Noviembre!W184+'Diciembre '!W184</f>
        <v>0</v>
      </c>
      <c r="X184" s="32">
        <f>+Enero!X184+Febrero!X184+'Marzo '!X184+'Abril '!X184+'Mayo '!X184+Junio!X184+Julio!X184+Agosto!X184+Septiembre!X184+'Octubre '!X184+Noviembre!X184+'Diciembre '!X184</f>
        <v>0</v>
      </c>
      <c r="Y184" s="32">
        <f>+Enero!Y184+Febrero!Y184+'Marzo '!Y184+'Abril '!Y184+'Mayo '!Y184+Junio!Y184+Julio!Y184+Agosto!Y184+Septiembre!Y184+'Octubre '!Y184+Noviembre!Y184+'Diciembre '!Y184</f>
        <v>0</v>
      </c>
      <c r="Z184" s="32">
        <f>+Enero!Z184+Febrero!Z184+'Marzo '!Z184+'Abril '!Z184+'Mayo '!Z184+Junio!Z184+Julio!Z184+Agosto!Z184+Septiembre!Z184+'Octubre '!Z184+Noviembre!Z184+'Diciembre '!Z184</f>
        <v>0</v>
      </c>
      <c r="AA184" s="32">
        <f>+Enero!AA184+Febrero!AA184+'Marzo '!AA184+'Abril '!AA184+'Mayo '!AA184+Junio!AA184+Julio!AA184+Agosto!AA184+Septiembre!AA184+'Octubre '!AA184+Noviembre!AA184+'Diciembre '!AA184</f>
        <v>0</v>
      </c>
      <c r="AB184" s="32">
        <f>+Enero!AB184+Febrero!AB184+'Marzo '!AB184+'Abril '!AB184+'Mayo '!AB184+Junio!AB184+Julio!AB184+Agosto!AB184+Septiembre!AB184+'Octubre '!AB184+Noviembre!AB184+'Diciembre '!AB184</f>
        <v>0</v>
      </c>
      <c r="AC184" s="32">
        <f>+Enero!AC184+Febrero!AC184+'Marzo '!AC184+'Abril '!AC184+'Mayo '!AC184+Junio!AC184+Julio!AC184+Agosto!AC184+Septiembre!AC184+'Octubre '!AC184+Noviembre!AC184+'Diciembre '!AC184</f>
        <v>0</v>
      </c>
      <c r="AD184" s="32">
        <f>+Enero!AD184+Febrero!AD184+'Marzo '!AD184+'Abril '!AD184+'Mayo '!AD184+Junio!AD184+Julio!AD184+Agosto!AD184+Septiembre!AD184+'Octubre '!AD184+Noviembre!AD184+'Diciembre '!AD184</f>
        <v>0</v>
      </c>
      <c r="AE184" s="32">
        <f>+Enero!AE184+Febrero!AE184+'Marzo '!AE184+'Abril '!AE184+'Mayo '!AE184+Junio!AE184+Julio!AE184+Agosto!AE184+Septiembre!AE184+'Octubre '!AE184+Noviembre!AE184+'Diciembre '!AE184</f>
        <v>0</v>
      </c>
      <c r="AF184" s="32">
        <f>+Enero!AF184+Febrero!AF184+'Marzo '!AF184+'Abril '!AF184+'Mayo '!AF184+Junio!AF184+Julio!AF184+Agosto!AF184+Septiembre!AF184+'Octubre '!AF184+Noviembre!AF184+'Diciembre '!AF184</f>
        <v>0</v>
      </c>
      <c r="AG184" s="32">
        <f>+Enero!AG184+Febrero!AG184+'Marzo '!AG184+'Abril '!AG184+'Mayo '!AG184+Junio!AG184+Julio!AG184+Agosto!AG184+Septiembre!AG184+'Octubre '!AG184+Noviembre!AG184+'Diciembre '!AG184</f>
        <v>0</v>
      </c>
      <c r="AH184" s="32">
        <f>+Enero!AH184+Febrero!AH184+'Marzo '!AH184+'Abril '!AH184+'Mayo '!AH184+Junio!AH184+Julio!AH184+Agosto!AH184+Septiembre!AH184+'Octubre '!AH184+Noviembre!AH184+'Diciembre '!AH184</f>
        <v>0</v>
      </c>
      <c r="AI184" s="32">
        <f>+Enero!AI184+Febrero!AI184+'Marzo '!AI184+'Abril '!AI184+'Mayo '!AI184+Junio!AI184+Julio!AI184+Agosto!AI184+Septiembre!AI184+'Octubre '!AI184+Noviembre!AI184+'Diciembre '!AI184</f>
        <v>0</v>
      </c>
      <c r="AJ184" s="32">
        <f>+Enero!AJ184+Febrero!AJ184+'Marzo '!AJ184+'Abril '!AJ184+'Mayo '!AJ184+Junio!AJ184+Julio!AJ184+Agosto!AJ184+Septiembre!AJ184+'Octubre '!AJ184+Noviembre!AJ184+'Diciembre '!AJ184</f>
        <v>0</v>
      </c>
      <c r="AK184" s="32">
        <f>+Enero!AK184+Febrero!AK184+'Marzo '!AK184+'Abril '!AK184+'Mayo '!AK184+Junio!AK184+Julio!AK184+Agosto!AK184+Septiembre!AK184+'Octubre '!AK184+Noviembre!AK184+'Diciembre '!AK184</f>
        <v>0</v>
      </c>
      <c r="AL184" s="32">
        <f>+Enero!AL184+Febrero!AL184+'Marzo '!AL184+'Abril '!AL184+'Mayo '!AL184+Junio!AL184+Julio!AL184+Agosto!AL184+Septiembre!AL184+'Octubre '!AL184+Noviembre!AL184+'Diciembre '!AL184</f>
        <v>0</v>
      </c>
      <c r="AM184" s="32">
        <f>+Enero!AM184+Febrero!AM184+'Marzo '!AM184+'Abril '!AM184+'Mayo '!AM184+Junio!AM184+Julio!AM184+Agosto!AM184+Septiembre!AM184+'Octubre '!AM184+Noviembre!AM184+'Diciembre '!AM184</f>
        <v>0</v>
      </c>
      <c r="AN184" s="86">
        <f>+Enero!AN184+Febrero!AN184+'Marzo '!AN184+'Abril '!AN184+'Mayo '!AN184+Junio!AN184+Julio!AN184+Agosto!AN184+Septiembre!AN184+'Octubre '!AN184+Noviembre!AN184+'Diciembre '!AN184</f>
        <v>2</v>
      </c>
      <c r="AO184" s="128">
        <f>+Enero!AO184+Febrero!AO184+'Marzo '!AO184+'Abril '!AO184+'Mayo '!AO184+Junio!AO184+Julio!AO184+Agosto!AO184+Septiembre!AO184+'Octubre '!AO184+Noviembre!AO184+'Diciembre '!AO184</f>
        <v>0</v>
      </c>
      <c r="AP184" s="60">
        <f>+Enero!AP184+Febrero!AP184+'Marzo '!AP184+'Abril '!AP184+'Mayo '!AP184+Junio!AP184+Julio!AP184+Agosto!AP184+Septiembre!AP184+'Octubre '!AP184+Noviembre!AP184+'Diciembre '!AP184</f>
        <v>0</v>
      </c>
      <c r="AQ184" s="127">
        <f>+Enero!AQ184+Febrero!AQ184+'Marzo '!AQ184+'Abril '!AQ184+'Mayo '!AQ184+Junio!AQ184+Julio!AQ184+Agosto!AQ184+Septiembre!AQ184+'Octubre '!AQ184+Noviembre!AQ184+'Diciembre '!AQ184</f>
        <v>0</v>
      </c>
      <c r="AR184" s="182">
        <f>+Enero!AR184+Febrero!AR184+'Marzo '!AR184+'Abril '!AR184+'Mayo '!AR184+Junio!AR184+Julio!AR184+Agosto!AR184+Septiembre!AR184+'Octubre '!AR184+Noviembre!AR184+'Diciembre '!AR184</f>
        <v>0</v>
      </c>
      <c r="AS184" s="156">
        <f>+Enero!AS184+Febrero!AS184+'Marzo '!AS184+'Abril '!AS184+'Mayo '!AS184+Junio!AS184+Julio!AS184+Agosto!AS184+Septiembre!AS184+'Octubre '!AS184+Noviembre!AS184+'Diciembre '!AS184</f>
        <v>0</v>
      </c>
      <c r="AT184" s="32">
        <f>+Enero!AT184+Febrero!AT184+'Marzo '!AT184+'Abril '!AT184+'Mayo '!AT184+Junio!AT184+Julio!AT184+Agosto!AT184+Septiembre!AT184+'Octubre '!AT184+Noviembre!AT184+'Diciembre '!AT184</f>
        <v>0</v>
      </c>
      <c r="AU184" s="32">
        <f>+Enero!AU184+Febrero!AU184+'Marzo '!AU184+'Abril '!AU184+'Mayo '!AU184+Junio!AU184+Julio!AU184+Agosto!AU184+Septiembre!AU184+'Octubre '!AU184+Noviembre!AU184+'Diciembre '!AU184</f>
        <v>0</v>
      </c>
      <c r="AV184" s="26" t="str">
        <f t="shared" si="43"/>
        <v xml:space="preserve"> </v>
      </c>
      <c r="BA184" s="28" t="str">
        <f t="shared" si="37"/>
        <v/>
      </c>
      <c r="BB184" s="28" t="str">
        <f t="shared" si="38"/>
        <v/>
      </c>
      <c r="BC184" s="28" t="str">
        <f t="shared" si="39"/>
        <v/>
      </c>
      <c r="BD184" s="28" t="str">
        <f t="shared" si="40"/>
        <v/>
      </c>
      <c r="BE184" s="5"/>
      <c r="BG184" s="95"/>
      <c r="BH184" s="29">
        <f t="shared" si="45"/>
        <v>0</v>
      </c>
      <c r="BI184" s="29">
        <f t="shared" si="46"/>
        <v>0</v>
      </c>
      <c r="BJ184" s="29">
        <f t="shared" si="47"/>
        <v>0</v>
      </c>
      <c r="BK184" s="29">
        <f t="shared" si="48"/>
        <v>0</v>
      </c>
      <c r="BL184" s="29">
        <f t="shared" si="44"/>
        <v>0</v>
      </c>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9"/>
        <v>5</v>
      </c>
      <c r="E185" s="155">
        <f t="shared" si="50"/>
        <v>4</v>
      </c>
      <c r="F185" s="155">
        <f t="shared" si="50"/>
        <v>1</v>
      </c>
      <c r="G185" s="32">
        <f>+Enero!G185+Febrero!G185+'Marzo '!G185+'Abril '!G185+'Mayo '!G185+Junio!G185+Julio!G185+Agosto!G185+Septiembre!G185+'Octubre '!G185+Noviembre!G185+'Diciembre '!G185</f>
        <v>0</v>
      </c>
      <c r="H185" s="32">
        <f>+Enero!H185+Febrero!H185+'Marzo '!H185+'Abril '!H185+'Mayo '!H185+Junio!H185+Julio!H185+Agosto!H185+Septiembre!H185+'Octubre '!H185+Noviembre!H185+'Diciembre '!H185</f>
        <v>0</v>
      </c>
      <c r="I185" s="32">
        <f>+Enero!I185+Febrero!I185+'Marzo '!I185+'Abril '!I185+'Mayo '!I185+Junio!I185+Julio!I185+Agosto!I185+Septiembre!I185+'Octubre '!I185+Noviembre!I185+'Diciembre '!I185</f>
        <v>0</v>
      </c>
      <c r="J185" s="32">
        <f>+Enero!J185+Febrero!J185+'Marzo '!J185+'Abril '!J185+'Mayo '!J185+Junio!J185+Julio!J185+Agosto!J185+Septiembre!J185+'Octubre '!J185+Noviembre!J185+'Diciembre '!J185</f>
        <v>0</v>
      </c>
      <c r="K185" s="32">
        <f>+Enero!K185+Febrero!K185+'Marzo '!K185+'Abril '!K185+'Mayo '!K185+Junio!K185+Julio!K185+Agosto!K185+Septiembre!K185+'Octubre '!K185+Noviembre!K185+'Diciembre '!K185</f>
        <v>0</v>
      </c>
      <c r="L185" s="32">
        <f>+Enero!L185+Febrero!L185+'Marzo '!L185+'Abril '!L185+'Mayo '!L185+Junio!L185+Julio!L185+Agosto!L185+Septiembre!L185+'Octubre '!L185+Noviembre!L185+'Diciembre '!L185</f>
        <v>0</v>
      </c>
      <c r="M185" s="32">
        <f>+Enero!M185+Febrero!M185+'Marzo '!M185+'Abril '!M185+'Mayo '!M185+Junio!M185+Julio!M185+Agosto!M185+Septiembre!M185+'Octubre '!M185+Noviembre!M185+'Diciembre '!M185</f>
        <v>0</v>
      </c>
      <c r="N185" s="32">
        <f>+Enero!N185+Febrero!N185+'Marzo '!N185+'Abril '!N185+'Mayo '!N185+Junio!N185+Julio!N185+Agosto!N185+Septiembre!N185+'Octubre '!N185+Noviembre!N185+'Diciembre '!N185</f>
        <v>0</v>
      </c>
      <c r="O185" s="32">
        <f>+Enero!O185+Febrero!O185+'Marzo '!O185+'Abril '!O185+'Mayo '!O185+Junio!O185+Julio!O185+Agosto!O185+Septiembre!O185+'Octubre '!O185+Noviembre!O185+'Diciembre '!O185</f>
        <v>0</v>
      </c>
      <c r="P185" s="32">
        <f>+Enero!P185+Febrero!P185+'Marzo '!P185+'Abril '!P185+'Mayo '!P185+Junio!P185+Julio!P185+Agosto!P185+Septiembre!P185+'Octubre '!P185+Noviembre!P185+'Diciembre '!P185</f>
        <v>0</v>
      </c>
      <c r="Q185" s="32">
        <f>+Enero!Q185+Febrero!Q185+'Marzo '!Q185+'Abril '!Q185+'Mayo '!Q185+Junio!Q185+Julio!Q185+Agosto!Q185+Septiembre!Q185+'Octubre '!Q185+Noviembre!Q185+'Diciembre '!Q185</f>
        <v>0</v>
      </c>
      <c r="R185" s="32">
        <f>+Enero!R185+Febrero!R185+'Marzo '!R185+'Abril '!R185+'Mayo '!R185+Junio!R185+Julio!R185+Agosto!R185+Septiembre!R185+'Octubre '!R185+Noviembre!R185+'Diciembre '!R185</f>
        <v>0</v>
      </c>
      <c r="S185" s="32">
        <f>+Enero!S185+Febrero!S185+'Marzo '!S185+'Abril '!S185+'Mayo '!S185+Junio!S185+Julio!S185+Agosto!S185+Septiembre!S185+'Octubre '!S185+Noviembre!S185+'Diciembre '!S185</f>
        <v>0</v>
      </c>
      <c r="T185" s="32">
        <f>+Enero!T185+Febrero!T185+'Marzo '!T185+'Abril '!T185+'Mayo '!T185+Junio!T185+Julio!T185+Agosto!T185+Septiembre!T185+'Octubre '!T185+Noviembre!T185+'Diciembre '!T185</f>
        <v>0</v>
      </c>
      <c r="U185" s="32">
        <f>+Enero!U185+Febrero!U185+'Marzo '!U185+'Abril '!U185+'Mayo '!U185+Junio!U185+Julio!U185+Agosto!U185+Septiembre!U185+'Octubre '!U185+Noviembre!U185+'Diciembre '!U185</f>
        <v>2</v>
      </c>
      <c r="V185" s="32">
        <f>+Enero!V185+Febrero!V185+'Marzo '!V185+'Abril '!V185+'Mayo '!V185+Junio!V185+Julio!V185+Agosto!V185+Septiembre!V185+'Octubre '!V185+Noviembre!V185+'Diciembre '!V185</f>
        <v>0</v>
      </c>
      <c r="W185" s="32">
        <f>+Enero!W185+Febrero!W185+'Marzo '!W185+'Abril '!W185+'Mayo '!W185+Junio!W185+Julio!W185+Agosto!W185+Septiembre!W185+'Octubre '!W185+Noviembre!W185+'Diciembre '!W185</f>
        <v>0</v>
      </c>
      <c r="X185" s="32">
        <f>+Enero!X185+Febrero!X185+'Marzo '!X185+'Abril '!X185+'Mayo '!X185+Junio!X185+Julio!X185+Agosto!X185+Septiembre!X185+'Octubre '!X185+Noviembre!X185+'Diciembre '!X185</f>
        <v>0</v>
      </c>
      <c r="Y185" s="32">
        <f>+Enero!Y185+Febrero!Y185+'Marzo '!Y185+'Abril '!Y185+'Mayo '!Y185+Junio!Y185+Julio!Y185+Agosto!Y185+Septiembre!Y185+'Octubre '!Y185+Noviembre!Y185+'Diciembre '!Y185</f>
        <v>2</v>
      </c>
      <c r="Z185" s="32">
        <f>+Enero!Z185+Febrero!Z185+'Marzo '!Z185+'Abril '!Z185+'Mayo '!Z185+Junio!Z185+Julio!Z185+Agosto!Z185+Septiembre!Z185+'Octubre '!Z185+Noviembre!Z185+'Diciembre '!Z185</f>
        <v>0</v>
      </c>
      <c r="AA185" s="32">
        <f>+Enero!AA185+Febrero!AA185+'Marzo '!AA185+'Abril '!AA185+'Mayo '!AA185+Junio!AA185+Julio!AA185+Agosto!AA185+Septiembre!AA185+'Octubre '!AA185+Noviembre!AA185+'Diciembre '!AA185</f>
        <v>0</v>
      </c>
      <c r="AB185" s="32">
        <f>+Enero!AB185+Febrero!AB185+'Marzo '!AB185+'Abril '!AB185+'Mayo '!AB185+Junio!AB185+Julio!AB185+Agosto!AB185+Septiembre!AB185+'Octubre '!AB185+Noviembre!AB185+'Diciembre '!AB185</f>
        <v>0</v>
      </c>
      <c r="AC185" s="32">
        <f>+Enero!AC185+Febrero!AC185+'Marzo '!AC185+'Abril '!AC185+'Mayo '!AC185+Junio!AC185+Julio!AC185+Agosto!AC185+Septiembre!AC185+'Octubre '!AC185+Noviembre!AC185+'Diciembre '!AC185</f>
        <v>0</v>
      </c>
      <c r="AD185" s="32">
        <f>+Enero!AD185+Febrero!AD185+'Marzo '!AD185+'Abril '!AD185+'Mayo '!AD185+Junio!AD185+Julio!AD185+Agosto!AD185+Septiembre!AD185+'Octubre '!AD185+Noviembre!AD185+'Diciembre '!AD185</f>
        <v>1</v>
      </c>
      <c r="AE185" s="32">
        <f>+Enero!AE185+Febrero!AE185+'Marzo '!AE185+'Abril '!AE185+'Mayo '!AE185+Junio!AE185+Julio!AE185+Agosto!AE185+Septiembre!AE185+'Octubre '!AE185+Noviembre!AE185+'Diciembre '!AE185</f>
        <v>0</v>
      </c>
      <c r="AF185" s="32">
        <f>+Enero!AF185+Febrero!AF185+'Marzo '!AF185+'Abril '!AF185+'Mayo '!AF185+Junio!AF185+Julio!AF185+Agosto!AF185+Septiembre!AF185+'Octubre '!AF185+Noviembre!AF185+'Diciembre '!AF185</f>
        <v>0</v>
      </c>
      <c r="AG185" s="32">
        <f>+Enero!AG185+Febrero!AG185+'Marzo '!AG185+'Abril '!AG185+'Mayo '!AG185+Junio!AG185+Julio!AG185+Agosto!AG185+Septiembre!AG185+'Octubre '!AG185+Noviembre!AG185+'Diciembre '!AG185</f>
        <v>0</v>
      </c>
      <c r="AH185" s="32">
        <f>+Enero!AH185+Febrero!AH185+'Marzo '!AH185+'Abril '!AH185+'Mayo '!AH185+Junio!AH185+Julio!AH185+Agosto!AH185+Septiembre!AH185+'Octubre '!AH185+Noviembre!AH185+'Diciembre '!AH185</f>
        <v>0</v>
      </c>
      <c r="AI185" s="32">
        <f>+Enero!AI185+Febrero!AI185+'Marzo '!AI185+'Abril '!AI185+'Mayo '!AI185+Junio!AI185+Julio!AI185+Agosto!AI185+Septiembre!AI185+'Octubre '!AI185+Noviembre!AI185+'Diciembre '!AI185</f>
        <v>0</v>
      </c>
      <c r="AJ185" s="32">
        <f>+Enero!AJ185+Febrero!AJ185+'Marzo '!AJ185+'Abril '!AJ185+'Mayo '!AJ185+Junio!AJ185+Julio!AJ185+Agosto!AJ185+Septiembre!AJ185+'Octubre '!AJ185+Noviembre!AJ185+'Diciembre '!AJ185</f>
        <v>0</v>
      </c>
      <c r="AK185" s="32">
        <f>+Enero!AK185+Febrero!AK185+'Marzo '!AK185+'Abril '!AK185+'Mayo '!AK185+Junio!AK185+Julio!AK185+Agosto!AK185+Septiembre!AK185+'Octubre '!AK185+Noviembre!AK185+'Diciembre '!AK185</f>
        <v>0</v>
      </c>
      <c r="AL185" s="32">
        <f>+Enero!AL185+Febrero!AL185+'Marzo '!AL185+'Abril '!AL185+'Mayo '!AL185+Junio!AL185+Julio!AL185+Agosto!AL185+Septiembre!AL185+'Octubre '!AL185+Noviembre!AL185+'Diciembre '!AL185</f>
        <v>0</v>
      </c>
      <c r="AM185" s="32">
        <f>+Enero!AM185+Febrero!AM185+'Marzo '!AM185+'Abril '!AM185+'Mayo '!AM185+Junio!AM185+Julio!AM185+Agosto!AM185+Septiembre!AM185+'Octubre '!AM185+Noviembre!AM185+'Diciembre '!AM185</f>
        <v>0</v>
      </c>
      <c r="AN185" s="86">
        <f>+Enero!AN185+Febrero!AN185+'Marzo '!AN185+'Abril '!AN185+'Mayo '!AN185+Junio!AN185+Julio!AN185+Agosto!AN185+Septiembre!AN185+'Octubre '!AN185+Noviembre!AN185+'Diciembre '!AN185</f>
        <v>0</v>
      </c>
      <c r="AO185" s="128">
        <f>+Enero!AO185+Febrero!AO185+'Marzo '!AO185+'Abril '!AO185+'Mayo '!AO185+Junio!AO185+Julio!AO185+Agosto!AO185+Septiembre!AO185+'Octubre '!AO185+Noviembre!AO185+'Diciembre '!AO185</f>
        <v>0</v>
      </c>
      <c r="AP185" s="60">
        <f>+Enero!AP185+Febrero!AP185+'Marzo '!AP185+'Abril '!AP185+'Mayo '!AP185+Junio!AP185+Julio!AP185+Agosto!AP185+Septiembre!AP185+'Octubre '!AP185+Noviembre!AP185+'Diciembre '!AP185</f>
        <v>0</v>
      </c>
      <c r="AQ185" s="127">
        <f>+Enero!AQ185+Febrero!AQ185+'Marzo '!AQ185+'Abril '!AQ185+'Mayo '!AQ185+Junio!AQ185+Julio!AQ185+Agosto!AQ185+Septiembre!AQ185+'Octubre '!AQ185+Noviembre!AQ185+'Diciembre '!AQ185</f>
        <v>0</v>
      </c>
      <c r="AR185" s="178">
        <f>+Enero!AR185+Febrero!AR185+'Marzo '!AR185+'Abril '!AR185+'Mayo '!AR185+Junio!AR185+Julio!AR185+Agosto!AR185+Septiembre!AR185+'Octubre '!AR185+Noviembre!AR185+'Diciembre '!AR185</f>
        <v>0</v>
      </c>
      <c r="AS185" s="32">
        <f>+Enero!AS185+Febrero!AS185+'Marzo '!AS185+'Abril '!AS185+'Mayo '!AS185+Junio!AS185+Julio!AS185+Agosto!AS185+Septiembre!AS185+'Octubre '!AS185+Noviembre!AS185+'Diciembre '!AS185</f>
        <v>0</v>
      </c>
      <c r="AT185" s="32">
        <f>+Enero!AT185+Febrero!AT185+'Marzo '!AT185+'Abril '!AT185+'Mayo '!AT185+Junio!AT185+Julio!AT185+Agosto!AT185+Septiembre!AT185+'Octubre '!AT185+Noviembre!AT185+'Diciembre '!AT185</f>
        <v>0</v>
      </c>
      <c r="AU185" s="32">
        <f>+Enero!AU185+Febrero!AU185+'Marzo '!AU185+'Abril '!AU185+'Mayo '!AU185+Junio!AU185+Julio!AU185+Agosto!AU185+Septiembre!AU185+'Octubre '!AU185+Noviembre!AU185+'Diciembre '!AU185</f>
        <v>0</v>
      </c>
      <c r="AV185" s="26" t="str">
        <f t="shared" si="43"/>
        <v xml:space="preserve"> </v>
      </c>
      <c r="BA185" s="28" t="str">
        <f t="shared" si="37"/>
        <v/>
      </c>
      <c r="BB185" s="28" t="str">
        <f t="shared" si="38"/>
        <v/>
      </c>
      <c r="BC185" s="28" t="str">
        <f t="shared" si="39"/>
        <v/>
      </c>
      <c r="BD185" s="28" t="str">
        <f t="shared" si="40"/>
        <v/>
      </c>
      <c r="BE185" s="5"/>
      <c r="BG185" s="95"/>
      <c r="BH185" s="29">
        <f t="shared" si="45"/>
        <v>0</v>
      </c>
      <c r="BI185" s="29">
        <f t="shared" si="46"/>
        <v>0</v>
      </c>
      <c r="BJ185" s="29">
        <f t="shared" si="47"/>
        <v>0</v>
      </c>
      <c r="BK185" s="29">
        <f t="shared" si="48"/>
        <v>0</v>
      </c>
      <c r="BL185" s="29">
        <f t="shared" si="44"/>
        <v>0</v>
      </c>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9"/>
        <v>6</v>
      </c>
      <c r="E186" s="155">
        <f t="shared" si="50"/>
        <v>2</v>
      </c>
      <c r="F186" s="155">
        <f t="shared" si="50"/>
        <v>4</v>
      </c>
      <c r="G186" s="32">
        <f>+Enero!G186+Febrero!G186+'Marzo '!G186+'Abril '!G186+'Mayo '!G186+Junio!G186+Julio!G186+Agosto!G186+Septiembre!G186+'Octubre '!G186+Noviembre!G186+'Diciembre '!G186</f>
        <v>0</v>
      </c>
      <c r="H186" s="32">
        <f>+Enero!H186+Febrero!H186+'Marzo '!H186+'Abril '!H186+'Mayo '!H186+Junio!H186+Julio!H186+Agosto!H186+Septiembre!H186+'Octubre '!H186+Noviembre!H186+'Diciembre '!H186</f>
        <v>0</v>
      </c>
      <c r="I186" s="32">
        <f>+Enero!I186+Febrero!I186+'Marzo '!I186+'Abril '!I186+'Mayo '!I186+Junio!I186+Julio!I186+Agosto!I186+Septiembre!I186+'Octubre '!I186+Noviembre!I186+'Diciembre '!I186</f>
        <v>0</v>
      </c>
      <c r="J186" s="32">
        <f>+Enero!J186+Febrero!J186+'Marzo '!J186+'Abril '!J186+'Mayo '!J186+Junio!J186+Julio!J186+Agosto!J186+Septiembre!J186+'Octubre '!J186+Noviembre!J186+'Diciembre '!J186</f>
        <v>0</v>
      </c>
      <c r="K186" s="32">
        <f>+Enero!K186+Febrero!K186+'Marzo '!K186+'Abril '!K186+'Mayo '!K186+Junio!K186+Julio!K186+Agosto!K186+Septiembre!K186+'Octubre '!K186+Noviembre!K186+'Diciembre '!K186</f>
        <v>0</v>
      </c>
      <c r="L186" s="32">
        <f>+Enero!L186+Febrero!L186+'Marzo '!L186+'Abril '!L186+'Mayo '!L186+Junio!L186+Julio!L186+Agosto!L186+Septiembre!L186+'Octubre '!L186+Noviembre!L186+'Diciembre '!L186</f>
        <v>0</v>
      </c>
      <c r="M186" s="32">
        <f>+Enero!M186+Febrero!M186+'Marzo '!M186+'Abril '!M186+'Mayo '!M186+Junio!M186+Julio!M186+Agosto!M186+Septiembre!M186+'Octubre '!M186+Noviembre!M186+'Diciembre '!M186</f>
        <v>0</v>
      </c>
      <c r="N186" s="32">
        <f>+Enero!N186+Febrero!N186+'Marzo '!N186+'Abril '!N186+'Mayo '!N186+Junio!N186+Julio!N186+Agosto!N186+Septiembre!N186+'Octubre '!N186+Noviembre!N186+'Diciembre '!N186</f>
        <v>2</v>
      </c>
      <c r="O186" s="32">
        <f>+Enero!O186+Febrero!O186+'Marzo '!O186+'Abril '!O186+'Mayo '!O186+Junio!O186+Julio!O186+Agosto!O186+Septiembre!O186+'Octubre '!O186+Noviembre!O186+'Diciembre '!O186</f>
        <v>0</v>
      </c>
      <c r="P186" s="32">
        <f>+Enero!P186+Febrero!P186+'Marzo '!P186+'Abril '!P186+'Mayo '!P186+Junio!P186+Julio!P186+Agosto!P186+Septiembre!P186+'Octubre '!P186+Noviembre!P186+'Diciembre '!P186</f>
        <v>0</v>
      </c>
      <c r="Q186" s="32">
        <f>+Enero!Q186+Febrero!Q186+'Marzo '!Q186+'Abril '!Q186+'Mayo '!Q186+Junio!Q186+Julio!Q186+Agosto!Q186+Septiembre!Q186+'Octubre '!Q186+Noviembre!Q186+'Diciembre '!Q186</f>
        <v>0</v>
      </c>
      <c r="R186" s="32">
        <f>+Enero!R186+Febrero!R186+'Marzo '!R186+'Abril '!R186+'Mayo '!R186+Junio!R186+Julio!R186+Agosto!R186+Septiembre!R186+'Octubre '!R186+Noviembre!R186+'Diciembre '!R186</f>
        <v>0</v>
      </c>
      <c r="S186" s="32">
        <f>+Enero!S186+Febrero!S186+'Marzo '!S186+'Abril '!S186+'Mayo '!S186+Junio!S186+Julio!S186+Agosto!S186+Septiembre!S186+'Octubre '!S186+Noviembre!S186+'Diciembre '!S186</f>
        <v>0</v>
      </c>
      <c r="T186" s="32">
        <f>+Enero!T186+Febrero!T186+'Marzo '!T186+'Abril '!T186+'Mayo '!T186+Junio!T186+Julio!T186+Agosto!T186+Septiembre!T186+'Octubre '!T186+Noviembre!T186+'Diciembre '!T186</f>
        <v>1</v>
      </c>
      <c r="U186" s="32">
        <f>+Enero!U186+Febrero!U186+'Marzo '!U186+'Abril '!U186+'Mayo '!U186+Junio!U186+Julio!U186+Agosto!U186+Septiembre!U186+'Octubre '!U186+Noviembre!U186+'Diciembre '!U186</f>
        <v>1</v>
      </c>
      <c r="V186" s="32">
        <f>+Enero!V186+Febrero!V186+'Marzo '!V186+'Abril '!V186+'Mayo '!V186+Junio!V186+Julio!V186+Agosto!V186+Septiembre!V186+'Octubre '!V186+Noviembre!V186+'Diciembre '!V186</f>
        <v>0</v>
      </c>
      <c r="W186" s="32">
        <f>+Enero!W186+Febrero!W186+'Marzo '!W186+'Abril '!W186+'Mayo '!W186+Junio!W186+Julio!W186+Agosto!W186+Septiembre!W186+'Octubre '!W186+Noviembre!W186+'Diciembre '!W186</f>
        <v>0</v>
      </c>
      <c r="X186" s="32">
        <f>+Enero!X186+Febrero!X186+'Marzo '!X186+'Abril '!X186+'Mayo '!X186+Junio!X186+Julio!X186+Agosto!X186+Septiembre!X186+'Octubre '!X186+Noviembre!X186+'Diciembre '!X186</f>
        <v>1</v>
      </c>
      <c r="Y186" s="32">
        <f>+Enero!Y186+Febrero!Y186+'Marzo '!Y186+'Abril '!Y186+'Mayo '!Y186+Junio!Y186+Julio!Y186+Agosto!Y186+Septiembre!Y186+'Octubre '!Y186+Noviembre!Y186+'Diciembre '!Y186</f>
        <v>1</v>
      </c>
      <c r="Z186" s="32">
        <f>+Enero!Z186+Febrero!Z186+'Marzo '!Z186+'Abril '!Z186+'Mayo '!Z186+Junio!Z186+Julio!Z186+Agosto!Z186+Septiembre!Z186+'Octubre '!Z186+Noviembre!Z186+'Diciembre '!Z186</f>
        <v>0</v>
      </c>
      <c r="AA186" s="32">
        <f>+Enero!AA186+Febrero!AA186+'Marzo '!AA186+'Abril '!AA186+'Mayo '!AA186+Junio!AA186+Julio!AA186+Agosto!AA186+Septiembre!AA186+'Octubre '!AA186+Noviembre!AA186+'Diciembre '!AA186</f>
        <v>0</v>
      </c>
      <c r="AB186" s="32">
        <f>+Enero!AB186+Febrero!AB186+'Marzo '!AB186+'Abril '!AB186+'Mayo '!AB186+Junio!AB186+Julio!AB186+Agosto!AB186+Septiembre!AB186+'Octubre '!AB186+Noviembre!AB186+'Diciembre '!AB186</f>
        <v>0</v>
      </c>
      <c r="AC186" s="32">
        <f>+Enero!AC186+Febrero!AC186+'Marzo '!AC186+'Abril '!AC186+'Mayo '!AC186+Junio!AC186+Julio!AC186+Agosto!AC186+Septiembre!AC186+'Octubre '!AC186+Noviembre!AC186+'Diciembre '!AC186</f>
        <v>0</v>
      </c>
      <c r="AD186" s="32">
        <f>+Enero!AD186+Febrero!AD186+'Marzo '!AD186+'Abril '!AD186+'Mayo '!AD186+Junio!AD186+Julio!AD186+Agosto!AD186+Septiembre!AD186+'Octubre '!AD186+Noviembre!AD186+'Diciembre '!AD186</f>
        <v>0</v>
      </c>
      <c r="AE186" s="32">
        <f>+Enero!AE186+Febrero!AE186+'Marzo '!AE186+'Abril '!AE186+'Mayo '!AE186+Junio!AE186+Julio!AE186+Agosto!AE186+Septiembre!AE186+'Octubre '!AE186+Noviembre!AE186+'Diciembre '!AE186</f>
        <v>0</v>
      </c>
      <c r="AF186" s="32">
        <f>+Enero!AF186+Febrero!AF186+'Marzo '!AF186+'Abril '!AF186+'Mayo '!AF186+Junio!AF186+Julio!AF186+Agosto!AF186+Septiembre!AF186+'Octubre '!AF186+Noviembre!AF186+'Diciembre '!AF186</f>
        <v>0</v>
      </c>
      <c r="AG186" s="32">
        <f>+Enero!AG186+Febrero!AG186+'Marzo '!AG186+'Abril '!AG186+'Mayo '!AG186+Junio!AG186+Julio!AG186+Agosto!AG186+Septiembre!AG186+'Octubre '!AG186+Noviembre!AG186+'Diciembre '!AG186</f>
        <v>0</v>
      </c>
      <c r="AH186" s="32">
        <f>+Enero!AH186+Febrero!AH186+'Marzo '!AH186+'Abril '!AH186+'Mayo '!AH186+Junio!AH186+Julio!AH186+Agosto!AH186+Septiembre!AH186+'Octubre '!AH186+Noviembre!AH186+'Diciembre '!AH186</f>
        <v>0</v>
      </c>
      <c r="AI186" s="32">
        <f>+Enero!AI186+Febrero!AI186+'Marzo '!AI186+'Abril '!AI186+'Mayo '!AI186+Junio!AI186+Julio!AI186+Agosto!AI186+Septiembre!AI186+'Octubre '!AI186+Noviembre!AI186+'Diciembre '!AI186</f>
        <v>0</v>
      </c>
      <c r="AJ186" s="32">
        <f>+Enero!AJ186+Febrero!AJ186+'Marzo '!AJ186+'Abril '!AJ186+'Mayo '!AJ186+Junio!AJ186+Julio!AJ186+Agosto!AJ186+Septiembre!AJ186+'Octubre '!AJ186+Noviembre!AJ186+'Diciembre '!AJ186</f>
        <v>0</v>
      </c>
      <c r="AK186" s="32">
        <f>+Enero!AK186+Febrero!AK186+'Marzo '!AK186+'Abril '!AK186+'Mayo '!AK186+Junio!AK186+Julio!AK186+Agosto!AK186+Septiembre!AK186+'Octubre '!AK186+Noviembre!AK186+'Diciembre '!AK186</f>
        <v>0</v>
      </c>
      <c r="AL186" s="32">
        <f>+Enero!AL186+Febrero!AL186+'Marzo '!AL186+'Abril '!AL186+'Mayo '!AL186+Junio!AL186+Julio!AL186+Agosto!AL186+Septiembre!AL186+'Octubre '!AL186+Noviembre!AL186+'Diciembre '!AL186</f>
        <v>0</v>
      </c>
      <c r="AM186" s="32">
        <f>+Enero!AM186+Febrero!AM186+'Marzo '!AM186+'Abril '!AM186+'Mayo '!AM186+Junio!AM186+Julio!AM186+Agosto!AM186+Septiembre!AM186+'Octubre '!AM186+Noviembre!AM186+'Diciembre '!AM186</f>
        <v>0</v>
      </c>
      <c r="AN186" s="86">
        <f>+Enero!AN186+Febrero!AN186+'Marzo '!AN186+'Abril '!AN186+'Mayo '!AN186+Junio!AN186+Julio!AN186+Agosto!AN186+Septiembre!AN186+'Octubre '!AN186+Noviembre!AN186+'Diciembre '!AN186</f>
        <v>0</v>
      </c>
      <c r="AO186" s="128">
        <f>+Enero!AO186+Febrero!AO186+'Marzo '!AO186+'Abril '!AO186+'Mayo '!AO186+Junio!AO186+Julio!AO186+Agosto!AO186+Septiembre!AO186+'Octubre '!AO186+Noviembre!AO186+'Diciembre '!AO186</f>
        <v>0</v>
      </c>
      <c r="AP186" s="60">
        <f>+Enero!AP186+Febrero!AP186+'Marzo '!AP186+'Abril '!AP186+'Mayo '!AP186+Junio!AP186+Julio!AP186+Agosto!AP186+Septiembre!AP186+'Octubre '!AP186+Noviembre!AP186+'Diciembre '!AP186</f>
        <v>0</v>
      </c>
      <c r="AQ186" s="127">
        <f>+Enero!AQ186+Febrero!AQ186+'Marzo '!AQ186+'Abril '!AQ186+'Mayo '!AQ186+Junio!AQ186+Julio!AQ186+Agosto!AQ186+Septiembre!AQ186+'Octubre '!AQ186+Noviembre!AQ186+'Diciembre '!AQ186</f>
        <v>0</v>
      </c>
      <c r="AR186" s="178">
        <f>+Enero!AR186+Febrero!AR186+'Marzo '!AR186+'Abril '!AR186+'Mayo '!AR186+Junio!AR186+Julio!AR186+Agosto!AR186+Septiembre!AR186+'Octubre '!AR186+Noviembre!AR186+'Diciembre '!AR186</f>
        <v>0</v>
      </c>
      <c r="AS186" s="32">
        <f>+Enero!AS186+Febrero!AS186+'Marzo '!AS186+'Abril '!AS186+'Mayo '!AS186+Junio!AS186+Julio!AS186+Agosto!AS186+Septiembre!AS186+'Octubre '!AS186+Noviembre!AS186+'Diciembre '!AS186</f>
        <v>0</v>
      </c>
      <c r="AT186" s="32">
        <f>+Enero!AT186+Febrero!AT186+'Marzo '!AT186+'Abril '!AT186+'Mayo '!AT186+Junio!AT186+Julio!AT186+Agosto!AT186+Septiembre!AT186+'Octubre '!AT186+Noviembre!AT186+'Diciembre '!AT186</f>
        <v>0</v>
      </c>
      <c r="AU186" s="32">
        <f>+Enero!AU186+Febrero!AU186+'Marzo '!AU186+'Abril '!AU186+'Mayo '!AU186+Junio!AU186+Julio!AU186+Agosto!AU186+Septiembre!AU186+'Octubre '!AU186+Noviembre!AU186+'Diciembre '!AU186</f>
        <v>0</v>
      </c>
      <c r="AV186" s="26" t="str">
        <f t="shared" si="43"/>
        <v xml:space="preserve"> </v>
      </c>
      <c r="BA186" s="28" t="str">
        <f t="shared" si="37"/>
        <v/>
      </c>
      <c r="BB186" s="28" t="str">
        <f t="shared" si="38"/>
        <v/>
      </c>
      <c r="BC186" s="28" t="str">
        <f t="shared" si="39"/>
        <v/>
      </c>
      <c r="BD186" s="28" t="str">
        <f t="shared" si="40"/>
        <v/>
      </c>
      <c r="BE186" s="5"/>
      <c r="BG186" s="95"/>
      <c r="BH186" s="29">
        <f t="shared" si="45"/>
        <v>0</v>
      </c>
      <c r="BI186" s="29">
        <f t="shared" si="46"/>
        <v>0</v>
      </c>
      <c r="BJ186" s="29">
        <f t="shared" si="47"/>
        <v>0</v>
      </c>
      <c r="BK186" s="29">
        <f t="shared" si="48"/>
        <v>0</v>
      </c>
      <c r="BL186" s="29">
        <f t="shared" si="44"/>
        <v>0</v>
      </c>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9"/>
        <v>57</v>
      </c>
      <c r="E187" s="155">
        <f t="shared" si="50"/>
        <v>25</v>
      </c>
      <c r="F187" s="155">
        <f t="shared" si="50"/>
        <v>32</v>
      </c>
      <c r="G187" s="32">
        <f>+Enero!G187+Febrero!G187+'Marzo '!G187+'Abril '!G187+'Mayo '!G187+Junio!G187+Julio!G187+Agosto!G187+Septiembre!G187+'Octubre '!G187+Noviembre!G187+'Diciembre '!G187</f>
        <v>10</v>
      </c>
      <c r="H187" s="32">
        <f>+Enero!H187+Febrero!H187+'Marzo '!H187+'Abril '!H187+'Mayo '!H187+Junio!H187+Julio!H187+Agosto!H187+Septiembre!H187+'Octubre '!H187+Noviembre!H187+'Diciembre '!H187</f>
        <v>10</v>
      </c>
      <c r="I187" s="32">
        <f>+Enero!I187+Febrero!I187+'Marzo '!I187+'Abril '!I187+'Mayo '!I187+Junio!I187+Julio!I187+Agosto!I187+Septiembre!I187+'Octubre '!I187+Noviembre!I187+'Diciembre '!I187</f>
        <v>3</v>
      </c>
      <c r="J187" s="32">
        <f>+Enero!J187+Febrero!J187+'Marzo '!J187+'Abril '!J187+'Mayo '!J187+Junio!J187+Julio!J187+Agosto!J187+Septiembre!J187+'Octubre '!J187+Noviembre!J187+'Diciembre '!J187</f>
        <v>2</v>
      </c>
      <c r="K187" s="32">
        <f>+Enero!K187+Febrero!K187+'Marzo '!K187+'Abril '!K187+'Mayo '!K187+Junio!K187+Julio!K187+Agosto!K187+Septiembre!K187+'Octubre '!K187+Noviembre!K187+'Diciembre '!K187</f>
        <v>3</v>
      </c>
      <c r="L187" s="32">
        <f>+Enero!L187+Febrero!L187+'Marzo '!L187+'Abril '!L187+'Mayo '!L187+Junio!L187+Julio!L187+Agosto!L187+Septiembre!L187+'Octubre '!L187+Noviembre!L187+'Diciembre '!L187</f>
        <v>2</v>
      </c>
      <c r="M187" s="32">
        <f>+Enero!M187+Febrero!M187+'Marzo '!M187+'Abril '!M187+'Mayo '!M187+Junio!M187+Julio!M187+Agosto!M187+Septiembre!M187+'Octubre '!M187+Noviembre!M187+'Diciembre '!M187</f>
        <v>2</v>
      </c>
      <c r="N187" s="32">
        <f>+Enero!N187+Febrero!N187+'Marzo '!N187+'Abril '!N187+'Mayo '!N187+Junio!N187+Julio!N187+Agosto!N187+Septiembre!N187+'Octubre '!N187+Noviembre!N187+'Diciembre '!N187</f>
        <v>2</v>
      </c>
      <c r="O187" s="32">
        <f>+Enero!O187+Febrero!O187+'Marzo '!O187+'Abril '!O187+'Mayo '!O187+Junio!O187+Julio!O187+Agosto!O187+Septiembre!O187+'Octubre '!O187+Noviembre!O187+'Diciembre '!O187</f>
        <v>1</v>
      </c>
      <c r="P187" s="32">
        <f>+Enero!P187+Febrero!P187+'Marzo '!P187+'Abril '!P187+'Mayo '!P187+Junio!P187+Julio!P187+Agosto!P187+Septiembre!P187+'Octubre '!P187+Noviembre!P187+'Diciembre '!P187</f>
        <v>0</v>
      </c>
      <c r="Q187" s="32">
        <f>+Enero!Q187+Febrero!Q187+'Marzo '!Q187+'Abril '!Q187+'Mayo '!Q187+Junio!Q187+Julio!Q187+Agosto!Q187+Septiembre!Q187+'Octubre '!Q187+Noviembre!Q187+'Diciembre '!Q187</f>
        <v>0</v>
      </c>
      <c r="R187" s="32">
        <f>+Enero!R187+Febrero!R187+'Marzo '!R187+'Abril '!R187+'Mayo '!R187+Junio!R187+Julio!R187+Agosto!R187+Septiembre!R187+'Octubre '!R187+Noviembre!R187+'Diciembre '!R187</f>
        <v>2</v>
      </c>
      <c r="S187" s="32">
        <f>+Enero!S187+Febrero!S187+'Marzo '!S187+'Abril '!S187+'Mayo '!S187+Junio!S187+Julio!S187+Agosto!S187+Septiembre!S187+'Octubre '!S187+Noviembre!S187+'Diciembre '!S187</f>
        <v>0</v>
      </c>
      <c r="T187" s="32">
        <f>+Enero!T187+Febrero!T187+'Marzo '!T187+'Abril '!T187+'Mayo '!T187+Junio!T187+Julio!T187+Agosto!T187+Septiembre!T187+'Octubre '!T187+Noviembre!T187+'Diciembre '!T187</f>
        <v>2</v>
      </c>
      <c r="U187" s="32">
        <f>+Enero!U187+Febrero!U187+'Marzo '!U187+'Abril '!U187+'Mayo '!U187+Junio!U187+Julio!U187+Agosto!U187+Septiembre!U187+'Octubre '!U187+Noviembre!U187+'Diciembre '!U187</f>
        <v>0</v>
      </c>
      <c r="V187" s="32">
        <f>+Enero!V187+Febrero!V187+'Marzo '!V187+'Abril '!V187+'Mayo '!V187+Junio!V187+Julio!V187+Agosto!V187+Septiembre!V187+'Octubre '!V187+Noviembre!V187+'Diciembre '!V187</f>
        <v>1</v>
      </c>
      <c r="W187" s="32">
        <f>+Enero!W187+Febrero!W187+'Marzo '!W187+'Abril '!W187+'Mayo '!W187+Junio!W187+Julio!W187+Agosto!W187+Septiembre!W187+'Octubre '!W187+Noviembre!W187+'Diciembre '!W187</f>
        <v>2</v>
      </c>
      <c r="X187" s="32">
        <f>+Enero!X187+Febrero!X187+'Marzo '!X187+'Abril '!X187+'Mayo '!X187+Junio!X187+Julio!X187+Agosto!X187+Septiembre!X187+'Octubre '!X187+Noviembre!X187+'Diciembre '!X187</f>
        <v>3</v>
      </c>
      <c r="Y187" s="32">
        <f>+Enero!Y187+Febrero!Y187+'Marzo '!Y187+'Abril '!Y187+'Mayo '!Y187+Junio!Y187+Julio!Y187+Agosto!Y187+Septiembre!Y187+'Octubre '!Y187+Noviembre!Y187+'Diciembre '!Y187</f>
        <v>3</v>
      </c>
      <c r="Z187" s="32">
        <f>+Enero!Z187+Febrero!Z187+'Marzo '!Z187+'Abril '!Z187+'Mayo '!Z187+Junio!Z187+Julio!Z187+Agosto!Z187+Septiembre!Z187+'Octubre '!Z187+Noviembre!Z187+'Diciembre '!Z187</f>
        <v>5</v>
      </c>
      <c r="AA187" s="32">
        <f>+Enero!AA187+Febrero!AA187+'Marzo '!AA187+'Abril '!AA187+'Mayo '!AA187+Junio!AA187+Julio!AA187+Agosto!AA187+Septiembre!AA187+'Octubre '!AA187+Noviembre!AA187+'Diciembre '!AA187</f>
        <v>1</v>
      </c>
      <c r="AB187" s="32">
        <f>+Enero!AB187+Febrero!AB187+'Marzo '!AB187+'Abril '!AB187+'Mayo '!AB187+Junio!AB187+Julio!AB187+Agosto!AB187+Septiembre!AB187+'Octubre '!AB187+Noviembre!AB187+'Diciembre '!AB187</f>
        <v>3</v>
      </c>
      <c r="AC187" s="32">
        <f>+Enero!AC187+Febrero!AC187+'Marzo '!AC187+'Abril '!AC187+'Mayo '!AC187+Junio!AC187+Julio!AC187+Agosto!AC187+Septiembre!AC187+'Octubre '!AC187+Noviembre!AC187+'Diciembre '!AC187</f>
        <v>0</v>
      </c>
      <c r="AD187" s="32">
        <f>+Enero!AD187+Febrero!AD187+'Marzo '!AD187+'Abril '!AD187+'Mayo '!AD187+Junio!AD187+Julio!AD187+Agosto!AD187+Septiembre!AD187+'Octubre '!AD187+Noviembre!AD187+'Diciembre '!AD187</f>
        <v>0</v>
      </c>
      <c r="AE187" s="32">
        <f>+Enero!AE187+Febrero!AE187+'Marzo '!AE187+'Abril '!AE187+'Mayo '!AE187+Junio!AE187+Julio!AE187+Agosto!AE187+Septiembre!AE187+'Octubre '!AE187+Noviembre!AE187+'Diciembre '!AE187</f>
        <v>0</v>
      </c>
      <c r="AF187" s="32">
        <f>+Enero!AF187+Febrero!AF187+'Marzo '!AF187+'Abril '!AF187+'Mayo '!AF187+Junio!AF187+Julio!AF187+Agosto!AF187+Septiembre!AF187+'Octubre '!AF187+Noviembre!AF187+'Diciembre '!AF187</f>
        <v>0</v>
      </c>
      <c r="AG187" s="32">
        <f>+Enero!AG187+Febrero!AG187+'Marzo '!AG187+'Abril '!AG187+'Mayo '!AG187+Junio!AG187+Julio!AG187+Agosto!AG187+Septiembre!AG187+'Octubre '!AG187+Noviembre!AG187+'Diciembre '!AG187</f>
        <v>0</v>
      </c>
      <c r="AH187" s="32">
        <f>+Enero!AH187+Febrero!AH187+'Marzo '!AH187+'Abril '!AH187+'Mayo '!AH187+Junio!AH187+Julio!AH187+Agosto!AH187+Septiembre!AH187+'Octubre '!AH187+Noviembre!AH187+'Diciembre '!AH187</f>
        <v>0</v>
      </c>
      <c r="AI187" s="32">
        <f>+Enero!AI187+Febrero!AI187+'Marzo '!AI187+'Abril '!AI187+'Mayo '!AI187+Junio!AI187+Julio!AI187+Agosto!AI187+Septiembre!AI187+'Octubre '!AI187+Noviembre!AI187+'Diciembre '!AI187</f>
        <v>0</v>
      </c>
      <c r="AJ187" s="32">
        <f>+Enero!AJ187+Febrero!AJ187+'Marzo '!AJ187+'Abril '!AJ187+'Mayo '!AJ187+Junio!AJ187+Julio!AJ187+Agosto!AJ187+Septiembre!AJ187+'Octubre '!AJ187+Noviembre!AJ187+'Diciembre '!AJ187</f>
        <v>0</v>
      </c>
      <c r="AK187" s="32">
        <f>+Enero!AK187+Febrero!AK187+'Marzo '!AK187+'Abril '!AK187+'Mayo '!AK187+Junio!AK187+Julio!AK187+Agosto!AK187+Septiembre!AK187+'Octubre '!AK187+Noviembre!AK187+'Diciembre '!AK187</f>
        <v>0</v>
      </c>
      <c r="AL187" s="32">
        <f>+Enero!AL187+Febrero!AL187+'Marzo '!AL187+'Abril '!AL187+'Mayo '!AL187+Junio!AL187+Julio!AL187+Agosto!AL187+Septiembre!AL187+'Octubre '!AL187+Noviembre!AL187+'Diciembre '!AL187</f>
        <v>0</v>
      </c>
      <c r="AM187" s="32">
        <f>+Enero!AM187+Febrero!AM187+'Marzo '!AM187+'Abril '!AM187+'Mayo '!AM187+Junio!AM187+Julio!AM187+Agosto!AM187+Septiembre!AM187+'Octubre '!AM187+Noviembre!AM187+'Diciembre '!AM187</f>
        <v>0</v>
      </c>
      <c r="AN187" s="86">
        <f>+Enero!AN187+Febrero!AN187+'Marzo '!AN187+'Abril '!AN187+'Mayo '!AN187+Junio!AN187+Julio!AN187+Agosto!AN187+Septiembre!AN187+'Octubre '!AN187+Noviembre!AN187+'Diciembre '!AN187</f>
        <v>0</v>
      </c>
      <c r="AO187" s="128">
        <f>+Enero!AO187+Febrero!AO187+'Marzo '!AO187+'Abril '!AO187+'Mayo '!AO187+Junio!AO187+Julio!AO187+Agosto!AO187+Septiembre!AO187+'Octubre '!AO187+Noviembre!AO187+'Diciembre '!AO187</f>
        <v>8</v>
      </c>
      <c r="AP187" s="60">
        <f>+Enero!AP187+Febrero!AP187+'Marzo '!AP187+'Abril '!AP187+'Mayo '!AP187+Junio!AP187+Julio!AP187+Agosto!AP187+Septiembre!AP187+'Octubre '!AP187+Noviembre!AP187+'Diciembre '!AP187</f>
        <v>0</v>
      </c>
      <c r="AQ187" s="127">
        <f>+Enero!AQ187+Febrero!AQ187+'Marzo '!AQ187+'Abril '!AQ187+'Mayo '!AQ187+Junio!AQ187+Julio!AQ187+Agosto!AQ187+Septiembre!AQ187+'Octubre '!AQ187+Noviembre!AQ187+'Diciembre '!AQ187</f>
        <v>0</v>
      </c>
      <c r="AR187" s="178">
        <f>+Enero!AR187+Febrero!AR187+'Marzo '!AR187+'Abril '!AR187+'Mayo '!AR187+Junio!AR187+Julio!AR187+Agosto!AR187+Septiembre!AR187+'Octubre '!AR187+Noviembre!AR187+'Diciembre '!AR187</f>
        <v>0</v>
      </c>
      <c r="AS187" s="32">
        <f>+Enero!AS187+Febrero!AS187+'Marzo '!AS187+'Abril '!AS187+'Mayo '!AS187+Junio!AS187+Julio!AS187+Agosto!AS187+Septiembre!AS187+'Octubre '!AS187+Noviembre!AS187+'Diciembre '!AS187</f>
        <v>0</v>
      </c>
      <c r="AT187" s="32">
        <f>+Enero!AT187+Febrero!AT187+'Marzo '!AT187+'Abril '!AT187+'Mayo '!AT187+Junio!AT187+Julio!AT187+Agosto!AT187+Septiembre!AT187+'Octubre '!AT187+Noviembre!AT187+'Diciembre '!AT187</f>
        <v>0</v>
      </c>
      <c r="AU187" s="32">
        <f>+Enero!AU187+Febrero!AU187+'Marzo '!AU187+'Abril '!AU187+'Mayo '!AU187+Junio!AU187+Julio!AU187+Agosto!AU187+Septiembre!AU187+'Octubre '!AU187+Noviembre!AU187+'Diciembre '!AU187</f>
        <v>0</v>
      </c>
      <c r="AV187" s="26" t="str">
        <f t="shared" si="43"/>
        <v xml:space="preserve"> </v>
      </c>
      <c r="BA187" s="28" t="str">
        <f t="shared" si="37"/>
        <v/>
      </c>
      <c r="BB187" s="28" t="str">
        <f t="shared" si="38"/>
        <v/>
      </c>
      <c r="BC187" s="28" t="str">
        <f t="shared" si="39"/>
        <v/>
      </c>
      <c r="BD187" s="28" t="str">
        <f t="shared" si="40"/>
        <v/>
      </c>
      <c r="BE187" s="5"/>
      <c r="BG187" s="95"/>
      <c r="BH187" s="29">
        <f t="shared" si="45"/>
        <v>0</v>
      </c>
      <c r="BI187" s="29">
        <f t="shared" si="46"/>
        <v>0</v>
      </c>
      <c r="BJ187" s="29">
        <f t="shared" si="47"/>
        <v>0</v>
      </c>
      <c r="BK187" s="29">
        <f t="shared" si="48"/>
        <v>0</v>
      </c>
      <c r="BL187" s="29">
        <f t="shared" si="44"/>
        <v>0</v>
      </c>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9"/>
        <v>15</v>
      </c>
      <c r="E188" s="155">
        <f t="shared" si="50"/>
        <v>9</v>
      </c>
      <c r="F188" s="155">
        <f t="shared" si="50"/>
        <v>6</v>
      </c>
      <c r="G188" s="32">
        <f>+Enero!G188+Febrero!G188+'Marzo '!G188+'Abril '!G188+'Mayo '!G188+Junio!G188+Julio!G188+Agosto!G188+Septiembre!G188+'Octubre '!G188+Noviembre!G188+'Diciembre '!G188</f>
        <v>0</v>
      </c>
      <c r="H188" s="32">
        <f>+Enero!H188+Febrero!H188+'Marzo '!H188+'Abril '!H188+'Mayo '!H188+Junio!H188+Julio!H188+Agosto!H188+Septiembre!H188+'Octubre '!H188+Noviembre!H188+'Diciembre '!H188</f>
        <v>0</v>
      </c>
      <c r="I188" s="32">
        <f>+Enero!I188+Febrero!I188+'Marzo '!I188+'Abril '!I188+'Mayo '!I188+Junio!I188+Julio!I188+Agosto!I188+Septiembre!I188+'Octubre '!I188+Noviembre!I188+'Diciembre '!I188</f>
        <v>0</v>
      </c>
      <c r="J188" s="32">
        <f>+Enero!J188+Febrero!J188+'Marzo '!J188+'Abril '!J188+'Mayo '!J188+Junio!J188+Julio!J188+Agosto!J188+Septiembre!J188+'Octubre '!J188+Noviembre!J188+'Diciembre '!J188</f>
        <v>0</v>
      </c>
      <c r="K188" s="32">
        <f>+Enero!K188+Febrero!K188+'Marzo '!K188+'Abril '!K188+'Mayo '!K188+Junio!K188+Julio!K188+Agosto!K188+Septiembre!K188+'Octubre '!K188+Noviembre!K188+'Diciembre '!K188</f>
        <v>0</v>
      </c>
      <c r="L188" s="32">
        <f>+Enero!L188+Febrero!L188+'Marzo '!L188+'Abril '!L188+'Mayo '!L188+Junio!L188+Julio!L188+Agosto!L188+Septiembre!L188+'Octubre '!L188+Noviembre!L188+'Diciembre '!L188</f>
        <v>0</v>
      </c>
      <c r="M188" s="32">
        <f>+Enero!M188+Febrero!M188+'Marzo '!M188+'Abril '!M188+'Mayo '!M188+Junio!M188+Julio!M188+Agosto!M188+Septiembre!M188+'Octubre '!M188+Noviembre!M188+'Diciembre '!M188</f>
        <v>0</v>
      </c>
      <c r="N188" s="32">
        <f>+Enero!N188+Febrero!N188+'Marzo '!N188+'Abril '!N188+'Mayo '!N188+Junio!N188+Julio!N188+Agosto!N188+Septiembre!N188+'Octubre '!N188+Noviembre!N188+'Diciembre '!N188</f>
        <v>1</v>
      </c>
      <c r="O188" s="32">
        <f>+Enero!O188+Febrero!O188+'Marzo '!O188+'Abril '!O188+'Mayo '!O188+Junio!O188+Julio!O188+Agosto!O188+Septiembre!O188+'Octubre '!O188+Noviembre!O188+'Diciembre '!O188</f>
        <v>1</v>
      </c>
      <c r="P188" s="32">
        <f>+Enero!P188+Febrero!P188+'Marzo '!P188+'Abril '!P188+'Mayo '!P188+Junio!P188+Julio!P188+Agosto!P188+Septiembre!P188+'Octubre '!P188+Noviembre!P188+'Diciembre '!P188</f>
        <v>0</v>
      </c>
      <c r="Q188" s="32">
        <f>+Enero!Q188+Febrero!Q188+'Marzo '!Q188+'Abril '!Q188+'Mayo '!Q188+Junio!Q188+Julio!Q188+Agosto!Q188+Septiembre!Q188+'Octubre '!Q188+Noviembre!Q188+'Diciembre '!Q188</f>
        <v>2</v>
      </c>
      <c r="R188" s="32">
        <f>+Enero!R188+Febrero!R188+'Marzo '!R188+'Abril '!R188+'Mayo '!R188+Junio!R188+Julio!R188+Agosto!R188+Septiembre!R188+'Octubre '!R188+Noviembre!R188+'Diciembre '!R188</f>
        <v>0</v>
      </c>
      <c r="S188" s="32">
        <f>+Enero!S188+Febrero!S188+'Marzo '!S188+'Abril '!S188+'Mayo '!S188+Junio!S188+Julio!S188+Agosto!S188+Septiembre!S188+'Octubre '!S188+Noviembre!S188+'Diciembre '!S188</f>
        <v>0</v>
      </c>
      <c r="T188" s="32">
        <f>+Enero!T188+Febrero!T188+'Marzo '!T188+'Abril '!T188+'Mayo '!T188+Junio!T188+Julio!T188+Agosto!T188+Septiembre!T188+'Octubre '!T188+Noviembre!T188+'Diciembre '!T188</f>
        <v>1</v>
      </c>
      <c r="U188" s="32">
        <f>+Enero!U188+Febrero!U188+'Marzo '!U188+'Abril '!U188+'Mayo '!U188+Junio!U188+Julio!U188+Agosto!U188+Septiembre!U188+'Octubre '!U188+Noviembre!U188+'Diciembre '!U188</f>
        <v>1</v>
      </c>
      <c r="V188" s="32">
        <f>+Enero!V188+Febrero!V188+'Marzo '!V188+'Abril '!V188+'Mayo '!V188+Junio!V188+Julio!V188+Agosto!V188+Septiembre!V188+'Octubre '!V188+Noviembre!V188+'Diciembre '!V188</f>
        <v>1</v>
      </c>
      <c r="W188" s="32">
        <f>+Enero!W188+Febrero!W188+'Marzo '!W188+'Abril '!W188+'Mayo '!W188+Junio!W188+Julio!W188+Agosto!W188+Septiembre!W188+'Octubre '!W188+Noviembre!W188+'Diciembre '!W188</f>
        <v>2</v>
      </c>
      <c r="X188" s="32">
        <f>+Enero!X188+Febrero!X188+'Marzo '!X188+'Abril '!X188+'Mayo '!X188+Junio!X188+Julio!X188+Agosto!X188+Septiembre!X188+'Octubre '!X188+Noviembre!X188+'Diciembre '!X188</f>
        <v>0</v>
      </c>
      <c r="Y188" s="32">
        <f>+Enero!Y188+Febrero!Y188+'Marzo '!Y188+'Abril '!Y188+'Mayo '!Y188+Junio!Y188+Julio!Y188+Agosto!Y188+Septiembre!Y188+'Octubre '!Y188+Noviembre!Y188+'Diciembre '!Y188</f>
        <v>1</v>
      </c>
      <c r="Z188" s="32">
        <f>+Enero!Z188+Febrero!Z188+'Marzo '!Z188+'Abril '!Z188+'Mayo '!Z188+Junio!Z188+Julio!Z188+Agosto!Z188+Septiembre!Z188+'Octubre '!Z188+Noviembre!Z188+'Diciembre '!Z188</f>
        <v>2</v>
      </c>
      <c r="AA188" s="32">
        <f>+Enero!AA188+Febrero!AA188+'Marzo '!AA188+'Abril '!AA188+'Mayo '!AA188+Junio!AA188+Julio!AA188+Agosto!AA188+Septiembre!AA188+'Octubre '!AA188+Noviembre!AA188+'Diciembre '!AA188</f>
        <v>1</v>
      </c>
      <c r="AB188" s="32">
        <f>+Enero!AB188+Febrero!AB188+'Marzo '!AB188+'Abril '!AB188+'Mayo '!AB188+Junio!AB188+Julio!AB188+Agosto!AB188+Septiembre!AB188+'Octubre '!AB188+Noviembre!AB188+'Diciembre '!AB188</f>
        <v>0</v>
      </c>
      <c r="AC188" s="32">
        <f>+Enero!AC188+Febrero!AC188+'Marzo '!AC188+'Abril '!AC188+'Mayo '!AC188+Junio!AC188+Julio!AC188+Agosto!AC188+Septiembre!AC188+'Octubre '!AC188+Noviembre!AC188+'Diciembre '!AC188</f>
        <v>1</v>
      </c>
      <c r="AD188" s="32">
        <f>+Enero!AD188+Febrero!AD188+'Marzo '!AD188+'Abril '!AD188+'Mayo '!AD188+Junio!AD188+Julio!AD188+Agosto!AD188+Septiembre!AD188+'Octubre '!AD188+Noviembre!AD188+'Diciembre '!AD188</f>
        <v>0</v>
      </c>
      <c r="AE188" s="32">
        <f>+Enero!AE188+Febrero!AE188+'Marzo '!AE188+'Abril '!AE188+'Mayo '!AE188+Junio!AE188+Julio!AE188+Agosto!AE188+Septiembre!AE188+'Octubre '!AE188+Noviembre!AE188+'Diciembre '!AE188</f>
        <v>0</v>
      </c>
      <c r="AF188" s="32">
        <f>+Enero!AF188+Febrero!AF188+'Marzo '!AF188+'Abril '!AF188+'Mayo '!AF188+Junio!AF188+Julio!AF188+Agosto!AF188+Septiembre!AF188+'Octubre '!AF188+Noviembre!AF188+'Diciembre '!AF188</f>
        <v>1</v>
      </c>
      <c r="AG188" s="32">
        <f>+Enero!AG188+Febrero!AG188+'Marzo '!AG188+'Abril '!AG188+'Mayo '!AG188+Junio!AG188+Julio!AG188+Agosto!AG188+Septiembre!AG188+'Octubre '!AG188+Noviembre!AG188+'Diciembre '!AG188</f>
        <v>0</v>
      </c>
      <c r="AH188" s="32">
        <f>+Enero!AH188+Febrero!AH188+'Marzo '!AH188+'Abril '!AH188+'Mayo '!AH188+Junio!AH188+Julio!AH188+Agosto!AH188+Septiembre!AH188+'Octubre '!AH188+Noviembre!AH188+'Diciembre '!AH188</f>
        <v>0</v>
      </c>
      <c r="AI188" s="32">
        <f>+Enero!AI188+Febrero!AI188+'Marzo '!AI188+'Abril '!AI188+'Mayo '!AI188+Junio!AI188+Julio!AI188+Agosto!AI188+Septiembre!AI188+'Octubre '!AI188+Noviembre!AI188+'Diciembre '!AI188</f>
        <v>0</v>
      </c>
      <c r="AJ188" s="32">
        <f>+Enero!AJ188+Febrero!AJ188+'Marzo '!AJ188+'Abril '!AJ188+'Mayo '!AJ188+Junio!AJ188+Julio!AJ188+Agosto!AJ188+Septiembre!AJ188+'Octubre '!AJ188+Noviembre!AJ188+'Diciembre '!AJ188</f>
        <v>0</v>
      </c>
      <c r="AK188" s="32">
        <f>+Enero!AK188+Febrero!AK188+'Marzo '!AK188+'Abril '!AK188+'Mayo '!AK188+Junio!AK188+Julio!AK188+Agosto!AK188+Septiembre!AK188+'Octubre '!AK188+Noviembre!AK188+'Diciembre '!AK188</f>
        <v>0</v>
      </c>
      <c r="AL188" s="32">
        <f>+Enero!AL188+Febrero!AL188+'Marzo '!AL188+'Abril '!AL188+'Mayo '!AL188+Junio!AL188+Julio!AL188+Agosto!AL188+Septiembre!AL188+'Octubre '!AL188+Noviembre!AL188+'Diciembre '!AL188</f>
        <v>0</v>
      </c>
      <c r="AM188" s="32">
        <f>+Enero!AM188+Febrero!AM188+'Marzo '!AM188+'Abril '!AM188+'Mayo '!AM188+Junio!AM188+Julio!AM188+Agosto!AM188+Septiembre!AM188+'Octubre '!AM188+Noviembre!AM188+'Diciembre '!AM188</f>
        <v>0</v>
      </c>
      <c r="AN188" s="86">
        <f>+Enero!AN188+Febrero!AN188+'Marzo '!AN188+'Abril '!AN188+'Mayo '!AN188+Junio!AN188+Julio!AN188+Agosto!AN188+Septiembre!AN188+'Octubre '!AN188+Noviembre!AN188+'Diciembre '!AN188</f>
        <v>0</v>
      </c>
      <c r="AO188" s="128">
        <f>+Enero!AO188+Febrero!AO188+'Marzo '!AO188+'Abril '!AO188+'Mayo '!AO188+Junio!AO188+Julio!AO188+Agosto!AO188+Septiembre!AO188+'Octubre '!AO188+Noviembre!AO188+'Diciembre '!AO188</f>
        <v>4</v>
      </c>
      <c r="AP188" s="60">
        <f>+Enero!AP188+Febrero!AP188+'Marzo '!AP188+'Abril '!AP188+'Mayo '!AP188+Junio!AP188+Julio!AP188+Agosto!AP188+Septiembre!AP188+'Octubre '!AP188+Noviembre!AP188+'Diciembre '!AP188</f>
        <v>0</v>
      </c>
      <c r="AQ188" s="127">
        <f>+Enero!AQ188+Febrero!AQ188+'Marzo '!AQ188+'Abril '!AQ188+'Mayo '!AQ188+Junio!AQ188+Julio!AQ188+Agosto!AQ188+Septiembre!AQ188+'Octubre '!AQ188+Noviembre!AQ188+'Diciembre '!AQ188</f>
        <v>0</v>
      </c>
      <c r="AR188" s="178">
        <f>+Enero!AR188+Febrero!AR188+'Marzo '!AR188+'Abril '!AR188+'Mayo '!AR188+Junio!AR188+Julio!AR188+Agosto!AR188+Septiembre!AR188+'Octubre '!AR188+Noviembre!AR188+'Diciembre '!AR188</f>
        <v>0</v>
      </c>
      <c r="AS188" s="32">
        <f>+Enero!AS188+Febrero!AS188+'Marzo '!AS188+'Abril '!AS188+'Mayo '!AS188+Junio!AS188+Julio!AS188+Agosto!AS188+Septiembre!AS188+'Octubre '!AS188+Noviembre!AS188+'Diciembre '!AS188</f>
        <v>0</v>
      </c>
      <c r="AT188" s="32">
        <f>+Enero!AT188+Febrero!AT188+'Marzo '!AT188+'Abril '!AT188+'Mayo '!AT188+Junio!AT188+Julio!AT188+Agosto!AT188+Septiembre!AT188+'Octubre '!AT188+Noviembre!AT188+'Diciembre '!AT188</f>
        <v>0</v>
      </c>
      <c r="AU188" s="32">
        <f>+Enero!AU188+Febrero!AU188+'Marzo '!AU188+'Abril '!AU188+'Mayo '!AU188+Junio!AU188+Julio!AU188+Agosto!AU188+Septiembre!AU188+'Octubre '!AU188+Noviembre!AU188+'Diciembre '!AU188</f>
        <v>0</v>
      </c>
      <c r="AV188" s="26" t="str">
        <f t="shared" si="43"/>
        <v xml:space="preserve"> </v>
      </c>
      <c r="BA188" s="28"/>
      <c r="BB188" s="28" t="str">
        <f t="shared" si="38"/>
        <v/>
      </c>
      <c r="BC188" s="28"/>
      <c r="BD188" s="28"/>
      <c r="BE188" s="5"/>
      <c r="BG188" s="95"/>
      <c r="BH188" s="29"/>
      <c r="BI188" s="29"/>
      <c r="BJ188" s="29"/>
      <c r="BK188" s="29"/>
      <c r="BL188" s="29">
        <f t="shared" si="44"/>
        <v>0</v>
      </c>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17</v>
      </c>
      <c r="E189" s="155">
        <f>+G189+I189+K189+M189+O189+Q189+S189+U189+W189+Y189+AA189+AC189+AE189+AG189+AI189+AK189+AM189</f>
        <v>10</v>
      </c>
      <c r="F189" s="155">
        <f>+H189+J189+L189+N189+P189+R189+T189+V189+X189+Z189+AB189+AD189+AF189+AH189+AJ189+AL189+AN189</f>
        <v>7</v>
      </c>
      <c r="G189" s="35">
        <f>+Enero!G189+Febrero!G189+'Marzo '!G189+'Abril '!G189+'Mayo '!G189+Junio!G189+Julio!G189+Agosto!G189+Septiembre!G189+'Octubre '!G189+Noviembre!G189+'Diciembre '!G189</f>
        <v>0</v>
      </c>
      <c r="H189" s="35">
        <f>+Enero!H189+Febrero!H189+'Marzo '!H189+'Abril '!H189+'Mayo '!H189+Junio!H189+Julio!H189+Agosto!H189+Septiembre!H189+'Octubre '!H189+Noviembre!H189+'Diciembre '!H189</f>
        <v>0</v>
      </c>
      <c r="I189" s="35">
        <f>+Enero!I189+Febrero!I189+'Marzo '!I189+'Abril '!I189+'Mayo '!I189+Junio!I189+Julio!I189+Agosto!I189+Septiembre!I189+'Octubre '!I189+Noviembre!I189+'Diciembre '!I189</f>
        <v>0</v>
      </c>
      <c r="J189" s="35">
        <f>+Enero!J189+Febrero!J189+'Marzo '!J189+'Abril '!J189+'Mayo '!J189+Junio!J189+Julio!J189+Agosto!J189+Septiembre!J189+'Octubre '!J189+Noviembre!J189+'Diciembre '!J189</f>
        <v>0</v>
      </c>
      <c r="K189" s="35">
        <f>+Enero!K189+Febrero!K189+'Marzo '!K189+'Abril '!K189+'Mayo '!K189+Junio!K189+Julio!K189+Agosto!K189+Septiembre!K189+'Octubre '!K189+Noviembre!K189+'Diciembre '!K189</f>
        <v>4</v>
      </c>
      <c r="L189" s="35">
        <f>+Enero!L189+Febrero!L189+'Marzo '!L189+'Abril '!L189+'Mayo '!L189+Junio!L189+Julio!L189+Agosto!L189+Septiembre!L189+'Octubre '!L189+Noviembre!L189+'Diciembre '!L189</f>
        <v>0</v>
      </c>
      <c r="M189" s="35">
        <f>+Enero!M189+Febrero!M189+'Marzo '!M189+'Abril '!M189+'Mayo '!M189+Junio!M189+Julio!M189+Agosto!M189+Septiembre!M189+'Octubre '!M189+Noviembre!M189+'Diciembre '!M189</f>
        <v>0</v>
      </c>
      <c r="N189" s="35">
        <f>+Enero!N189+Febrero!N189+'Marzo '!N189+'Abril '!N189+'Mayo '!N189+Junio!N189+Julio!N189+Agosto!N189+Septiembre!N189+'Octubre '!N189+Noviembre!N189+'Diciembre '!N189</f>
        <v>1</v>
      </c>
      <c r="O189" s="35">
        <f>+Enero!O189+Febrero!O189+'Marzo '!O189+'Abril '!O189+'Mayo '!O189+Junio!O189+Julio!O189+Agosto!O189+Septiembre!O189+'Octubre '!O189+Noviembre!O189+'Diciembre '!O189</f>
        <v>1</v>
      </c>
      <c r="P189" s="35">
        <f>+Enero!P189+Febrero!P189+'Marzo '!P189+'Abril '!P189+'Mayo '!P189+Junio!P189+Julio!P189+Agosto!P189+Septiembre!P189+'Octubre '!P189+Noviembre!P189+'Diciembre '!P189</f>
        <v>1</v>
      </c>
      <c r="Q189" s="35">
        <f>+Enero!Q189+Febrero!Q189+'Marzo '!Q189+'Abril '!Q189+'Mayo '!Q189+Junio!Q189+Julio!Q189+Agosto!Q189+Septiembre!Q189+'Octubre '!Q189+Noviembre!Q189+'Diciembre '!Q189</f>
        <v>1</v>
      </c>
      <c r="R189" s="35">
        <f>+Enero!R189+Febrero!R189+'Marzo '!R189+'Abril '!R189+'Mayo '!R189+Junio!R189+Julio!R189+Agosto!R189+Septiembre!R189+'Octubre '!R189+Noviembre!R189+'Diciembre '!R189</f>
        <v>1</v>
      </c>
      <c r="S189" s="35">
        <f>+Enero!S189+Febrero!S189+'Marzo '!S189+'Abril '!S189+'Mayo '!S189+Junio!S189+Julio!S189+Agosto!S189+Septiembre!S189+'Octubre '!S189+Noviembre!S189+'Diciembre '!S189</f>
        <v>0</v>
      </c>
      <c r="T189" s="35">
        <f>+Enero!T189+Febrero!T189+'Marzo '!T189+'Abril '!T189+'Mayo '!T189+Junio!T189+Julio!T189+Agosto!T189+Septiembre!T189+'Octubre '!T189+Noviembre!T189+'Diciembre '!T189</f>
        <v>1</v>
      </c>
      <c r="U189" s="35">
        <f>+Enero!U189+Febrero!U189+'Marzo '!U189+'Abril '!U189+'Mayo '!U189+Junio!U189+Julio!U189+Agosto!U189+Septiembre!U189+'Octubre '!U189+Noviembre!U189+'Diciembre '!U189</f>
        <v>2</v>
      </c>
      <c r="V189" s="35">
        <f>+Enero!V189+Febrero!V189+'Marzo '!V189+'Abril '!V189+'Mayo '!V189+Junio!V189+Julio!V189+Agosto!V189+Septiembre!V189+'Octubre '!V189+Noviembre!V189+'Diciembre '!V189</f>
        <v>1</v>
      </c>
      <c r="W189" s="35">
        <f>+Enero!W189+Febrero!W189+'Marzo '!W189+'Abril '!W189+'Mayo '!W189+Junio!W189+Julio!W189+Agosto!W189+Septiembre!W189+'Octubre '!W189+Noviembre!W189+'Diciembre '!W189</f>
        <v>1</v>
      </c>
      <c r="X189" s="35">
        <f>+Enero!X189+Febrero!X189+'Marzo '!X189+'Abril '!X189+'Mayo '!X189+Junio!X189+Julio!X189+Agosto!X189+Septiembre!X189+'Octubre '!X189+Noviembre!X189+'Diciembre '!X189</f>
        <v>0</v>
      </c>
      <c r="Y189" s="35">
        <f>+Enero!Y189+Febrero!Y189+'Marzo '!Y189+'Abril '!Y189+'Mayo '!Y189+Junio!Y189+Julio!Y189+Agosto!Y189+Septiembre!Y189+'Octubre '!Y189+Noviembre!Y189+'Diciembre '!Y189</f>
        <v>1</v>
      </c>
      <c r="Z189" s="35">
        <f>+Enero!Z189+Febrero!Z189+'Marzo '!Z189+'Abril '!Z189+'Mayo '!Z189+Junio!Z189+Julio!Z189+Agosto!Z189+Septiembre!Z189+'Octubre '!Z189+Noviembre!Z189+'Diciembre '!Z189</f>
        <v>1</v>
      </c>
      <c r="AA189" s="35">
        <f>+Enero!AA189+Febrero!AA189+'Marzo '!AA189+'Abril '!AA189+'Mayo '!AA189+Junio!AA189+Julio!AA189+Agosto!AA189+Septiembre!AA189+'Octubre '!AA189+Noviembre!AA189+'Diciembre '!AA189</f>
        <v>0</v>
      </c>
      <c r="AB189" s="35">
        <f>+Enero!AB189+Febrero!AB189+'Marzo '!AB189+'Abril '!AB189+'Mayo '!AB189+Junio!AB189+Julio!AB189+Agosto!AB189+Septiembre!AB189+'Octubre '!AB189+Noviembre!AB189+'Diciembre '!AB189</f>
        <v>0</v>
      </c>
      <c r="AC189" s="35">
        <f>+Enero!AC189+Febrero!AC189+'Marzo '!AC189+'Abril '!AC189+'Mayo '!AC189+Junio!AC189+Julio!AC189+Agosto!AC189+Septiembre!AC189+'Octubre '!AC189+Noviembre!AC189+'Diciembre '!AC189</f>
        <v>0</v>
      </c>
      <c r="AD189" s="35">
        <f>+Enero!AD189+Febrero!AD189+'Marzo '!AD189+'Abril '!AD189+'Mayo '!AD189+Junio!AD189+Julio!AD189+Agosto!AD189+Septiembre!AD189+'Octubre '!AD189+Noviembre!AD189+'Diciembre '!AD189</f>
        <v>1</v>
      </c>
      <c r="AE189" s="35">
        <f>+Enero!AE189+Febrero!AE189+'Marzo '!AE189+'Abril '!AE189+'Mayo '!AE189+Junio!AE189+Julio!AE189+Agosto!AE189+Septiembre!AE189+'Octubre '!AE189+Noviembre!AE189+'Diciembre '!AE189</f>
        <v>0</v>
      </c>
      <c r="AF189" s="35">
        <f>+Enero!AF189+Febrero!AF189+'Marzo '!AF189+'Abril '!AF189+'Mayo '!AF189+Junio!AF189+Julio!AF189+Agosto!AF189+Septiembre!AF189+'Octubre '!AF189+Noviembre!AF189+'Diciembre '!AF189</f>
        <v>0</v>
      </c>
      <c r="AG189" s="35">
        <f>+Enero!AG189+Febrero!AG189+'Marzo '!AG189+'Abril '!AG189+'Mayo '!AG189+Junio!AG189+Julio!AG189+Agosto!AG189+Septiembre!AG189+'Octubre '!AG189+Noviembre!AG189+'Diciembre '!AG189</f>
        <v>0</v>
      </c>
      <c r="AH189" s="35">
        <f>+Enero!AH189+Febrero!AH189+'Marzo '!AH189+'Abril '!AH189+'Mayo '!AH189+Junio!AH189+Julio!AH189+Agosto!AH189+Septiembre!AH189+'Octubre '!AH189+Noviembre!AH189+'Diciembre '!AH189</f>
        <v>0</v>
      </c>
      <c r="AI189" s="35">
        <f>+Enero!AI189+Febrero!AI189+'Marzo '!AI189+'Abril '!AI189+'Mayo '!AI189+Junio!AI189+Julio!AI189+Agosto!AI189+Septiembre!AI189+'Octubre '!AI189+Noviembre!AI189+'Diciembre '!AI189</f>
        <v>0</v>
      </c>
      <c r="AJ189" s="35">
        <f>+Enero!AJ189+Febrero!AJ189+'Marzo '!AJ189+'Abril '!AJ189+'Mayo '!AJ189+Junio!AJ189+Julio!AJ189+Agosto!AJ189+Septiembre!AJ189+'Octubre '!AJ189+Noviembre!AJ189+'Diciembre '!AJ189</f>
        <v>0</v>
      </c>
      <c r="AK189" s="35">
        <f>+Enero!AK189+Febrero!AK189+'Marzo '!AK189+'Abril '!AK189+'Mayo '!AK189+Junio!AK189+Julio!AK189+Agosto!AK189+Septiembre!AK189+'Octubre '!AK189+Noviembre!AK189+'Diciembre '!AK189</f>
        <v>0</v>
      </c>
      <c r="AL189" s="35">
        <f>+Enero!AL189+Febrero!AL189+'Marzo '!AL189+'Abril '!AL189+'Mayo '!AL189+Junio!AL189+Julio!AL189+Agosto!AL189+Septiembre!AL189+'Octubre '!AL189+Noviembre!AL189+'Diciembre '!AL189</f>
        <v>0</v>
      </c>
      <c r="AM189" s="35">
        <f>+Enero!AM189+Febrero!AM189+'Marzo '!AM189+'Abril '!AM189+'Mayo '!AM189+Junio!AM189+Julio!AM189+Agosto!AM189+Septiembre!AM189+'Octubre '!AM189+Noviembre!AM189+'Diciembre '!AM189</f>
        <v>0</v>
      </c>
      <c r="AN189" s="159">
        <f>+Enero!AN189+Febrero!AN189+'Marzo '!AN189+'Abril '!AN189+'Mayo '!AN189+Junio!AN189+Julio!AN189+Agosto!AN189+Septiembre!AN189+'Octubre '!AN189+Noviembre!AN189+'Diciembre '!AN189</f>
        <v>0</v>
      </c>
      <c r="AO189" s="128">
        <f>+Enero!AO189+Febrero!AO189+'Marzo '!AO189+'Abril '!AO189+'Mayo '!AO189+Junio!AO189+Julio!AO189+Agosto!AO189+Septiembre!AO189+'Octubre '!AO189+Noviembre!AO189+'Diciembre '!AO189</f>
        <v>0</v>
      </c>
      <c r="AP189" s="60">
        <f>+Enero!AP189+Febrero!AP189+'Marzo '!AP189+'Abril '!AP189+'Mayo '!AP189+Junio!AP189+Julio!AP189+Agosto!AP189+Septiembre!AP189+'Octubre '!AP189+Noviembre!AP189+'Diciembre '!AP189</f>
        <v>0</v>
      </c>
      <c r="AQ189" s="127">
        <f>+Enero!AQ189+Febrero!AQ189+'Marzo '!AQ189+'Abril '!AQ189+'Mayo '!AQ189+Junio!AQ189+Julio!AQ189+Agosto!AQ189+Septiembre!AQ189+'Octubre '!AQ189+Noviembre!AQ189+'Diciembre '!AQ189</f>
        <v>0</v>
      </c>
      <c r="AR189" s="179">
        <f>+Enero!AR189+Febrero!AR189+'Marzo '!AR189+'Abril '!AR189+'Mayo '!AR189+Junio!AR189+Julio!AR189+Agosto!AR189+Septiembre!AR189+'Octubre '!AR189+Noviembre!AR189+'Diciembre '!AR189</f>
        <v>0</v>
      </c>
      <c r="AS189" s="35">
        <f>+Enero!AS189+Febrero!AS189+'Marzo '!AS189+'Abril '!AS189+'Mayo '!AS189+Junio!AS189+Julio!AS189+Agosto!AS189+Septiembre!AS189+'Octubre '!AS189+Noviembre!AS189+'Diciembre '!AS189</f>
        <v>0</v>
      </c>
      <c r="AT189" s="35">
        <f>+Enero!AT189+Febrero!AT189+'Marzo '!AT189+'Abril '!AT189+'Mayo '!AT189+Junio!AT189+Julio!AT189+Agosto!AT189+Septiembre!AT189+'Octubre '!AT189+Noviembre!AT189+'Diciembre '!AT189</f>
        <v>0</v>
      </c>
      <c r="AU189" s="35">
        <f>+Enero!AU189+Febrero!AU189+'Marzo '!AU189+'Abril '!AU189+'Mayo '!AU189+Junio!AU189+Julio!AU189+Agosto!AU189+Septiembre!AU189+'Octubre '!AU189+Noviembre!AU189+'Diciembre '!AU189</f>
        <v>0</v>
      </c>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f>IF(SUM(AO189:AQ189)&gt;D189,1,0)</f>
        <v>0</v>
      </c>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9"/>
        <v>0</v>
      </c>
      <c r="E190" s="168">
        <f t="shared" si="50"/>
        <v>0</v>
      </c>
      <c r="F190" s="168">
        <f t="shared" si="50"/>
        <v>0</v>
      </c>
      <c r="G190" s="44">
        <f>+Enero!G190+Febrero!G190+'Marzo '!G190+'Abril '!G190+'Mayo '!G190+Junio!G190+Julio!G190+Agosto!G190+Septiembre!G190+'Octubre '!G190+Noviembre!G190+'Diciembre '!G190</f>
        <v>0</v>
      </c>
      <c r="H190" s="44">
        <f>+Enero!H190+Febrero!H190+'Marzo '!H190+'Abril '!H190+'Mayo '!H190+Junio!H190+Julio!H190+Agosto!H190+Septiembre!H190+'Octubre '!H190+Noviembre!H190+'Diciembre '!H190</f>
        <v>0</v>
      </c>
      <c r="I190" s="44">
        <f>+Enero!I190+Febrero!I190+'Marzo '!I190+'Abril '!I190+'Mayo '!I190+Junio!I190+Julio!I190+Agosto!I190+Septiembre!I190+'Octubre '!I190+Noviembre!I190+'Diciembre '!I190</f>
        <v>0</v>
      </c>
      <c r="J190" s="44">
        <f>+Enero!J190+Febrero!J190+'Marzo '!J190+'Abril '!J190+'Mayo '!J190+Junio!J190+Julio!J190+Agosto!J190+Septiembre!J190+'Octubre '!J190+Noviembre!J190+'Diciembre '!J190</f>
        <v>0</v>
      </c>
      <c r="K190" s="44">
        <f>+Enero!K190+Febrero!K190+'Marzo '!K190+'Abril '!K190+'Mayo '!K190+Junio!K190+Julio!K190+Agosto!K190+Septiembre!K190+'Octubre '!K190+Noviembre!K190+'Diciembre '!K190</f>
        <v>0</v>
      </c>
      <c r="L190" s="44">
        <f>+Enero!L190+Febrero!L190+'Marzo '!L190+'Abril '!L190+'Mayo '!L190+Junio!L190+Julio!L190+Agosto!L190+Septiembre!L190+'Octubre '!L190+Noviembre!L190+'Diciembre '!L190</f>
        <v>0</v>
      </c>
      <c r="M190" s="44">
        <f>+Enero!M190+Febrero!M190+'Marzo '!M190+'Abril '!M190+'Mayo '!M190+Junio!M190+Julio!M190+Agosto!M190+Septiembre!M190+'Octubre '!M190+Noviembre!M190+'Diciembre '!M190</f>
        <v>0</v>
      </c>
      <c r="N190" s="44">
        <f>+Enero!N190+Febrero!N190+'Marzo '!N190+'Abril '!N190+'Mayo '!N190+Junio!N190+Julio!N190+Agosto!N190+Septiembre!N190+'Octubre '!N190+Noviembre!N190+'Diciembre '!N190</f>
        <v>0</v>
      </c>
      <c r="O190" s="44">
        <f>+Enero!O190+Febrero!O190+'Marzo '!O190+'Abril '!O190+'Mayo '!O190+Junio!O190+Julio!O190+Agosto!O190+Septiembre!O190+'Octubre '!O190+Noviembre!O190+'Diciembre '!O190</f>
        <v>0</v>
      </c>
      <c r="P190" s="44">
        <f>+Enero!P190+Febrero!P190+'Marzo '!P190+'Abril '!P190+'Mayo '!P190+Junio!P190+Julio!P190+Agosto!P190+Septiembre!P190+'Octubre '!P190+Noviembre!P190+'Diciembre '!P190</f>
        <v>0</v>
      </c>
      <c r="Q190" s="44">
        <f>+Enero!Q190+Febrero!Q190+'Marzo '!Q190+'Abril '!Q190+'Mayo '!Q190+Junio!Q190+Julio!Q190+Agosto!Q190+Septiembre!Q190+'Octubre '!Q190+Noviembre!Q190+'Diciembre '!Q190</f>
        <v>0</v>
      </c>
      <c r="R190" s="44">
        <f>+Enero!R190+Febrero!R190+'Marzo '!R190+'Abril '!R190+'Mayo '!R190+Junio!R190+Julio!R190+Agosto!R190+Septiembre!R190+'Octubre '!R190+Noviembre!R190+'Diciembre '!R190</f>
        <v>0</v>
      </c>
      <c r="S190" s="44">
        <f>+Enero!S190+Febrero!S190+'Marzo '!S190+'Abril '!S190+'Mayo '!S190+Junio!S190+Julio!S190+Agosto!S190+Septiembre!S190+'Octubre '!S190+Noviembre!S190+'Diciembre '!S190</f>
        <v>0</v>
      </c>
      <c r="T190" s="44">
        <f>+Enero!T190+Febrero!T190+'Marzo '!T190+'Abril '!T190+'Mayo '!T190+Junio!T190+Julio!T190+Agosto!T190+Septiembre!T190+'Octubre '!T190+Noviembre!T190+'Diciembre '!T190</f>
        <v>0</v>
      </c>
      <c r="U190" s="44">
        <f>+Enero!U190+Febrero!U190+'Marzo '!U190+'Abril '!U190+'Mayo '!U190+Junio!U190+Julio!U190+Agosto!U190+Septiembre!U190+'Octubre '!U190+Noviembre!U190+'Diciembre '!U190</f>
        <v>0</v>
      </c>
      <c r="V190" s="44">
        <f>+Enero!V190+Febrero!V190+'Marzo '!V190+'Abril '!V190+'Mayo '!V190+Junio!V190+Julio!V190+Agosto!V190+Septiembre!V190+'Octubre '!V190+Noviembre!V190+'Diciembre '!V190</f>
        <v>0</v>
      </c>
      <c r="W190" s="44">
        <f>+Enero!W190+Febrero!W190+'Marzo '!W190+'Abril '!W190+'Mayo '!W190+Junio!W190+Julio!W190+Agosto!W190+Septiembre!W190+'Octubre '!W190+Noviembre!W190+'Diciembre '!W190</f>
        <v>0</v>
      </c>
      <c r="X190" s="44">
        <f>+Enero!X190+Febrero!X190+'Marzo '!X190+'Abril '!X190+'Mayo '!X190+Junio!X190+Julio!X190+Agosto!X190+Septiembre!X190+'Octubre '!X190+Noviembre!X190+'Diciembre '!X190</f>
        <v>0</v>
      </c>
      <c r="Y190" s="44">
        <f>+Enero!Y190+Febrero!Y190+'Marzo '!Y190+'Abril '!Y190+'Mayo '!Y190+Junio!Y190+Julio!Y190+Agosto!Y190+Septiembre!Y190+'Octubre '!Y190+Noviembre!Y190+'Diciembre '!Y190</f>
        <v>0</v>
      </c>
      <c r="Z190" s="44">
        <f>+Enero!Z190+Febrero!Z190+'Marzo '!Z190+'Abril '!Z190+'Mayo '!Z190+Junio!Z190+Julio!Z190+Agosto!Z190+Septiembre!Z190+'Octubre '!Z190+Noviembre!Z190+'Diciembre '!Z190</f>
        <v>0</v>
      </c>
      <c r="AA190" s="44">
        <f>+Enero!AA190+Febrero!AA190+'Marzo '!AA190+'Abril '!AA190+'Mayo '!AA190+Junio!AA190+Julio!AA190+Agosto!AA190+Septiembre!AA190+'Octubre '!AA190+Noviembre!AA190+'Diciembre '!AA190</f>
        <v>0</v>
      </c>
      <c r="AB190" s="44">
        <f>+Enero!AB190+Febrero!AB190+'Marzo '!AB190+'Abril '!AB190+'Mayo '!AB190+Junio!AB190+Julio!AB190+Agosto!AB190+Septiembre!AB190+'Octubre '!AB190+Noviembre!AB190+'Diciembre '!AB190</f>
        <v>0</v>
      </c>
      <c r="AC190" s="44">
        <f>+Enero!AC190+Febrero!AC190+'Marzo '!AC190+'Abril '!AC190+'Mayo '!AC190+Junio!AC190+Julio!AC190+Agosto!AC190+Septiembre!AC190+'Octubre '!AC190+Noviembre!AC190+'Diciembre '!AC190</f>
        <v>0</v>
      </c>
      <c r="AD190" s="44">
        <f>+Enero!AD190+Febrero!AD190+'Marzo '!AD190+'Abril '!AD190+'Mayo '!AD190+Junio!AD190+Julio!AD190+Agosto!AD190+Septiembre!AD190+'Octubre '!AD190+Noviembre!AD190+'Diciembre '!AD190</f>
        <v>0</v>
      </c>
      <c r="AE190" s="44">
        <f>+Enero!AE190+Febrero!AE190+'Marzo '!AE190+'Abril '!AE190+'Mayo '!AE190+Junio!AE190+Julio!AE190+Agosto!AE190+Septiembre!AE190+'Octubre '!AE190+Noviembre!AE190+'Diciembre '!AE190</f>
        <v>0</v>
      </c>
      <c r="AF190" s="44">
        <f>+Enero!AF190+Febrero!AF190+'Marzo '!AF190+'Abril '!AF190+'Mayo '!AF190+Junio!AF190+Julio!AF190+Agosto!AF190+Septiembre!AF190+'Octubre '!AF190+Noviembre!AF190+'Diciembre '!AF190</f>
        <v>0</v>
      </c>
      <c r="AG190" s="44">
        <f>+Enero!AG190+Febrero!AG190+'Marzo '!AG190+'Abril '!AG190+'Mayo '!AG190+Junio!AG190+Julio!AG190+Agosto!AG190+Septiembre!AG190+'Octubre '!AG190+Noviembre!AG190+'Diciembre '!AG190</f>
        <v>0</v>
      </c>
      <c r="AH190" s="44">
        <f>+Enero!AH190+Febrero!AH190+'Marzo '!AH190+'Abril '!AH190+'Mayo '!AH190+Junio!AH190+Julio!AH190+Agosto!AH190+Septiembre!AH190+'Octubre '!AH190+Noviembre!AH190+'Diciembre '!AH190</f>
        <v>0</v>
      </c>
      <c r="AI190" s="44">
        <f>+Enero!AI190+Febrero!AI190+'Marzo '!AI190+'Abril '!AI190+'Mayo '!AI190+Junio!AI190+Julio!AI190+Agosto!AI190+Septiembre!AI190+'Octubre '!AI190+Noviembre!AI190+'Diciembre '!AI190</f>
        <v>0</v>
      </c>
      <c r="AJ190" s="44">
        <f>+Enero!AJ190+Febrero!AJ190+'Marzo '!AJ190+'Abril '!AJ190+'Mayo '!AJ190+Junio!AJ190+Julio!AJ190+Agosto!AJ190+Septiembre!AJ190+'Octubre '!AJ190+Noviembre!AJ190+'Diciembre '!AJ190</f>
        <v>0</v>
      </c>
      <c r="AK190" s="44">
        <f>+Enero!AK190+Febrero!AK190+'Marzo '!AK190+'Abril '!AK190+'Mayo '!AK190+Junio!AK190+Julio!AK190+Agosto!AK190+Septiembre!AK190+'Octubre '!AK190+Noviembre!AK190+'Diciembre '!AK190</f>
        <v>0</v>
      </c>
      <c r="AL190" s="44">
        <f>+Enero!AL190+Febrero!AL190+'Marzo '!AL190+'Abril '!AL190+'Mayo '!AL190+Junio!AL190+Julio!AL190+Agosto!AL190+Septiembre!AL190+'Octubre '!AL190+Noviembre!AL190+'Diciembre '!AL190</f>
        <v>0</v>
      </c>
      <c r="AM190" s="44">
        <f>+Enero!AM190+Febrero!AM190+'Marzo '!AM190+'Abril '!AM190+'Mayo '!AM190+Junio!AM190+Julio!AM190+Agosto!AM190+Septiembre!AM190+'Octubre '!AM190+Noviembre!AM190+'Diciembre '!AM190</f>
        <v>0</v>
      </c>
      <c r="AN190" s="87">
        <f>+Enero!AN190+Febrero!AN190+'Marzo '!AN190+'Abril '!AN190+'Mayo '!AN190+Junio!AN190+Julio!AN190+Agosto!AN190+Septiembre!AN190+'Octubre '!AN190+Noviembre!AN190+'Diciembre '!AN190</f>
        <v>0</v>
      </c>
      <c r="AO190" s="299">
        <f>+Enero!AO190+Febrero!AO190+'Marzo '!AO190+'Abril '!AO190+'Mayo '!AO190+Junio!AO190+Julio!AO190+Agosto!AO190+Septiembre!AO190+'Octubre '!AO190+Noviembre!AO190+'Diciembre '!AO190</f>
        <v>0</v>
      </c>
      <c r="AP190" s="109">
        <f>+Enero!AP190+Febrero!AP190+'Marzo '!AP190+'Abril '!AP190+'Mayo '!AP190+Junio!AP190+Julio!AP190+Agosto!AP190+Septiembre!AP190+'Octubre '!AP190+Noviembre!AP190+'Diciembre '!AP190</f>
        <v>0</v>
      </c>
      <c r="AQ190" s="307">
        <f>+Enero!AQ190+Febrero!AQ190+'Marzo '!AQ190+'Abril '!AQ190+'Mayo '!AQ190+Junio!AQ190+Julio!AQ190+Agosto!AQ190+Septiembre!AQ190+'Octubre '!AQ190+Noviembre!AQ190+'Diciembre '!AQ190</f>
        <v>0</v>
      </c>
      <c r="AR190" s="185">
        <f>+Enero!AR190+Febrero!AR190+'Marzo '!AR190+'Abril '!AR190+'Mayo '!AR190+Junio!AR190+Julio!AR190+Agosto!AR190+Septiembre!AR190+'Octubre '!AR190+Noviembre!AR190+'Diciembre '!AR190</f>
        <v>0</v>
      </c>
      <c r="AS190" s="170">
        <f>+Enero!AS190+Febrero!AS190+'Marzo '!AS190+'Abril '!AS190+'Mayo '!AS190+Junio!AS190+Julio!AS190+Agosto!AS190+Septiembre!AS190+'Octubre '!AS190+Noviembre!AS190+'Diciembre '!AS190</f>
        <v>0</v>
      </c>
      <c r="AT190" s="44">
        <f>+Enero!AT190+Febrero!AT190+'Marzo '!AT190+'Abril '!AT190+'Mayo '!AT190+Junio!AT190+Julio!AT190+Agosto!AT190+Septiembre!AT190+'Octubre '!AT190+Noviembre!AT190+'Diciembre '!AT190</f>
        <v>0</v>
      </c>
      <c r="AU190" s="44">
        <f>+Enero!AU190+Febrero!AU190+'Marzo '!AU190+'Abril '!AU190+'Mayo '!AU190+Junio!AU190+Julio!AU190+Agosto!AU190+Septiembre!AU190+'Octubre '!AU190+Noviembre!AU190+'Diciembre '!AU190</f>
        <v>0</v>
      </c>
      <c r="AV190" s="26" t="str">
        <f t="shared" si="43"/>
        <v xml:space="preserve"> </v>
      </c>
      <c r="BA190" s="190"/>
      <c r="BB190" s="190"/>
      <c r="BC190" s="192"/>
      <c r="BD190" s="192"/>
      <c r="BG190" s="95"/>
      <c r="BH190" s="95"/>
      <c r="BI190" s="95"/>
      <c r="BL190" s="29">
        <f>IF(SUM(AO190:AQ190)&gt;D190,1,0)</f>
        <v>0</v>
      </c>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260" t="s">
        <v>198</v>
      </c>
      <c r="D193" s="260" t="s">
        <v>48</v>
      </c>
      <c r="E193" s="272" t="s">
        <v>70</v>
      </c>
      <c r="F193" s="259" t="s">
        <v>48</v>
      </c>
      <c r="G193" s="259" t="s">
        <v>70</v>
      </c>
      <c r="H193" s="259" t="s">
        <v>48</v>
      </c>
      <c r="I193" s="259" t="s">
        <v>70</v>
      </c>
      <c r="J193" s="259" t="s">
        <v>48</v>
      </c>
      <c r="K193" s="259" t="s">
        <v>70</v>
      </c>
      <c r="L193" s="259" t="s">
        <v>48</v>
      </c>
      <c r="M193" s="259" t="s">
        <v>70</v>
      </c>
      <c r="N193" s="259" t="s">
        <v>48</v>
      </c>
      <c r="O193" s="259" t="s">
        <v>70</v>
      </c>
      <c r="P193" s="259" t="s">
        <v>48</v>
      </c>
      <c r="Q193" s="259" t="s">
        <v>70</v>
      </c>
      <c r="R193" s="259" t="s">
        <v>48</v>
      </c>
      <c r="S193" s="259" t="s">
        <v>70</v>
      </c>
      <c r="T193" s="259" t="s">
        <v>48</v>
      </c>
      <c r="U193" s="259" t="s">
        <v>70</v>
      </c>
      <c r="V193" s="259" t="s">
        <v>48</v>
      </c>
      <c r="W193" s="259" t="s">
        <v>70</v>
      </c>
      <c r="X193" s="259" t="s">
        <v>48</v>
      </c>
      <c r="Y193" s="259" t="s">
        <v>70</v>
      </c>
      <c r="Z193" s="259" t="s">
        <v>48</v>
      </c>
      <c r="AA193" s="259" t="s">
        <v>70</v>
      </c>
      <c r="AB193" s="259" t="s">
        <v>48</v>
      </c>
      <c r="AC193" s="259" t="s">
        <v>70</v>
      </c>
      <c r="AD193" s="259" t="s">
        <v>48</v>
      </c>
      <c r="AE193" s="259" t="s">
        <v>70</v>
      </c>
      <c r="AF193" s="259" t="s">
        <v>48</v>
      </c>
      <c r="AG193" s="259" t="s">
        <v>70</v>
      </c>
      <c r="AH193" s="259" t="s">
        <v>48</v>
      </c>
      <c r="AI193" s="259" t="s">
        <v>70</v>
      </c>
      <c r="AJ193" s="259" t="s">
        <v>48</v>
      </c>
      <c r="AK193" s="259"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f>+Enero!F194+Febrero!F194+'Marzo '!F194+'Abril '!F194+'Mayo '!F194+Junio!F194+Julio!F194+Agosto!F194+Septiembre!F194+'Octubre '!F194+Noviembre!F194+'Diciembre '!F194</f>
        <v>0</v>
      </c>
      <c r="G194" s="44">
        <f>+Enero!G194+Febrero!G194+'Marzo '!G194+'Abril '!G194+'Mayo '!G194+Junio!G194+Julio!G194+Agosto!G194+Septiembre!G194+'Octubre '!G194+Noviembre!G194+'Diciembre '!G194</f>
        <v>0</v>
      </c>
      <c r="H194" s="44">
        <f>+Enero!H194+Febrero!H194+'Marzo '!H194+'Abril '!H194+'Mayo '!H194+Junio!H194+Julio!H194+Agosto!H194+Septiembre!H194+'Octubre '!H194+Noviembre!H194+'Diciembre '!H194</f>
        <v>0</v>
      </c>
      <c r="I194" s="44">
        <f>+Enero!I194+Febrero!I194+'Marzo '!I194+'Abril '!I194+'Mayo '!I194+Junio!I194+Julio!I194+Agosto!I194+Septiembre!I194+'Octubre '!I194+Noviembre!I194+'Diciembre '!I194</f>
        <v>0</v>
      </c>
      <c r="J194" s="44">
        <f>+Enero!J194+Febrero!J194+'Marzo '!J194+'Abril '!J194+'Mayo '!J194+Junio!J194+Julio!J194+Agosto!J194+Septiembre!J194+'Octubre '!J194+Noviembre!J194+'Diciembre '!J194</f>
        <v>0</v>
      </c>
      <c r="K194" s="44">
        <f>+Enero!K194+Febrero!K194+'Marzo '!K194+'Abril '!K194+'Mayo '!K194+Junio!K194+Julio!K194+Agosto!K194+Septiembre!K194+'Octubre '!K194+Noviembre!K194+'Diciembre '!K194</f>
        <v>0</v>
      </c>
      <c r="L194" s="44">
        <f>+Enero!L194+Febrero!L194+'Marzo '!L194+'Abril '!L194+'Mayo '!L194+Junio!L194+Julio!L194+Agosto!L194+Septiembre!L194+'Octubre '!L194+Noviembre!L194+'Diciembre '!L194</f>
        <v>0</v>
      </c>
      <c r="M194" s="44">
        <f>+Enero!M194+Febrero!M194+'Marzo '!M194+'Abril '!M194+'Mayo '!M194+Junio!M194+Julio!M194+Agosto!M194+Septiembre!M194+'Octubre '!M194+Noviembre!M194+'Diciembre '!M194</f>
        <v>0</v>
      </c>
      <c r="N194" s="44">
        <f>+Enero!N194+Febrero!N194+'Marzo '!N194+'Abril '!N194+'Mayo '!N194+Junio!N194+Julio!N194+Agosto!N194+Septiembre!N194+'Octubre '!N194+Noviembre!N194+'Diciembre '!N194</f>
        <v>0</v>
      </c>
      <c r="O194" s="44">
        <f>+Enero!O194+Febrero!O194+'Marzo '!O194+'Abril '!O194+'Mayo '!O194+Junio!O194+Julio!O194+Agosto!O194+Septiembre!O194+'Octubre '!O194+Noviembre!O194+'Diciembre '!O194</f>
        <v>0</v>
      </c>
      <c r="P194" s="44">
        <f>+Enero!P194+Febrero!P194+'Marzo '!P194+'Abril '!P194+'Mayo '!P194+Junio!P194+Julio!P194+Agosto!P194+Septiembre!P194+'Octubre '!P194+Noviembre!P194+'Diciembre '!P194</f>
        <v>0</v>
      </c>
      <c r="Q194" s="44">
        <f>+Enero!Q194+Febrero!Q194+'Marzo '!Q194+'Abril '!Q194+'Mayo '!Q194+Junio!Q194+Julio!Q194+Agosto!Q194+Septiembre!Q194+'Octubre '!Q194+Noviembre!Q194+'Diciembre '!Q194</f>
        <v>0</v>
      </c>
      <c r="R194" s="44">
        <f>+Enero!R194+Febrero!R194+'Marzo '!R194+'Abril '!R194+'Mayo '!R194+Junio!R194+Julio!R194+Agosto!R194+Septiembre!R194+'Octubre '!R194+Noviembre!R194+'Diciembre '!R194</f>
        <v>0</v>
      </c>
      <c r="S194" s="44">
        <f>+Enero!S194+Febrero!S194+'Marzo '!S194+'Abril '!S194+'Mayo '!S194+Junio!S194+Julio!S194+Agosto!S194+Septiembre!S194+'Octubre '!S194+Noviembre!S194+'Diciembre '!S194</f>
        <v>0</v>
      </c>
      <c r="T194" s="44">
        <f>+Enero!T194+Febrero!T194+'Marzo '!T194+'Abril '!T194+'Mayo '!T194+Junio!T194+Julio!T194+Agosto!T194+Septiembre!T194+'Octubre '!T194+Noviembre!T194+'Diciembre '!T194</f>
        <v>0</v>
      </c>
      <c r="U194" s="44">
        <f>+Enero!U194+Febrero!U194+'Marzo '!U194+'Abril '!U194+'Mayo '!U194+Junio!U194+Julio!U194+Agosto!U194+Septiembre!U194+'Octubre '!U194+Noviembre!U194+'Diciembre '!U194</f>
        <v>0</v>
      </c>
      <c r="V194" s="44">
        <f>+Enero!V194+Febrero!V194+'Marzo '!V194+'Abril '!V194+'Mayo '!V194+Junio!V194+Julio!V194+Agosto!V194+Septiembre!V194+'Octubre '!V194+Noviembre!V194+'Diciembre '!V194</f>
        <v>0</v>
      </c>
      <c r="W194" s="44">
        <f>+Enero!W194+Febrero!W194+'Marzo '!W194+'Abril '!W194+'Mayo '!W194+Junio!W194+Julio!W194+Agosto!W194+Septiembre!W194+'Octubre '!W194+Noviembre!W194+'Diciembre '!W194</f>
        <v>0</v>
      </c>
      <c r="X194" s="44">
        <f>+Enero!X194+Febrero!X194+'Marzo '!X194+'Abril '!X194+'Mayo '!X194+Junio!X194+Julio!X194+Agosto!X194+Septiembre!X194+'Octubre '!X194+Noviembre!X194+'Diciembre '!X194</f>
        <v>0</v>
      </c>
      <c r="Y194" s="44">
        <f>+Enero!Y194+Febrero!Y194+'Marzo '!Y194+'Abril '!Y194+'Mayo '!Y194+Junio!Y194+Julio!Y194+Agosto!Y194+Septiembre!Y194+'Octubre '!Y194+Noviembre!Y194+'Diciembre '!Y194</f>
        <v>0</v>
      </c>
      <c r="Z194" s="44">
        <f>+Enero!Z194+Febrero!Z194+'Marzo '!Z194+'Abril '!Z194+'Mayo '!Z194+Junio!Z194+Julio!Z194+Agosto!Z194+Septiembre!Z194+'Octubre '!Z194+Noviembre!Z194+'Diciembre '!Z194</f>
        <v>0</v>
      </c>
      <c r="AA194" s="44">
        <f>+Enero!AA194+Febrero!AA194+'Marzo '!AA194+'Abril '!AA194+'Mayo '!AA194+Junio!AA194+Julio!AA194+Agosto!AA194+Septiembre!AA194+'Octubre '!AA194+Noviembre!AA194+'Diciembre '!AA194</f>
        <v>0</v>
      </c>
      <c r="AB194" s="44">
        <f>+Enero!AB194+Febrero!AB194+'Marzo '!AB194+'Abril '!AB194+'Mayo '!AB194+Junio!AB194+Julio!AB194+Agosto!AB194+Septiembre!AB194+'Octubre '!AB194+Noviembre!AB194+'Diciembre '!AB194</f>
        <v>0</v>
      </c>
      <c r="AC194" s="44">
        <f>+Enero!AC194+Febrero!AC194+'Marzo '!AC194+'Abril '!AC194+'Mayo '!AC194+Junio!AC194+Julio!AC194+Agosto!AC194+Septiembre!AC194+'Octubre '!AC194+Noviembre!AC194+'Diciembre '!AC194</f>
        <v>0</v>
      </c>
      <c r="AD194" s="44">
        <f>+Enero!AD194+Febrero!AD194+'Marzo '!AD194+'Abril '!AD194+'Mayo '!AD194+Junio!AD194+Julio!AD194+Agosto!AD194+Septiembre!AD194+'Octubre '!AD194+Noviembre!AD194+'Diciembre '!AD194</f>
        <v>0</v>
      </c>
      <c r="AE194" s="44">
        <f>+Enero!AE194+Febrero!AE194+'Marzo '!AE194+'Abril '!AE194+'Mayo '!AE194+Junio!AE194+Julio!AE194+Agosto!AE194+Septiembre!AE194+'Octubre '!AE194+Noviembre!AE194+'Diciembre '!AE194</f>
        <v>0</v>
      </c>
      <c r="AF194" s="44">
        <f>+Enero!AF194+Febrero!AF194+'Marzo '!AF194+'Abril '!AF194+'Mayo '!AF194+Junio!AF194+Julio!AF194+Agosto!AF194+Septiembre!AF194+'Octubre '!AF194+Noviembre!AF194+'Diciembre '!AF194</f>
        <v>0</v>
      </c>
      <c r="AG194" s="44">
        <f>+Enero!AG194+Febrero!AG194+'Marzo '!AG194+'Abril '!AG194+'Mayo '!AG194+Junio!AG194+Julio!AG194+Agosto!AG194+Septiembre!AG194+'Octubre '!AG194+Noviembre!AG194+'Diciembre '!AG194</f>
        <v>0</v>
      </c>
      <c r="AH194" s="44">
        <f>+Enero!AH194+Febrero!AH194+'Marzo '!AH194+'Abril '!AH194+'Mayo '!AH194+Junio!AH194+Julio!AH194+Agosto!AH194+Septiembre!AH194+'Octubre '!AH194+Noviembre!AH194+'Diciembre '!AH194</f>
        <v>0</v>
      </c>
      <c r="AI194" s="44">
        <f>+Enero!AI194+Febrero!AI194+'Marzo '!AI194+'Abril '!AI194+'Mayo '!AI194+Junio!AI194+Julio!AI194+Agosto!AI194+Septiembre!AI194+'Octubre '!AI194+Noviembre!AI194+'Diciembre '!AI194</f>
        <v>0</v>
      </c>
      <c r="AJ194" s="44">
        <f>+Enero!AJ194+Febrero!AJ194+'Marzo '!AJ194+'Abril '!AJ194+'Mayo '!AJ194+Junio!AJ194+Julio!AJ194+Agosto!AJ194+Septiembre!AJ194+'Octubre '!AJ194+Noviembre!AJ194+'Diciembre '!AJ194</f>
        <v>0</v>
      </c>
      <c r="AK194" s="44">
        <f>+Enero!AK194+Febrero!AK194+'Marzo '!AK194+'Abril '!AK194+'Mayo '!AK194+Junio!AK194+Julio!AK194+Agosto!AK194+Septiembre!AK194+'Octubre '!AK194+Noviembre!AK194+'Diciembre '!AK194</f>
        <v>0</v>
      </c>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260" t="s">
        <v>198</v>
      </c>
      <c r="D197" s="260" t="s">
        <v>48</v>
      </c>
      <c r="E197" s="272" t="s">
        <v>70</v>
      </c>
      <c r="F197" s="259" t="s">
        <v>48</v>
      </c>
      <c r="G197" s="259" t="s">
        <v>70</v>
      </c>
      <c r="H197" s="259" t="s">
        <v>48</v>
      </c>
      <c r="I197" s="259" t="s">
        <v>70</v>
      </c>
      <c r="J197" s="259" t="s">
        <v>48</v>
      </c>
      <c r="K197" s="259" t="s">
        <v>70</v>
      </c>
      <c r="L197" s="259" t="s">
        <v>48</v>
      </c>
      <c r="M197" s="259" t="s">
        <v>70</v>
      </c>
      <c r="N197" s="259" t="s">
        <v>48</v>
      </c>
      <c r="O197" s="259" t="s">
        <v>70</v>
      </c>
      <c r="P197" s="259" t="s">
        <v>48</v>
      </c>
      <c r="Q197" s="259" t="s">
        <v>70</v>
      </c>
      <c r="R197" s="259" t="s">
        <v>48</v>
      </c>
      <c r="S197" s="259" t="s">
        <v>70</v>
      </c>
      <c r="T197" s="259" t="s">
        <v>48</v>
      </c>
      <c r="U197" s="259" t="s">
        <v>70</v>
      </c>
      <c r="V197" s="259" t="s">
        <v>48</v>
      </c>
      <c r="W197" s="259" t="s">
        <v>70</v>
      </c>
      <c r="X197" s="259" t="s">
        <v>48</v>
      </c>
      <c r="Y197" s="259" t="s">
        <v>70</v>
      </c>
      <c r="Z197" s="259" t="s">
        <v>48</v>
      </c>
      <c r="AA197" s="259" t="s">
        <v>70</v>
      </c>
      <c r="AB197" s="259" t="s">
        <v>48</v>
      </c>
      <c r="AC197" s="259" t="s">
        <v>70</v>
      </c>
      <c r="AD197" s="259" t="s">
        <v>48</v>
      </c>
      <c r="AE197" s="259" t="s">
        <v>70</v>
      </c>
      <c r="AF197" s="259" t="s">
        <v>48</v>
      </c>
      <c r="AG197" s="259" t="s">
        <v>70</v>
      </c>
      <c r="AH197" s="259" t="s">
        <v>48</v>
      </c>
      <c r="AI197" s="259" t="s">
        <v>70</v>
      </c>
      <c r="AJ197" s="259" t="s">
        <v>48</v>
      </c>
      <c r="AK197" s="259"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f>+Enero!F198+Febrero!F198+'Marzo '!F198+'Abril '!F198+'Mayo '!F198+Junio!F198+Julio!F198+Agosto!F198+Septiembre!F198+'Octubre '!F198+Noviembre!F198+'Diciembre '!F198</f>
        <v>0</v>
      </c>
      <c r="G198" s="44">
        <f>+Enero!G198+Febrero!G198+'Marzo '!G198+'Abril '!G198+'Mayo '!G198+Junio!G198+Julio!G198+Agosto!G198+Septiembre!G198+'Octubre '!G198+Noviembre!G198+'Diciembre '!G198</f>
        <v>0</v>
      </c>
      <c r="H198" s="44">
        <f>+Enero!H198+Febrero!H198+'Marzo '!H198+'Abril '!H198+'Mayo '!H198+Junio!H198+Julio!H198+Agosto!H198+Septiembre!H198+'Octubre '!H198+Noviembre!H198+'Diciembre '!H198</f>
        <v>0</v>
      </c>
      <c r="I198" s="44">
        <f>+Enero!I198+Febrero!I198+'Marzo '!I198+'Abril '!I198+'Mayo '!I198+Junio!I198+Julio!I198+Agosto!I198+Septiembre!I198+'Octubre '!I198+Noviembre!I198+'Diciembre '!I198</f>
        <v>0</v>
      </c>
      <c r="J198" s="44">
        <f>+Enero!J198+Febrero!J198+'Marzo '!J198+'Abril '!J198+'Mayo '!J198+Junio!J198+Julio!J198+Agosto!J198+Septiembre!J198+'Octubre '!J198+Noviembre!J198+'Diciembre '!J198</f>
        <v>0</v>
      </c>
      <c r="K198" s="44">
        <f>+Enero!K198+Febrero!K198+'Marzo '!K198+'Abril '!K198+'Mayo '!K198+Junio!K198+Julio!K198+Agosto!K198+Septiembre!K198+'Octubre '!K198+Noviembre!K198+'Diciembre '!K198</f>
        <v>0</v>
      </c>
      <c r="L198" s="44">
        <f>+Enero!L198+Febrero!L198+'Marzo '!L198+'Abril '!L198+'Mayo '!L198+Junio!L198+Julio!L198+Agosto!L198+Septiembre!L198+'Octubre '!L198+Noviembre!L198+'Diciembre '!L198</f>
        <v>0</v>
      </c>
      <c r="M198" s="44">
        <f>+Enero!M198+Febrero!M198+'Marzo '!M198+'Abril '!M198+'Mayo '!M198+Junio!M198+Julio!M198+Agosto!M198+Septiembre!M198+'Octubre '!M198+Noviembre!M198+'Diciembre '!M198</f>
        <v>0</v>
      </c>
      <c r="N198" s="44">
        <f>+Enero!N198+Febrero!N198+'Marzo '!N198+'Abril '!N198+'Mayo '!N198+Junio!N198+Julio!N198+Agosto!N198+Septiembre!N198+'Octubre '!N198+Noviembre!N198+'Diciembre '!N198</f>
        <v>0</v>
      </c>
      <c r="O198" s="44">
        <f>+Enero!O198+Febrero!O198+'Marzo '!O198+'Abril '!O198+'Mayo '!O198+Junio!O198+Julio!O198+Agosto!O198+Septiembre!O198+'Octubre '!O198+Noviembre!O198+'Diciembre '!O198</f>
        <v>0</v>
      </c>
      <c r="P198" s="44">
        <f>+Enero!P198+Febrero!P198+'Marzo '!P198+'Abril '!P198+'Mayo '!P198+Junio!P198+Julio!P198+Agosto!P198+Septiembre!P198+'Octubre '!P198+Noviembre!P198+'Diciembre '!P198</f>
        <v>0</v>
      </c>
      <c r="Q198" s="44">
        <f>+Enero!Q198+Febrero!Q198+'Marzo '!Q198+'Abril '!Q198+'Mayo '!Q198+Junio!Q198+Julio!Q198+Agosto!Q198+Septiembre!Q198+'Octubre '!Q198+Noviembre!Q198+'Diciembre '!Q198</f>
        <v>0</v>
      </c>
      <c r="R198" s="44">
        <f>+Enero!R198+Febrero!R198+'Marzo '!R198+'Abril '!R198+'Mayo '!R198+Junio!R198+Julio!R198+Agosto!R198+Septiembre!R198+'Octubre '!R198+Noviembre!R198+'Diciembre '!R198</f>
        <v>0</v>
      </c>
      <c r="S198" s="44">
        <f>+Enero!S198+Febrero!S198+'Marzo '!S198+'Abril '!S198+'Mayo '!S198+Junio!S198+Julio!S198+Agosto!S198+Septiembre!S198+'Octubre '!S198+Noviembre!S198+'Diciembre '!S198</f>
        <v>0</v>
      </c>
      <c r="T198" s="44">
        <f>+Enero!T198+Febrero!T198+'Marzo '!T198+'Abril '!T198+'Mayo '!T198+Junio!T198+Julio!T198+Agosto!T198+Septiembre!T198+'Octubre '!T198+Noviembre!T198+'Diciembre '!T198</f>
        <v>0</v>
      </c>
      <c r="U198" s="44">
        <f>+Enero!U198+Febrero!U198+'Marzo '!U198+'Abril '!U198+'Mayo '!U198+Junio!U198+Julio!U198+Agosto!U198+Septiembre!U198+'Octubre '!U198+Noviembre!U198+'Diciembre '!U198</f>
        <v>0</v>
      </c>
      <c r="V198" s="44">
        <f>+Enero!V198+Febrero!V198+'Marzo '!V198+'Abril '!V198+'Mayo '!V198+Junio!V198+Julio!V198+Agosto!V198+Septiembre!V198+'Octubre '!V198+Noviembre!V198+'Diciembre '!V198</f>
        <v>0</v>
      </c>
      <c r="W198" s="44">
        <f>+Enero!W198+Febrero!W198+'Marzo '!W198+'Abril '!W198+'Mayo '!W198+Junio!W198+Julio!W198+Agosto!W198+Septiembre!W198+'Octubre '!W198+Noviembre!W198+'Diciembre '!W198</f>
        <v>0</v>
      </c>
      <c r="X198" s="44">
        <f>+Enero!X198+Febrero!X198+'Marzo '!X198+'Abril '!X198+'Mayo '!X198+Junio!X198+Julio!X198+Agosto!X198+Septiembre!X198+'Octubre '!X198+Noviembre!X198+'Diciembre '!X198</f>
        <v>0</v>
      </c>
      <c r="Y198" s="44">
        <f>+Enero!Y198+Febrero!Y198+'Marzo '!Y198+'Abril '!Y198+'Mayo '!Y198+Junio!Y198+Julio!Y198+Agosto!Y198+Septiembre!Y198+'Octubre '!Y198+Noviembre!Y198+'Diciembre '!Y198</f>
        <v>0</v>
      </c>
      <c r="Z198" s="44">
        <f>+Enero!Z198+Febrero!Z198+'Marzo '!Z198+'Abril '!Z198+'Mayo '!Z198+Junio!Z198+Julio!Z198+Agosto!Z198+Septiembre!Z198+'Octubre '!Z198+Noviembre!Z198+'Diciembre '!Z198</f>
        <v>0</v>
      </c>
      <c r="AA198" s="44">
        <f>+Enero!AA198+Febrero!AA198+'Marzo '!AA198+'Abril '!AA198+'Mayo '!AA198+Junio!AA198+Julio!AA198+Agosto!AA198+Septiembre!AA198+'Octubre '!AA198+Noviembre!AA198+'Diciembre '!AA198</f>
        <v>0</v>
      </c>
      <c r="AB198" s="44">
        <f>+Enero!AB198+Febrero!AB198+'Marzo '!AB198+'Abril '!AB198+'Mayo '!AB198+Junio!AB198+Julio!AB198+Agosto!AB198+Septiembre!AB198+'Octubre '!AB198+Noviembre!AB198+'Diciembre '!AB198</f>
        <v>0</v>
      </c>
      <c r="AC198" s="44">
        <f>+Enero!AC198+Febrero!AC198+'Marzo '!AC198+'Abril '!AC198+'Mayo '!AC198+Junio!AC198+Julio!AC198+Agosto!AC198+Septiembre!AC198+'Octubre '!AC198+Noviembre!AC198+'Diciembre '!AC198</f>
        <v>0</v>
      </c>
      <c r="AD198" s="44">
        <f>+Enero!AD198+Febrero!AD198+'Marzo '!AD198+'Abril '!AD198+'Mayo '!AD198+Junio!AD198+Julio!AD198+Agosto!AD198+Septiembre!AD198+'Octubre '!AD198+Noviembre!AD198+'Diciembre '!AD198</f>
        <v>0</v>
      </c>
      <c r="AE198" s="44">
        <f>+Enero!AE198+Febrero!AE198+'Marzo '!AE198+'Abril '!AE198+'Mayo '!AE198+Junio!AE198+Julio!AE198+Agosto!AE198+Septiembre!AE198+'Octubre '!AE198+Noviembre!AE198+'Diciembre '!AE198</f>
        <v>0</v>
      </c>
      <c r="AF198" s="44">
        <f>+Enero!AF198+Febrero!AF198+'Marzo '!AF198+'Abril '!AF198+'Mayo '!AF198+Junio!AF198+Julio!AF198+Agosto!AF198+Septiembre!AF198+'Octubre '!AF198+Noviembre!AF198+'Diciembre '!AF198</f>
        <v>0</v>
      </c>
      <c r="AG198" s="44">
        <f>+Enero!AG198+Febrero!AG198+'Marzo '!AG198+'Abril '!AG198+'Mayo '!AG198+Junio!AG198+Julio!AG198+Agosto!AG198+Septiembre!AG198+'Octubre '!AG198+Noviembre!AG198+'Diciembre '!AG198</f>
        <v>0</v>
      </c>
      <c r="AH198" s="44">
        <f>+Enero!AH198+Febrero!AH198+'Marzo '!AH198+'Abril '!AH198+'Mayo '!AH198+Junio!AH198+Julio!AH198+Agosto!AH198+Septiembre!AH198+'Octubre '!AH198+Noviembre!AH198+'Diciembre '!AH198</f>
        <v>0</v>
      </c>
      <c r="AI198" s="44">
        <f>+Enero!AI198+Febrero!AI198+'Marzo '!AI198+'Abril '!AI198+'Mayo '!AI198+Junio!AI198+Julio!AI198+Agosto!AI198+Septiembre!AI198+'Octubre '!AI198+Noviembre!AI198+'Diciembre '!AI198</f>
        <v>0</v>
      </c>
      <c r="AJ198" s="44">
        <f>+Enero!AJ198+Febrero!AJ198+'Marzo '!AJ198+'Abril '!AJ198+'Mayo '!AJ198+Junio!AJ198+Julio!AJ198+Agosto!AJ198+Septiembre!AJ198+'Octubre '!AJ198+Noviembre!AJ198+'Diciembre '!AJ198</f>
        <v>0</v>
      </c>
      <c r="AK198" s="44">
        <f>+Enero!AK198+Febrero!AK198+'Marzo '!AK198+'Abril '!AK198+'Mayo '!AK198+Junio!AK198+Julio!AK198+Agosto!AK198+Septiembre!AK198+'Octubre '!AK198+Noviembre!AK198+'Diciembre '!AK198</f>
        <v>0</v>
      </c>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258" t="s">
        <v>143</v>
      </c>
      <c r="F201" s="258" t="s">
        <v>84</v>
      </c>
      <c r="G201" s="258" t="s">
        <v>8</v>
      </c>
      <c r="H201" s="259" t="s">
        <v>9</v>
      </c>
      <c r="I201" s="259" t="s">
        <v>10</v>
      </c>
      <c r="J201" s="259" t="s">
        <v>11</v>
      </c>
      <c r="K201" s="259" t="s">
        <v>12</v>
      </c>
      <c r="L201" s="259" t="s">
        <v>13</v>
      </c>
      <c r="M201" s="259" t="s">
        <v>14</v>
      </c>
      <c r="N201" s="259" t="s">
        <v>204</v>
      </c>
      <c r="O201" s="259" t="s">
        <v>205</v>
      </c>
      <c r="P201" s="259" t="s">
        <v>206</v>
      </c>
      <c r="Q201" s="259" t="s">
        <v>207</v>
      </c>
      <c r="R201" s="259" t="s">
        <v>208</v>
      </c>
      <c r="S201" s="259" t="s">
        <v>209</v>
      </c>
      <c r="T201" s="258" t="s">
        <v>210</v>
      </c>
      <c r="U201" s="258"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f>+Enero!D202+Febrero!D202+'Marzo '!D202+'Abril '!D202+'Mayo '!D202+Junio!D202+Julio!D202+Agosto!D202+Septiembre!D202+'Octubre '!D202+Noviembre!D202+'Diciembre '!D202</f>
        <v>0</v>
      </c>
      <c r="E202" s="25">
        <f>+Enero!E202+Febrero!E202+'Marzo '!E202+'Abril '!E202+'Mayo '!E202+Junio!E202+Julio!E202+Agosto!E202+Septiembre!E202+'Octubre '!E202+Noviembre!E202+'Diciembre '!E202</f>
        <v>0</v>
      </c>
      <c r="F202" s="25">
        <f>+Enero!F202+Febrero!F202+'Marzo '!F202+'Abril '!F202+'Mayo '!F202+Junio!F202+Julio!F202+Agosto!F202+Septiembre!F202+'Octubre '!F202+Noviembre!F202+'Diciembre '!F202</f>
        <v>0</v>
      </c>
      <c r="G202" s="25">
        <f>+Enero!G202+Febrero!G202+'Marzo '!G202+'Abril '!G202+'Mayo '!G202+Junio!G202+Julio!G202+Agosto!G202+Septiembre!G202+'Octubre '!G202+Noviembre!G202+'Diciembre '!G202</f>
        <v>0</v>
      </c>
      <c r="H202" s="25">
        <f>+Enero!H202+Febrero!H202+'Marzo '!H202+'Abril '!H202+'Mayo '!H202+Junio!H202+Julio!H202+Agosto!H202+Septiembre!H202+'Octubre '!H202+Noviembre!H202+'Diciembre '!H202</f>
        <v>0</v>
      </c>
      <c r="I202" s="25">
        <f>+Enero!I202+Febrero!I202+'Marzo '!I202+'Abril '!I202+'Mayo '!I202+Junio!I202+Julio!I202+Agosto!I202+Septiembre!I202+'Octubre '!I202+Noviembre!I202+'Diciembre '!I202</f>
        <v>0</v>
      </c>
      <c r="J202" s="25">
        <f>+Enero!J202+Febrero!J202+'Marzo '!J202+'Abril '!J202+'Mayo '!J202+Junio!J202+Julio!J202+Agosto!J202+Septiembre!J202+'Octubre '!J202+Noviembre!J202+'Diciembre '!J202</f>
        <v>0</v>
      </c>
      <c r="K202" s="25">
        <f>+Enero!K202+Febrero!K202+'Marzo '!K202+'Abril '!K202+'Mayo '!K202+Junio!K202+Julio!K202+Agosto!K202+Septiembre!K202+'Octubre '!K202+Noviembre!K202+'Diciembre '!K202</f>
        <v>0</v>
      </c>
      <c r="L202" s="25">
        <f>+Enero!L202+Febrero!L202+'Marzo '!L202+'Abril '!L202+'Mayo '!L202+Junio!L202+Julio!L202+Agosto!L202+Septiembre!L202+'Octubre '!L202+Noviembre!L202+'Diciembre '!L202</f>
        <v>0</v>
      </c>
      <c r="M202" s="25">
        <f>+Enero!M202+Febrero!M202+'Marzo '!M202+'Abril '!M202+'Mayo '!M202+Junio!M202+Julio!M202+Agosto!M202+Septiembre!M202+'Octubre '!M202+Noviembre!M202+'Diciembre '!M202</f>
        <v>0</v>
      </c>
      <c r="N202" s="25">
        <f>+Enero!N202+Febrero!N202+'Marzo '!N202+'Abril '!N202+'Mayo '!N202+Junio!N202+Julio!N202+Agosto!N202+Septiembre!N202+'Octubre '!N202+Noviembre!N202+'Diciembre '!N202</f>
        <v>0</v>
      </c>
      <c r="O202" s="25">
        <f>+Enero!O202+Febrero!O202+'Marzo '!O202+'Abril '!O202+'Mayo '!O202+Junio!O202+Julio!O202+Agosto!O202+Septiembre!O202+'Octubre '!O202+Noviembre!O202+'Diciembre '!O202</f>
        <v>0</v>
      </c>
      <c r="P202" s="25">
        <f>+Enero!P202+Febrero!P202+'Marzo '!P202+'Abril '!P202+'Mayo '!P202+Junio!P202+Julio!P202+Agosto!P202+Septiembre!P202+'Octubre '!P202+Noviembre!P202+'Diciembre '!P202</f>
        <v>0</v>
      </c>
      <c r="Q202" s="25">
        <f>+Enero!Q202+Febrero!Q202+'Marzo '!Q202+'Abril '!Q202+'Mayo '!Q202+Junio!Q202+Julio!Q202+Agosto!Q202+Septiembre!Q202+'Octubre '!Q202+Noviembre!Q202+'Diciembre '!Q202</f>
        <v>0</v>
      </c>
      <c r="R202" s="25">
        <f>+Enero!R202+Febrero!R202+'Marzo '!R202+'Abril '!R202+'Mayo '!R202+Junio!R202+Julio!R202+Agosto!R202+Septiembre!R202+'Octubre '!R202+Noviembre!R202+'Diciembre '!R202</f>
        <v>0</v>
      </c>
      <c r="S202" s="25">
        <f>+Enero!S202+Febrero!S202+'Marzo '!S202+'Abril '!S202+'Mayo '!S202+Junio!S202+Julio!S202+Agosto!S202+Septiembre!S202+'Octubre '!S202+Noviembre!S202+'Diciembre '!S202</f>
        <v>0</v>
      </c>
      <c r="T202" s="25">
        <f>+Enero!T202+Febrero!T202+'Marzo '!T202+'Abril '!T202+'Mayo '!T202+Junio!T202+Julio!T202+Agosto!T202+Septiembre!T202+'Octubre '!T202+Noviembre!T202+'Diciembre '!T202</f>
        <v>0</v>
      </c>
      <c r="U202" s="25">
        <f>+Enero!U202+Febrero!U202+'Marzo '!U202+'Abril '!U202+'Mayo '!U202+Junio!U202+Julio!U202+Agosto!U202+Septiembre!U202+'Octubre '!U202+Noviembre!U202+'Diciembre '!U202</f>
        <v>0</v>
      </c>
      <c r="V202" s="25">
        <f>+Enero!V202+Febrero!V202+'Marzo '!V202+'Abril '!V202+'Mayo '!V202+Junio!V202+Julio!V202+Agosto!V202+Septiembre!V202+'Octubre '!V202+Noviembre!V202+'Diciembre '!V202</f>
        <v>0</v>
      </c>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f>+Enero!D203+Febrero!D203+'Marzo '!D203+'Abril '!D203+'Mayo '!D203+Junio!D203+Julio!D203+Agosto!D203+Septiembre!D203+'Octubre '!D203+Noviembre!D203+'Diciembre '!D203</f>
        <v>0</v>
      </c>
      <c r="E203" s="44">
        <f>+Enero!E203+Febrero!E203+'Marzo '!E203+'Abril '!E203+'Mayo '!E203+Junio!E203+Julio!E203+Agosto!E203+Septiembre!E203+'Octubre '!E203+Noviembre!E203+'Diciembre '!E203</f>
        <v>0</v>
      </c>
      <c r="F203" s="44">
        <f>+Enero!F203+Febrero!F203+'Marzo '!F203+'Abril '!F203+'Mayo '!F203+Junio!F203+Julio!F203+Agosto!F203+Septiembre!F203+'Octubre '!F203+Noviembre!F203+'Diciembre '!F203</f>
        <v>0</v>
      </c>
      <c r="G203" s="44">
        <f>+Enero!G203+Febrero!G203+'Marzo '!G203+'Abril '!G203+'Mayo '!G203+Junio!G203+Julio!G203+Agosto!G203+Septiembre!G203+'Octubre '!G203+Noviembre!G203+'Diciembre '!G203</f>
        <v>0</v>
      </c>
      <c r="H203" s="44">
        <f>+Enero!H203+Febrero!H203+'Marzo '!H203+'Abril '!H203+'Mayo '!H203+Junio!H203+Julio!H203+Agosto!H203+Septiembre!H203+'Octubre '!H203+Noviembre!H203+'Diciembre '!H203</f>
        <v>0</v>
      </c>
      <c r="I203" s="44">
        <f>+Enero!I203+Febrero!I203+'Marzo '!I203+'Abril '!I203+'Mayo '!I203+Junio!I203+Julio!I203+Agosto!I203+Septiembre!I203+'Octubre '!I203+Noviembre!I203+'Diciembre '!I203</f>
        <v>0</v>
      </c>
      <c r="J203" s="44">
        <f>+Enero!J203+Febrero!J203+'Marzo '!J203+'Abril '!J203+'Mayo '!J203+Junio!J203+Julio!J203+Agosto!J203+Septiembre!J203+'Octubre '!J203+Noviembre!J203+'Diciembre '!J203</f>
        <v>0</v>
      </c>
      <c r="K203" s="44">
        <f>+Enero!K203+Febrero!K203+'Marzo '!K203+'Abril '!K203+'Mayo '!K203+Junio!K203+Julio!K203+Agosto!K203+Septiembre!K203+'Octubre '!K203+Noviembre!K203+'Diciembre '!K203</f>
        <v>0</v>
      </c>
      <c r="L203" s="44">
        <f>+Enero!L203+Febrero!L203+'Marzo '!L203+'Abril '!L203+'Mayo '!L203+Junio!L203+Julio!L203+Agosto!L203+Septiembre!L203+'Octubre '!L203+Noviembre!L203+'Diciembre '!L203</f>
        <v>0</v>
      </c>
      <c r="M203" s="44">
        <f>+Enero!M203+Febrero!M203+'Marzo '!M203+'Abril '!M203+'Mayo '!M203+Junio!M203+Julio!M203+Agosto!M203+Septiembre!M203+'Octubre '!M203+Noviembre!M203+'Diciembre '!M203</f>
        <v>0</v>
      </c>
      <c r="N203" s="44">
        <f>+Enero!N203+Febrero!N203+'Marzo '!N203+'Abril '!N203+'Mayo '!N203+Junio!N203+Julio!N203+Agosto!N203+Septiembre!N203+'Octubre '!N203+Noviembre!N203+'Diciembre '!N203</f>
        <v>0</v>
      </c>
      <c r="O203" s="44">
        <f>+Enero!O203+Febrero!O203+'Marzo '!O203+'Abril '!O203+'Mayo '!O203+Junio!O203+Julio!O203+Agosto!O203+Septiembre!O203+'Octubre '!O203+Noviembre!O203+'Diciembre '!O203</f>
        <v>0</v>
      </c>
      <c r="P203" s="44">
        <f>+Enero!P203+Febrero!P203+'Marzo '!P203+'Abril '!P203+'Mayo '!P203+Junio!P203+Julio!P203+Agosto!P203+Septiembre!P203+'Octubre '!P203+Noviembre!P203+'Diciembre '!P203</f>
        <v>0</v>
      </c>
      <c r="Q203" s="44">
        <f>+Enero!Q203+Febrero!Q203+'Marzo '!Q203+'Abril '!Q203+'Mayo '!Q203+Junio!Q203+Julio!Q203+Agosto!Q203+Septiembre!Q203+'Octubre '!Q203+Noviembre!Q203+'Diciembre '!Q203</f>
        <v>0</v>
      </c>
      <c r="R203" s="44">
        <f>+Enero!R203+Febrero!R203+'Marzo '!R203+'Abril '!R203+'Mayo '!R203+Junio!R203+Julio!R203+Agosto!R203+Septiembre!R203+'Octubre '!R203+Noviembre!R203+'Diciembre '!R203</f>
        <v>0</v>
      </c>
      <c r="S203" s="44">
        <f>+Enero!S203+Febrero!S203+'Marzo '!S203+'Abril '!S203+'Mayo '!S203+Junio!S203+Julio!S203+Agosto!S203+Septiembre!S203+'Octubre '!S203+Noviembre!S203+'Diciembre '!S203</f>
        <v>0</v>
      </c>
      <c r="T203" s="44">
        <f>+Enero!T203+Febrero!T203+'Marzo '!T203+'Abril '!T203+'Mayo '!T203+Junio!T203+Julio!T203+Agosto!T203+Septiembre!T203+'Octubre '!T203+Noviembre!T203+'Diciembre '!T203</f>
        <v>0</v>
      </c>
      <c r="U203" s="44">
        <f>+Enero!U203+Febrero!U203+'Marzo '!U203+'Abril '!U203+'Mayo '!U203+Junio!U203+Julio!U203+Agosto!U203+Septiembre!U203+'Octubre '!U203+Noviembre!U203+'Diciembre '!U203</f>
        <v>0</v>
      </c>
      <c r="V203" s="44">
        <f>+Enero!V203+Febrero!V203+'Marzo '!V203+'Abril '!V203+'Mayo '!V203+Junio!V203+Julio!V203+Agosto!V203+Septiembre!V203+'Octubre '!V203+Noviembre!V203+'Diciembre '!V203</f>
        <v>0</v>
      </c>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f>+Enero!D204+Febrero!D204+'Marzo '!D204+'Abril '!D204+'Mayo '!D204+Junio!D204+Julio!D204+Agosto!D204+Septiembre!D204+'Octubre '!D204+Noviembre!D204+'Diciembre '!D204</f>
        <v>0</v>
      </c>
      <c r="E204" s="60">
        <f>+Enero!E204+Febrero!E204+'Marzo '!E204+'Abril '!E204+'Mayo '!E204+Junio!E204+Julio!E204+Agosto!E204+Septiembre!E204+'Octubre '!E204+Noviembre!E204+'Diciembre '!E204</f>
        <v>0</v>
      </c>
      <c r="F204" s="60">
        <f>+Enero!F204+Febrero!F204+'Marzo '!F204+'Abril '!F204+'Mayo '!F204+Junio!F204+Julio!F204+Agosto!F204+Septiembre!F204+'Octubre '!F204+Noviembre!F204+'Diciembre '!F204</f>
        <v>0</v>
      </c>
      <c r="G204" s="60">
        <f>+Enero!G204+Febrero!G204+'Marzo '!G204+'Abril '!G204+'Mayo '!G204+Junio!G204+Julio!G204+Agosto!G204+Septiembre!G204+'Octubre '!G204+Noviembre!G204+'Diciembre '!G204</f>
        <v>0</v>
      </c>
      <c r="H204" s="60">
        <f>+Enero!H204+Febrero!H204+'Marzo '!H204+'Abril '!H204+'Mayo '!H204+Junio!H204+Julio!H204+Agosto!H204+Septiembre!H204+'Octubre '!H204+Noviembre!H204+'Diciembre '!H204</f>
        <v>0</v>
      </c>
      <c r="I204" s="60">
        <f>+Enero!I204+Febrero!I204+'Marzo '!I204+'Abril '!I204+'Mayo '!I204+Junio!I204+Julio!I204+Agosto!I204+Septiembre!I204+'Octubre '!I204+Noviembre!I204+'Diciembre '!I204</f>
        <v>0</v>
      </c>
      <c r="J204" s="60">
        <f>+Enero!J204+Febrero!J204+'Marzo '!J204+'Abril '!J204+'Mayo '!J204+Junio!J204+Julio!J204+Agosto!J204+Septiembre!J204+'Octubre '!J204+Noviembre!J204+'Diciembre '!J204</f>
        <v>0</v>
      </c>
      <c r="K204" s="60">
        <f>+Enero!K204+Febrero!K204+'Marzo '!K204+'Abril '!K204+'Mayo '!K204+Junio!K204+Julio!K204+Agosto!K204+Septiembre!K204+'Octubre '!K204+Noviembre!K204+'Diciembre '!K204</f>
        <v>0</v>
      </c>
      <c r="L204" s="60">
        <f>+Enero!L204+Febrero!L204+'Marzo '!L204+'Abril '!L204+'Mayo '!L204+Junio!L204+Julio!L204+Agosto!L204+Septiembre!L204+'Octubre '!L204+Noviembre!L204+'Diciembre '!L204</f>
        <v>0</v>
      </c>
      <c r="M204" s="60">
        <f>+Enero!M204+Febrero!M204+'Marzo '!M204+'Abril '!M204+'Mayo '!M204+Junio!M204+Julio!M204+Agosto!M204+Septiembre!M204+'Octubre '!M204+Noviembre!M204+'Diciembre '!M204</f>
        <v>0</v>
      </c>
      <c r="N204" s="60">
        <f>+Enero!N204+Febrero!N204+'Marzo '!N204+'Abril '!N204+'Mayo '!N204+Junio!N204+Julio!N204+Agosto!N204+Septiembre!N204+'Octubre '!N204+Noviembre!N204+'Diciembre '!N204</f>
        <v>0</v>
      </c>
      <c r="O204" s="60">
        <f>+Enero!O204+Febrero!O204+'Marzo '!O204+'Abril '!O204+'Mayo '!O204+Junio!O204+Julio!O204+Agosto!O204+Septiembre!O204+'Octubre '!O204+Noviembre!O204+'Diciembre '!O204</f>
        <v>0</v>
      </c>
      <c r="P204" s="60">
        <f>+Enero!P204+Febrero!P204+'Marzo '!P204+'Abril '!P204+'Mayo '!P204+Junio!P204+Julio!P204+Agosto!P204+Septiembre!P204+'Octubre '!P204+Noviembre!P204+'Diciembre '!P204</f>
        <v>0</v>
      </c>
      <c r="Q204" s="60">
        <f>+Enero!Q204+Febrero!Q204+'Marzo '!Q204+'Abril '!Q204+'Mayo '!Q204+Junio!Q204+Julio!Q204+Agosto!Q204+Septiembre!Q204+'Octubre '!Q204+Noviembre!Q204+'Diciembre '!Q204</f>
        <v>0</v>
      </c>
      <c r="R204" s="60">
        <f>+Enero!R204+Febrero!R204+'Marzo '!R204+'Abril '!R204+'Mayo '!R204+Junio!R204+Julio!R204+Agosto!R204+Septiembre!R204+'Octubre '!R204+Noviembre!R204+'Diciembre '!R204</f>
        <v>0</v>
      </c>
      <c r="S204" s="60">
        <f>+Enero!S204+Febrero!S204+'Marzo '!S204+'Abril '!S204+'Mayo '!S204+Junio!S204+Julio!S204+Agosto!S204+Septiembre!S204+'Octubre '!S204+Noviembre!S204+'Diciembre '!S204</f>
        <v>0</v>
      </c>
      <c r="T204" s="60">
        <f>+Enero!T204+Febrero!T204+'Marzo '!T204+'Abril '!T204+'Mayo '!T204+Junio!T204+Julio!T204+Agosto!T204+Septiembre!T204+'Octubre '!T204+Noviembre!T204+'Diciembre '!T204</f>
        <v>0</v>
      </c>
      <c r="U204" s="60">
        <f>+Enero!U204+Febrero!U204+'Marzo '!U204+'Abril '!U204+'Mayo '!U204+Junio!U204+Julio!U204+Agosto!U204+Septiembre!U204+'Octubre '!U204+Noviembre!U204+'Diciembre '!U204</f>
        <v>0</v>
      </c>
      <c r="V204" s="60">
        <f>+Enero!V204+Febrero!V204+'Marzo '!V204+'Abril '!V204+'Mayo '!V204+Junio!V204+Julio!V204+Agosto!V204+Septiembre!V204+'Octubre '!V204+Noviembre!V204+'Diciembre '!V204</f>
        <v>0</v>
      </c>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f>+Enero!D205+Febrero!D205+'Marzo '!D205+'Abril '!D205+'Mayo '!D205+Junio!D205+Julio!D205+Agosto!D205+Septiembre!D205+'Octubre '!D205+Noviembre!D205+'Diciembre '!D205</f>
        <v>0</v>
      </c>
      <c r="E205" s="44">
        <f>+Enero!E205+Febrero!E205+'Marzo '!E205+'Abril '!E205+'Mayo '!E205+Junio!E205+Julio!E205+Agosto!E205+Septiembre!E205+'Octubre '!E205+Noviembre!E205+'Diciembre '!E205</f>
        <v>0</v>
      </c>
      <c r="F205" s="44">
        <f>+Enero!F205+Febrero!F205+'Marzo '!F205+'Abril '!F205+'Mayo '!F205+Junio!F205+Julio!F205+Agosto!F205+Septiembre!F205+'Octubre '!F205+Noviembre!F205+'Diciembre '!F205</f>
        <v>0</v>
      </c>
      <c r="G205" s="44">
        <f>+Enero!G205+Febrero!G205+'Marzo '!G205+'Abril '!G205+'Mayo '!G205+Junio!G205+Julio!G205+Agosto!G205+Septiembre!G205+'Octubre '!G205+Noviembre!G205+'Diciembre '!G205</f>
        <v>0</v>
      </c>
      <c r="H205" s="44">
        <f>+Enero!H205+Febrero!H205+'Marzo '!H205+'Abril '!H205+'Mayo '!H205+Junio!H205+Julio!H205+Agosto!H205+Septiembre!H205+'Octubre '!H205+Noviembre!H205+'Diciembre '!H205</f>
        <v>0</v>
      </c>
      <c r="I205" s="44">
        <f>+Enero!I205+Febrero!I205+'Marzo '!I205+'Abril '!I205+'Mayo '!I205+Junio!I205+Julio!I205+Agosto!I205+Septiembre!I205+'Octubre '!I205+Noviembre!I205+'Diciembre '!I205</f>
        <v>0</v>
      </c>
      <c r="J205" s="44">
        <f>+Enero!J205+Febrero!J205+'Marzo '!J205+'Abril '!J205+'Mayo '!J205+Junio!J205+Julio!J205+Agosto!J205+Septiembre!J205+'Octubre '!J205+Noviembre!J205+'Diciembre '!J205</f>
        <v>0</v>
      </c>
      <c r="K205" s="44">
        <f>+Enero!K205+Febrero!K205+'Marzo '!K205+'Abril '!K205+'Mayo '!K205+Junio!K205+Julio!K205+Agosto!K205+Septiembre!K205+'Octubre '!K205+Noviembre!K205+'Diciembre '!K205</f>
        <v>0</v>
      </c>
      <c r="L205" s="44">
        <f>+Enero!L205+Febrero!L205+'Marzo '!L205+'Abril '!L205+'Mayo '!L205+Junio!L205+Julio!L205+Agosto!L205+Septiembre!L205+'Octubre '!L205+Noviembre!L205+'Diciembre '!L205</f>
        <v>0</v>
      </c>
      <c r="M205" s="44">
        <f>+Enero!M205+Febrero!M205+'Marzo '!M205+'Abril '!M205+'Mayo '!M205+Junio!M205+Julio!M205+Agosto!M205+Septiembre!M205+'Octubre '!M205+Noviembre!M205+'Diciembre '!M205</f>
        <v>0</v>
      </c>
      <c r="N205" s="44">
        <f>+Enero!N205+Febrero!N205+'Marzo '!N205+'Abril '!N205+'Mayo '!N205+Junio!N205+Julio!N205+Agosto!N205+Septiembre!N205+'Octubre '!N205+Noviembre!N205+'Diciembre '!N205</f>
        <v>0</v>
      </c>
      <c r="O205" s="44">
        <f>+Enero!O205+Febrero!O205+'Marzo '!O205+'Abril '!O205+'Mayo '!O205+Junio!O205+Julio!O205+Agosto!O205+Septiembre!O205+'Octubre '!O205+Noviembre!O205+'Diciembre '!O205</f>
        <v>0</v>
      </c>
      <c r="P205" s="44">
        <f>+Enero!P205+Febrero!P205+'Marzo '!P205+'Abril '!P205+'Mayo '!P205+Junio!P205+Julio!P205+Agosto!P205+Septiembre!P205+'Octubre '!P205+Noviembre!P205+'Diciembre '!P205</f>
        <v>0</v>
      </c>
      <c r="Q205" s="44">
        <f>+Enero!Q205+Febrero!Q205+'Marzo '!Q205+'Abril '!Q205+'Mayo '!Q205+Junio!Q205+Julio!Q205+Agosto!Q205+Septiembre!Q205+'Octubre '!Q205+Noviembre!Q205+'Diciembre '!Q205</f>
        <v>0</v>
      </c>
      <c r="R205" s="44">
        <f>+Enero!R205+Febrero!R205+'Marzo '!R205+'Abril '!R205+'Mayo '!R205+Junio!R205+Julio!R205+Agosto!R205+Septiembre!R205+'Octubre '!R205+Noviembre!R205+'Diciembre '!R205</f>
        <v>0</v>
      </c>
      <c r="S205" s="44">
        <f>+Enero!S205+Febrero!S205+'Marzo '!S205+'Abril '!S205+'Mayo '!S205+Junio!S205+Julio!S205+Agosto!S205+Septiembre!S205+'Octubre '!S205+Noviembre!S205+'Diciembre '!S205</f>
        <v>0</v>
      </c>
      <c r="T205" s="44">
        <f>+Enero!T205+Febrero!T205+'Marzo '!T205+'Abril '!T205+'Mayo '!T205+Junio!T205+Julio!T205+Agosto!T205+Septiembre!T205+'Octubre '!T205+Noviembre!T205+'Diciembre '!T205</f>
        <v>0</v>
      </c>
      <c r="U205" s="44">
        <f>+Enero!U205+Febrero!U205+'Marzo '!U205+'Abril '!U205+'Mayo '!U205+Junio!U205+Julio!U205+Agosto!U205+Septiembre!U205+'Octubre '!U205+Noviembre!U205+'Diciembre '!U205</f>
        <v>0</v>
      </c>
      <c r="V205" s="44">
        <f>+Enero!V205+Febrero!V205+'Marzo '!V205+'Abril '!V205+'Mayo '!V205+Junio!V205+Julio!V205+Agosto!V205+Septiembre!V205+'Octubre '!V205+Noviembre!V205+'Diciembre '!V205</f>
        <v>0</v>
      </c>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2">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2"/>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260" t="s">
        <v>198</v>
      </c>
      <c r="D209" s="260" t="s">
        <v>48</v>
      </c>
      <c r="E209" s="261" t="s">
        <v>70</v>
      </c>
      <c r="F209" s="277" t="s">
        <v>210</v>
      </c>
      <c r="G209" s="277" t="s">
        <v>70</v>
      </c>
      <c r="H209" s="277" t="s">
        <v>210</v>
      </c>
      <c r="I209" s="277" t="s">
        <v>70</v>
      </c>
      <c r="J209" s="277" t="s">
        <v>210</v>
      </c>
      <c r="K209" s="277" t="s">
        <v>70</v>
      </c>
      <c r="L209" s="277" t="s">
        <v>210</v>
      </c>
      <c r="M209" s="277" t="s">
        <v>70</v>
      </c>
      <c r="N209" s="277" t="s">
        <v>210</v>
      </c>
      <c r="O209" s="277" t="s">
        <v>70</v>
      </c>
      <c r="P209" s="277" t="s">
        <v>210</v>
      </c>
      <c r="Q209" s="277" t="s">
        <v>70</v>
      </c>
      <c r="R209" s="277" t="s">
        <v>210</v>
      </c>
      <c r="S209" s="277" t="s">
        <v>70</v>
      </c>
      <c r="T209" s="277" t="s">
        <v>210</v>
      </c>
      <c r="U209" s="277" t="s">
        <v>70</v>
      </c>
      <c r="V209" s="277" t="s">
        <v>210</v>
      </c>
      <c r="W209" s="277" t="s">
        <v>70</v>
      </c>
      <c r="X209" s="277" t="s">
        <v>210</v>
      </c>
      <c r="Y209" s="277" t="s">
        <v>70</v>
      </c>
      <c r="Z209" s="277" t="s">
        <v>210</v>
      </c>
      <c r="AA209" s="277" t="s">
        <v>70</v>
      </c>
      <c r="AB209" s="277" t="s">
        <v>210</v>
      </c>
      <c r="AC209" s="277" t="s">
        <v>70</v>
      </c>
      <c r="AD209" s="277" t="s">
        <v>210</v>
      </c>
      <c r="AE209" s="277" t="s">
        <v>70</v>
      </c>
      <c r="AF209" s="277" t="s">
        <v>210</v>
      </c>
      <c r="AG209" s="277" t="s">
        <v>70</v>
      </c>
      <c r="AH209" s="277" t="s">
        <v>210</v>
      </c>
      <c r="AI209" s="277" t="s">
        <v>70</v>
      </c>
      <c r="AJ209" s="277" t="s">
        <v>210</v>
      </c>
      <c r="AK209" s="277" t="s">
        <v>70</v>
      </c>
      <c r="AL209" s="277" t="s">
        <v>210</v>
      </c>
      <c r="AM209" s="263" t="s">
        <v>70</v>
      </c>
      <c r="AN209" s="803"/>
      <c r="AO209" s="593"/>
      <c r="AP209" s="806"/>
      <c r="AQ209" s="593"/>
      <c r="AY209" s="5"/>
      <c r="AZ209" s="5"/>
      <c r="BA209" s="28" t="str">
        <f t="shared" si="52"/>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271</v>
      </c>
      <c r="D210" s="203">
        <f>+F210+H210+J210+L210+N210+P210+R210+T210+V210++X210+Z210+AB210+AD210+AF210+AH210+AJ210+AL210</f>
        <v>26</v>
      </c>
      <c r="E210" s="203">
        <f>+G210+I210+K210+M210+O210+Q210+S210+U210+W210++Y210+AA210+AC210+AE210+AG210+AI210+AK210+AM210</f>
        <v>245</v>
      </c>
      <c r="F210" s="203">
        <f>SUM(F212:F220)</f>
        <v>0</v>
      </c>
      <c r="G210" s="203">
        <f t="shared" ref="G210:AM210" si="53">SUM(G212:G220)</f>
        <v>0</v>
      </c>
      <c r="H210" s="203">
        <f t="shared" si="53"/>
        <v>0</v>
      </c>
      <c r="I210" s="203">
        <f t="shared" si="53"/>
        <v>0</v>
      </c>
      <c r="J210" s="203">
        <f t="shared" si="53"/>
        <v>0</v>
      </c>
      <c r="K210" s="203">
        <f>SUM(K211:K220)</f>
        <v>2</v>
      </c>
      <c r="L210" s="203">
        <f t="shared" si="53"/>
        <v>5</v>
      </c>
      <c r="M210" s="203">
        <f>SUM(M211:M220)</f>
        <v>42</v>
      </c>
      <c r="N210" s="203">
        <f t="shared" si="53"/>
        <v>6</v>
      </c>
      <c r="O210" s="203">
        <f>SUM(O211:O220)</f>
        <v>59</v>
      </c>
      <c r="P210" s="203">
        <f t="shared" si="53"/>
        <v>3</v>
      </c>
      <c r="Q210" s="203">
        <f>SUM(Q211:Q220)</f>
        <v>30</v>
      </c>
      <c r="R210" s="203">
        <f t="shared" si="53"/>
        <v>5</v>
      </c>
      <c r="S210" s="203">
        <f>SUM(S211:S220)</f>
        <v>32</v>
      </c>
      <c r="T210" s="203">
        <f t="shared" si="53"/>
        <v>2</v>
      </c>
      <c r="U210" s="203">
        <f>SUM(U211:U220)</f>
        <v>18</v>
      </c>
      <c r="V210" s="203">
        <f t="shared" si="53"/>
        <v>1</v>
      </c>
      <c r="W210" s="203">
        <f>SUM(W211:W220)</f>
        <v>23</v>
      </c>
      <c r="X210" s="203">
        <f t="shared" si="53"/>
        <v>0</v>
      </c>
      <c r="Y210" s="203">
        <f>SUM(Y211:Y220)</f>
        <v>15</v>
      </c>
      <c r="Z210" s="203">
        <f t="shared" si="53"/>
        <v>0</v>
      </c>
      <c r="AA210" s="203">
        <f>SUM(AA211:AA220)</f>
        <v>12</v>
      </c>
      <c r="AB210" s="203">
        <f t="shared" si="53"/>
        <v>1</v>
      </c>
      <c r="AC210" s="203">
        <f>SUM(AC211:AC220)</f>
        <v>3</v>
      </c>
      <c r="AD210" s="203">
        <f t="shared" si="53"/>
        <v>1</v>
      </c>
      <c r="AE210" s="203">
        <f t="shared" si="53"/>
        <v>5</v>
      </c>
      <c r="AF210" s="203">
        <f t="shared" si="53"/>
        <v>0</v>
      </c>
      <c r="AG210" s="203">
        <f t="shared" si="53"/>
        <v>0</v>
      </c>
      <c r="AH210" s="203">
        <f t="shared" si="53"/>
        <v>1</v>
      </c>
      <c r="AI210" s="203">
        <f t="shared" si="53"/>
        <v>1</v>
      </c>
      <c r="AJ210" s="203">
        <f t="shared" si="53"/>
        <v>1</v>
      </c>
      <c r="AK210" s="203">
        <f t="shared" si="53"/>
        <v>1</v>
      </c>
      <c r="AL210" s="204">
        <f t="shared" si="53"/>
        <v>0</v>
      </c>
      <c r="AM210" s="205">
        <f t="shared" si="53"/>
        <v>2</v>
      </c>
      <c r="AN210" s="206">
        <f>SUM(AN211:AN220)</f>
        <v>0</v>
      </c>
      <c r="AO210" s="207">
        <f>SUM(AO211:AO220)</f>
        <v>8</v>
      </c>
      <c r="AP210" s="208">
        <f>SUM(AP211:AP220)</f>
        <v>8</v>
      </c>
      <c r="AQ210" s="208">
        <f>SUM(AQ211:AQ220)</f>
        <v>0</v>
      </c>
      <c r="AR210" s="193" t="str">
        <f t="shared" ref="AR210:AR220" si="54">$BA207</f>
        <v/>
      </c>
      <c r="AY210" s="5"/>
      <c r="AZ210" s="5"/>
      <c r="BA210" s="28" t="str">
        <f t="shared" si="52"/>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7</v>
      </c>
      <c r="D211" s="211"/>
      <c r="E211" s="210">
        <f>+K211+M211+O211+Q211+S211+U211+W211++Y211+AA211+AC211</f>
        <v>7</v>
      </c>
      <c r="F211" s="154">
        <f>+Enero!F211+Febrero!F211+'Marzo '!F211+'Abril '!F211+'Mayo '!F211+Junio!F211+Julio!F211+Agosto!F211+Septiembre!F211+'Octubre '!F211+Noviembre!F211+'Diciembre '!F211</f>
        <v>0</v>
      </c>
      <c r="G211" s="154">
        <f>+Enero!G211+Febrero!G211+'Marzo '!G211+'Abril '!G211+'Mayo '!G211+Junio!G211+Julio!G211+Agosto!G211+Septiembre!G211+'Octubre '!G211+Noviembre!G211+'Diciembre '!G211</f>
        <v>0</v>
      </c>
      <c r="H211" s="154">
        <f>+Enero!H211+Febrero!H211+'Marzo '!H211+'Abril '!H211+'Mayo '!H211+Junio!H211+Julio!H211+Agosto!H211+Septiembre!H211+'Octubre '!H211+Noviembre!H211+'Diciembre '!H211</f>
        <v>0</v>
      </c>
      <c r="I211" s="154">
        <f>+Enero!I211+Febrero!I211+'Marzo '!I211+'Abril '!I211+'Mayo '!I211+Junio!I211+Julio!I211+Agosto!I211+Septiembre!I211+'Octubre '!I211+Noviembre!I211+'Diciembre '!I211</f>
        <v>0</v>
      </c>
      <c r="J211" s="154">
        <f>+Enero!J211+Febrero!J211+'Marzo '!J211+'Abril '!J211+'Mayo '!J211+Junio!J211+Julio!J211+Agosto!J211+Septiembre!J211+'Octubre '!J211+Noviembre!J211+'Diciembre '!J211</f>
        <v>0</v>
      </c>
      <c r="K211" s="25">
        <f>+Enero!K211+Febrero!K211+'Marzo '!K211+'Abril '!K211+'Mayo '!K211+Junio!K211+Julio!K211+Agosto!K211+Septiembre!K211+'Octubre '!K211+Noviembre!K211+'Diciembre '!K211</f>
        <v>0</v>
      </c>
      <c r="L211" s="154">
        <f>+Enero!L211+Febrero!L211+'Marzo '!L211+'Abril '!L211+'Mayo '!L211+Junio!L211+Julio!L211+Agosto!L211+Septiembre!L211+'Octubre '!L211+Noviembre!L211+'Diciembre '!L211</f>
        <v>0</v>
      </c>
      <c r="M211" s="25">
        <f>+Enero!M211+Febrero!M211+'Marzo '!M211+'Abril '!M211+'Mayo '!M211+Junio!M211+Julio!M211+Agosto!M211+Septiembre!M211+'Octubre '!M211+Noviembre!M211+'Diciembre '!M211</f>
        <v>5</v>
      </c>
      <c r="N211" s="154">
        <f>+Enero!N211+Febrero!N211+'Marzo '!N211+'Abril '!N211+'Mayo '!N211+Junio!N211+Julio!N211+Agosto!N211+Septiembre!N211+'Octubre '!N211+Noviembre!N211+'Diciembre '!N211</f>
        <v>0</v>
      </c>
      <c r="O211" s="25">
        <f>+Enero!O211+Febrero!O211+'Marzo '!O211+'Abril '!O211+'Mayo '!O211+Junio!O211+Julio!O211+Agosto!O211+Septiembre!O211+'Octubre '!O211+Noviembre!O211+'Diciembre '!O211</f>
        <v>0</v>
      </c>
      <c r="P211" s="154">
        <f>+Enero!P211+Febrero!P211+'Marzo '!P211+'Abril '!P211+'Mayo '!P211+Junio!P211+Julio!P211+Agosto!P211+Septiembre!P211+'Octubre '!P211+Noviembre!P211+'Diciembre '!P211</f>
        <v>0</v>
      </c>
      <c r="Q211" s="25">
        <f>+Enero!Q211+Febrero!Q211+'Marzo '!Q211+'Abril '!Q211+'Mayo '!Q211+Junio!Q211+Julio!Q211+Agosto!Q211+Septiembre!Q211+'Octubre '!Q211+Noviembre!Q211+'Diciembre '!Q211</f>
        <v>0</v>
      </c>
      <c r="R211" s="154">
        <f>+Enero!R211+Febrero!R211+'Marzo '!R211+'Abril '!R211+'Mayo '!R211+Junio!R211+Julio!R211+Agosto!R211+Septiembre!R211+'Octubre '!R211+Noviembre!R211+'Diciembre '!R211</f>
        <v>0</v>
      </c>
      <c r="S211" s="25">
        <f>+Enero!S211+Febrero!S211+'Marzo '!S211+'Abril '!S211+'Mayo '!S211+Junio!S211+Julio!S211+Agosto!S211+Septiembre!S211+'Octubre '!S211+Noviembre!S211+'Diciembre '!S211</f>
        <v>1</v>
      </c>
      <c r="T211" s="154">
        <f>+Enero!T211+Febrero!T211+'Marzo '!T211+'Abril '!T211+'Mayo '!T211+Junio!T211+Julio!T211+Agosto!T211+Septiembre!T211+'Octubre '!T211+Noviembre!T211+'Diciembre '!T211</f>
        <v>0</v>
      </c>
      <c r="U211" s="25">
        <f>+Enero!U211+Febrero!U211+'Marzo '!U211+'Abril '!U211+'Mayo '!U211+Junio!U211+Julio!U211+Agosto!U211+Septiembre!U211+'Octubre '!U211+Noviembre!U211+'Diciembre '!U211</f>
        <v>1</v>
      </c>
      <c r="V211" s="154">
        <f>+Enero!V211+Febrero!V211+'Marzo '!V211+'Abril '!V211+'Mayo '!V211+Junio!V211+Julio!V211+Agosto!V211+Septiembre!V211+'Octubre '!V211+Noviembre!V211+'Diciembre '!V211</f>
        <v>0</v>
      </c>
      <c r="W211" s="25">
        <f>+Enero!W211+Febrero!W211+'Marzo '!W211+'Abril '!W211+'Mayo '!W211+Junio!W211+Julio!W211+Agosto!W211+Septiembre!W211+'Octubre '!W211+Noviembre!W211+'Diciembre '!W211</f>
        <v>0</v>
      </c>
      <c r="X211" s="154">
        <f>+Enero!X211+Febrero!X211+'Marzo '!X211+'Abril '!X211+'Mayo '!X211+Junio!X211+Julio!X211+Agosto!X211+Septiembre!X211+'Octubre '!X211+Noviembre!X211+'Diciembre '!X211</f>
        <v>0</v>
      </c>
      <c r="Y211" s="25">
        <f>+Enero!Y211+Febrero!Y211+'Marzo '!Y211+'Abril '!Y211+'Mayo '!Y211+Junio!Y211+Julio!Y211+Agosto!Y211+Septiembre!Y211+'Octubre '!Y211+Noviembre!Y211+'Diciembre '!Y211</f>
        <v>0</v>
      </c>
      <c r="Z211" s="154">
        <f>+Enero!Z211+Febrero!Z211+'Marzo '!Z211+'Abril '!Z211+'Mayo '!Z211+Junio!Z211+Julio!Z211+Agosto!Z211+Septiembre!Z211+'Octubre '!Z211+Noviembre!Z211+'Diciembre '!Z211</f>
        <v>0</v>
      </c>
      <c r="AA211" s="25">
        <f>+Enero!AA211+Febrero!AA211+'Marzo '!AA211+'Abril '!AA211+'Mayo '!AA211+Junio!AA211+Julio!AA211+Agosto!AA211+Septiembre!AA211+'Octubre '!AA211+Noviembre!AA211+'Diciembre '!AA211</f>
        <v>0</v>
      </c>
      <c r="AB211" s="154">
        <f>+Enero!AB211+Febrero!AB211+'Marzo '!AB211+'Abril '!AB211+'Mayo '!AB211+Junio!AB211+Julio!AB211+Agosto!AB211+Septiembre!AB211+'Octubre '!AB211+Noviembre!AB211+'Diciembre '!AB211</f>
        <v>0</v>
      </c>
      <c r="AC211" s="25">
        <f>+Enero!AC211+Febrero!AC211+'Marzo '!AC211+'Abril '!AC211+'Mayo '!AC211+Junio!AC211+Julio!AC211+Agosto!AC211+Septiembre!AC211+'Octubre '!AC211+Noviembre!AC211+'Diciembre '!AC211</f>
        <v>0</v>
      </c>
      <c r="AD211" s="154">
        <f>+Enero!AD211+Febrero!AD211+'Marzo '!AD211+'Abril '!AD211+'Mayo '!AD211+Junio!AD211+Julio!AD211+Agosto!AD211+Septiembre!AD211+'Octubre '!AD211+Noviembre!AD211+'Diciembre '!AD211</f>
        <v>0</v>
      </c>
      <c r="AE211" s="154">
        <f>+Enero!AE211+Febrero!AE211+'Marzo '!AE211+'Abril '!AE211+'Mayo '!AE211+Junio!AE211+Julio!AE211+Agosto!AE211+Septiembre!AE211+'Octubre '!AE211+Noviembre!AE211+'Diciembre '!AE211</f>
        <v>0</v>
      </c>
      <c r="AF211" s="154">
        <f>+Enero!AF211+Febrero!AF211+'Marzo '!AF211+'Abril '!AF211+'Mayo '!AF211+Junio!AF211+Julio!AF211+Agosto!AF211+Septiembre!AF211+'Octubre '!AF211+Noviembre!AF211+'Diciembre '!AF211</f>
        <v>0</v>
      </c>
      <c r="AG211" s="154">
        <f>+Enero!AG211+Febrero!AG211+'Marzo '!AG211+'Abril '!AG211+'Mayo '!AG211+Junio!AG211+Julio!AG211+Agosto!AG211+Septiembre!AG211+'Octubre '!AG211+Noviembre!AG211+'Diciembre '!AG211</f>
        <v>0</v>
      </c>
      <c r="AH211" s="154">
        <f>+Enero!AH211+Febrero!AH211+'Marzo '!AH211+'Abril '!AH211+'Mayo '!AH211+Junio!AH211+Julio!AH211+Agosto!AH211+Septiembre!AH211+'Octubre '!AH211+Noviembre!AH211+'Diciembre '!AH211</f>
        <v>0</v>
      </c>
      <c r="AI211" s="154">
        <f>+Enero!AI211+Febrero!AI211+'Marzo '!AI211+'Abril '!AI211+'Mayo '!AI211+Junio!AI211+Julio!AI211+Agosto!AI211+Septiembre!AI211+'Octubre '!AI211+Noviembre!AI211+'Diciembre '!AI211</f>
        <v>0</v>
      </c>
      <c r="AJ211" s="154">
        <f>+Enero!AJ211+Febrero!AJ211+'Marzo '!AJ211+'Abril '!AJ211+'Mayo '!AJ211+Junio!AJ211+Julio!AJ211+Agosto!AJ211+Septiembre!AJ211+'Octubre '!AJ211+Noviembre!AJ211+'Diciembre '!AJ211</f>
        <v>0</v>
      </c>
      <c r="AK211" s="154">
        <f>+Enero!AK211+Febrero!AK211+'Marzo '!AK211+'Abril '!AK211+'Mayo '!AK211+Junio!AK211+Julio!AK211+Agosto!AK211+Septiembre!AK211+'Octubre '!AK211+Noviembre!AK211+'Diciembre '!AK211</f>
        <v>0</v>
      </c>
      <c r="AL211" s="154">
        <f>+Enero!AL211+Febrero!AL211+'Marzo '!AL211+'Abril '!AL211+'Mayo '!AL211+Junio!AL211+Julio!AL211+Agosto!AL211+Septiembre!AL211+'Octubre '!AL211+Noviembre!AL211+'Diciembre '!AL211</f>
        <v>0</v>
      </c>
      <c r="AM211" s="212">
        <f>+Enero!AM211+Febrero!AM211+'Marzo '!AM211+'Abril '!AM211+'Mayo '!AM211+Junio!AM211+Julio!AM211+Agosto!AM211+Septiembre!AM211+'Octubre '!AM211+Noviembre!AM211+'Diciembre '!AM211</f>
        <v>0</v>
      </c>
      <c r="AN211" s="176">
        <f>+Enero!AN211+Febrero!AN211+'Marzo '!AN211+'Abril '!AN211+'Mayo '!AN211+Junio!AN211+Julio!AN211+Agosto!AN211+Septiembre!AN211+'Octubre '!AN211+Noviembre!AN211+'Diciembre '!AN211</f>
        <v>0</v>
      </c>
      <c r="AO211" s="183">
        <f>+Enero!AO211+Febrero!AO211+'Marzo '!AO211+'Abril '!AO211+'Mayo '!AO211+Junio!AO211+Julio!AO211+Agosto!AO211+Septiembre!AO211+'Octubre '!AO211+Noviembre!AO211+'Diciembre '!AO211</f>
        <v>0</v>
      </c>
      <c r="AP211" s="25">
        <f>+Enero!AP211+Febrero!AP211+'Marzo '!AP211+'Abril '!AP211+'Mayo '!AP211+Junio!AP211+Julio!AP211+Agosto!AP211+Septiembre!AP211+'Octubre '!AP211+Noviembre!AP211+'Diciembre '!AP211</f>
        <v>0</v>
      </c>
      <c r="AQ211" s="25">
        <f>+Enero!AQ211+Febrero!AQ211+'Marzo '!AQ211+'Abril '!AQ211+'Mayo '!AQ211+Junio!AQ211+Julio!AQ211+Agosto!AQ211+Septiembre!AQ211+'Octubre '!AQ211+Noviembre!AQ211+'Diciembre '!AQ211</f>
        <v>0</v>
      </c>
      <c r="AR211" s="193" t="str">
        <f t="shared" si="54"/>
        <v/>
      </c>
      <c r="AY211" s="5"/>
      <c r="AZ211" s="5"/>
      <c r="BA211" s="28" t="str">
        <f t="shared" si="52"/>
        <v/>
      </c>
      <c r="BC211" s="3"/>
      <c r="BD211" s="3"/>
      <c r="BE211" s="3"/>
      <c r="BG211" s="3"/>
      <c r="BH211" s="29">
        <f t="shared" ref="BH211:BH220" si="55">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266" t="s">
        <v>225</v>
      </c>
      <c r="C212" s="53">
        <f t="shared" ref="C212:C220" si="56">SUM(D212:E212)</f>
        <v>12</v>
      </c>
      <c r="D212" s="53">
        <f t="shared" ref="D212:E220" si="57">+F212+H212+J212+L212+N212+P212+R212+T212+V212++X212+Z212+AB212+AD212+AF212+AH212+AJ212+AL212</f>
        <v>5</v>
      </c>
      <c r="E212" s="168">
        <f>+G212+I212+K212+M212+O212+Q212+S212+U212+W212++Y212+AA212+AC212+AE212+AG212+AI212+AK212+AM212</f>
        <v>7</v>
      </c>
      <c r="F212" s="44">
        <f>+Enero!F212+Febrero!F212+'Marzo '!F212+'Abril '!F212+'Mayo '!F212+Junio!F212+Julio!F212+Agosto!F212+Septiembre!F212+'Octubre '!F212+Noviembre!F212+'Diciembre '!F212</f>
        <v>0</v>
      </c>
      <c r="G212" s="44">
        <f>+Enero!G212+Febrero!G212+'Marzo '!G212+'Abril '!G212+'Mayo '!G212+Junio!G212+Julio!G212+Agosto!G212+Septiembre!G212+'Octubre '!G212+Noviembre!G212+'Diciembre '!G212</f>
        <v>0</v>
      </c>
      <c r="H212" s="44">
        <f>+Enero!H212+Febrero!H212+'Marzo '!H212+'Abril '!H212+'Mayo '!H212+Junio!H212+Julio!H212+Agosto!H212+Septiembre!H212+'Octubre '!H212+Noviembre!H212+'Diciembre '!H212</f>
        <v>0</v>
      </c>
      <c r="I212" s="44">
        <f>+Enero!I212+Febrero!I212+'Marzo '!I212+'Abril '!I212+'Mayo '!I212+Junio!I212+Julio!I212+Agosto!I212+Septiembre!I212+'Octubre '!I212+Noviembre!I212+'Diciembre '!I212</f>
        <v>0</v>
      </c>
      <c r="J212" s="44">
        <f>+Enero!J212+Febrero!J212+'Marzo '!J212+'Abril '!J212+'Mayo '!J212+Junio!J212+Julio!J212+Agosto!J212+Septiembre!J212+'Octubre '!J212+Noviembre!J212+'Diciembre '!J212</f>
        <v>0</v>
      </c>
      <c r="K212" s="44">
        <f>+Enero!K212+Febrero!K212+'Marzo '!K212+'Abril '!K212+'Mayo '!K212+Junio!K212+Julio!K212+Agosto!K212+Septiembre!K212+'Octubre '!K212+Noviembre!K212+'Diciembre '!K212</f>
        <v>0</v>
      </c>
      <c r="L212" s="44">
        <f>+Enero!L212+Febrero!L212+'Marzo '!L212+'Abril '!L212+'Mayo '!L212+Junio!L212+Julio!L212+Agosto!L212+Septiembre!L212+'Octubre '!L212+Noviembre!L212+'Diciembre '!L212</f>
        <v>1</v>
      </c>
      <c r="M212" s="44">
        <f>+Enero!M212+Febrero!M212+'Marzo '!M212+'Abril '!M212+'Mayo '!M212+Junio!M212+Julio!M212+Agosto!M212+Septiembre!M212+'Octubre '!M212+Noviembre!M212+'Diciembre '!M212</f>
        <v>0</v>
      </c>
      <c r="N212" s="44">
        <f>+Enero!N212+Febrero!N212+'Marzo '!N212+'Abril '!N212+'Mayo '!N212+Junio!N212+Julio!N212+Agosto!N212+Septiembre!N212+'Octubre '!N212+Noviembre!N212+'Diciembre '!N212</f>
        <v>2</v>
      </c>
      <c r="O212" s="44">
        <f>+Enero!O212+Febrero!O212+'Marzo '!O212+'Abril '!O212+'Mayo '!O212+Junio!O212+Julio!O212+Agosto!O212+Septiembre!O212+'Octubre '!O212+Noviembre!O212+'Diciembre '!O212</f>
        <v>1</v>
      </c>
      <c r="P212" s="44">
        <f>+Enero!P212+Febrero!P212+'Marzo '!P212+'Abril '!P212+'Mayo '!P212+Junio!P212+Julio!P212+Agosto!P212+Septiembre!P212+'Octubre '!P212+Noviembre!P212+'Diciembre '!P212</f>
        <v>0</v>
      </c>
      <c r="Q212" s="44">
        <f>+Enero!Q212+Febrero!Q212+'Marzo '!Q212+'Abril '!Q212+'Mayo '!Q212+Junio!Q212+Julio!Q212+Agosto!Q212+Septiembre!Q212+'Octubre '!Q212+Noviembre!Q212+'Diciembre '!Q212</f>
        <v>2</v>
      </c>
      <c r="R212" s="44">
        <f>+Enero!R212+Febrero!R212+'Marzo '!R212+'Abril '!R212+'Mayo '!R212+Junio!R212+Julio!R212+Agosto!R212+Septiembre!R212+'Octubre '!R212+Noviembre!R212+'Diciembre '!R212</f>
        <v>1</v>
      </c>
      <c r="S212" s="44">
        <f>+Enero!S212+Febrero!S212+'Marzo '!S212+'Abril '!S212+'Mayo '!S212+Junio!S212+Julio!S212+Agosto!S212+Septiembre!S212+'Octubre '!S212+Noviembre!S212+'Diciembre '!S212</f>
        <v>1</v>
      </c>
      <c r="T212" s="44">
        <f>+Enero!T212+Febrero!T212+'Marzo '!T212+'Abril '!T212+'Mayo '!T212+Junio!T212+Julio!T212+Agosto!T212+Septiembre!T212+'Octubre '!T212+Noviembre!T212+'Diciembre '!T212</f>
        <v>1</v>
      </c>
      <c r="U212" s="44">
        <f>+Enero!U212+Febrero!U212+'Marzo '!U212+'Abril '!U212+'Mayo '!U212+Junio!U212+Julio!U212+Agosto!U212+Septiembre!U212+'Octubre '!U212+Noviembre!U212+'Diciembre '!U212</f>
        <v>0</v>
      </c>
      <c r="V212" s="44">
        <f>+Enero!V212+Febrero!V212+'Marzo '!V212+'Abril '!V212+'Mayo '!V212+Junio!V212+Julio!V212+Agosto!V212+Septiembre!V212+'Octubre '!V212+Noviembre!V212+'Diciembre '!V212</f>
        <v>0</v>
      </c>
      <c r="W212" s="44">
        <f>+Enero!W212+Febrero!W212+'Marzo '!W212+'Abril '!W212+'Mayo '!W212+Junio!W212+Julio!W212+Agosto!W212+Septiembre!W212+'Octubre '!W212+Noviembre!W212+'Diciembre '!W212</f>
        <v>1</v>
      </c>
      <c r="X212" s="44">
        <f>+Enero!X212+Febrero!X212+'Marzo '!X212+'Abril '!X212+'Mayo '!X212+Junio!X212+Julio!X212+Agosto!X212+Septiembre!X212+'Octubre '!X212+Noviembre!X212+'Diciembre '!X212</f>
        <v>0</v>
      </c>
      <c r="Y212" s="44">
        <f>+Enero!Y212+Febrero!Y212+'Marzo '!Y212+'Abril '!Y212+'Mayo '!Y212+Junio!Y212+Julio!Y212+Agosto!Y212+Septiembre!Y212+'Octubre '!Y212+Noviembre!Y212+'Diciembre '!Y212</f>
        <v>2</v>
      </c>
      <c r="Z212" s="44">
        <f>+Enero!Z212+Febrero!Z212+'Marzo '!Z212+'Abril '!Z212+'Mayo '!Z212+Junio!Z212+Julio!Z212+Agosto!Z212+Septiembre!Z212+'Octubre '!Z212+Noviembre!Z212+'Diciembre '!Z212</f>
        <v>0</v>
      </c>
      <c r="AA212" s="44">
        <f>+Enero!AA212+Febrero!AA212+'Marzo '!AA212+'Abril '!AA212+'Mayo '!AA212+Junio!AA212+Julio!AA212+Agosto!AA212+Septiembre!AA212+'Octubre '!AA212+Noviembre!AA212+'Diciembre '!AA212</f>
        <v>0</v>
      </c>
      <c r="AB212" s="44">
        <f>+Enero!AB212+Febrero!AB212+'Marzo '!AB212+'Abril '!AB212+'Mayo '!AB212+Junio!AB212+Julio!AB212+Agosto!AB212+Septiembre!AB212+'Octubre '!AB212+Noviembre!AB212+'Diciembre '!AB212</f>
        <v>0</v>
      </c>
      <c r="AC212" s="44">
        <f>+Enero!AC212+Febrero!AC212+'Marzo '!AC212+'Abril '!AC212+'Mayo '!AC212+Junio!AC212+Julio!AC212+Agosto!AC212+Septiembre!AC212+'Octubre '!AC212+Noviembre!AC212+'Diciembre '!AC212</f>
        <v>0</v>
      </c>
      <c r="AD212" s="44">
        <f>+Enero!AD212+Febrero!AD212+'Marzo '!AD212+'Abril '!AD212+'Mayo '!AD212+Junio!AD212+Julio!AD212+Agosto!AD212+Septiembre!AD212+'Octubre '!AD212+Noviembre!AD212+'Diciembre '!AD212</f>
        <v>0</v>
      </c>
      <c r="AE212" s="44">
        <f>+Enero!AE212+Febrero!AE212+'Marzo '!AE212+'Abril '!AE212+'Mayo '!AE212+Junio!AE212+Julio!AE212+Agosto!AE212+Septiembre!AE212+'Octubre '!AE212+Noviembre!AE212+'Diciembre '!AE212</f>
        <v>0</v>
      </c>
      <c r="AF212" s="44">
        <f>+Enero!AF212+Febrero!AF212+'Marzo '!AF212+'Abril '!AF212+'Mayo '!AF212+Junio!AF212+Julio!AF212+Agosto!AF212+Septiembre!AF212+'Octubre '!AF212+Noviembre!AF212+'Diciembre '!AF212</f>
        <v>0</v>
      </c>
      <c r="AG212" s="44">
        <f>+Enero!AG212+Febrero!AG212+'Marzo '!AG212+'Abril '!AG212+'Mayo '!AG212+Junio!AG212+Julio!AG212+Agosto!AG212+Septiembre!AG212+'Octubre '!AG212+Noviembre!AG212+'Diciembre '!AG212</f>
        <v>0</v>
      </c>
      <c r="AH212" s="44">
        <f>+Enero!AH212+Febrero!AH212+'Marzo '!AH212+'Abril '!AH212+'Mayo '!AH212+Junio!AH212+Julio!AH212+Agosto!AH212+Septiembre!AH212+'Octubre '!AH212+Noviembre!AH212+'Diciembre '!AH212</f>
        <v>0</v>
      </c>
      <c r="AI212" s="44">
        <f>+Enero!AI212+Febrero!AI212+'Marzo '!AI212+'Abril '!AI212+'Mayo '!AI212+Junio!AI212+Julio!AI212+Agosto!AI212+Septiembre!AI212+'Octubre '!AI212+Noviembre!AI212+'Diciembre '!AI212</f>
        <v>0</v>
      </c>
      <c r="AJ212" s="44">
        <f>+Enero!AJ212+Febrero!AJ212+'Marzo '!AJ212+'Abril '!AJ212+'Mayo '!AJ212+Junio!AJ212+Julio!AJ212+Agosto!AJ212+Septiembre!AJ212+'Octubre '!AJ212+Noviembre!AJ212+'Diciembre '!AJ212</f>
        <v>0</v>
      </c>
      <c r="AK212" s="44">
        <f>+Enero!AK212+Febrero!AK212+'Marzo '!AK212+'Abril '!AK212+'Mayo '!AK212+Junio!AK212+Julio!AK212+Agosto!AK212+Septiembre!AK212+'Octubre '!AK212+Noviembre!AK212+'Diciembre '!AK212</f>
        <v>0</v>
      </c>
      <c r="AL212" s="44">
        <f>+Enero!AL212+Febrero!AL212+'Marzo '!AL212+'Abril '!AL212+'Mayo '!AL212+Junio!AL212+Julio!AL212+Agosto!AL212+Septiembre!AL212+'Octubre '!AL212+Noviembre!AL212+'Diciembre '!AL212</f>
        <v>0</v>
      </c>
      <c r="AM212" s="87">
        <f>+Enero!AM212+Febrero!AM212+'Marzo '!AM212+'Abril '!AM212+'Mayo '!AM212+Junio!AM212+Julio!AM212+Agosto!AM212+Septiembre!AM212+'Octubre '!AM212+Noviembre!AM212+'Diciembre '!AM212</f>
        <v>0</v>
      </c>
      <c r="AN212" s="174">
        <f>+Enero!AN212+Febrero!AN212+'Marzo '!AN212+'Abril '!AN212+'Mayo '!AN212+Junio!AN212+Julio!AN212+Agosto!AN212+Septiembre!AN212+'Octubre '!AN212+Noviembre!AN212+'Diciembre '!AN212</f>
        <v>0</v>
      </c>
      <c r="AO212" s="184">
        <f>+Enero!AO212+Febrero!AO212+'Marzo '!AO212+'Abril '!AO212+'Mayo '!AO212+Junio!AO212+Julio!AO212+Agosto!AO212+Septiembre!AO212+'Octubre '!AO212+Noviembre!AO212+'Diciembre '!AO212</f>
        <v>0</v>
      </c>
      <c r="AP212" s="44">
        <f>+Enero!AP212+Febrero!AP212+'Marzo '!AP212+'Abril '!AP212+'Mayo '!AP212+Junio!AP212+Julio!AP212+Agosto!AP212+Septiembre!AP212+'Octubre '!AP212+Noviembre!AP212+'Diciembre '!AP212</f>
        <v>0</v>
      </c>
      <c r="AQ212" s="44">
        <f>+Enero!AQ212+Febrero!AQ212+'Marzo '!AQ212+'Abril '!AQ212+'Mayo '!AQ212+Junio!AQ212+Julio!AQ212+Agosto!AQ212+Septiembre!AQ212+'Octubre '!AQ212+Noviembre!AQ212+'Diciembre '!AQ212</f>
        <v>0</v>
      </c>
      <c r="AR212" s="193" t="str">
        <f t="shared" si="54"/>
        <v/>
      </c>
      <c r="AS212" s="22"/>
      <c r="AT212" s="22"/>
      <c r="AU212" s="22"/>
      <c r="AV212" s="22"/>
      <c r="AW212" s="22"/>
      <c r="AX212" s="22"/>
      <c r="AY212" s="5"/>
      <c r="AZ212" s="5"/>
      <c r="BA212" s="28" t="str">
        <f t="shared" si="52"/>
        <v/>
      </c>
      <c r="BB212" s="22"/>
      <c r="BC212" s="3"/>
      <c r="BD212" s="3"/>
      <c r="BE212" s="3"/>
      <c r="BG212" s="3"/>
      <c r="BH212" s="29">
        <f t="shared" si="55"/>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6"/>
        <v>2</v>
      </c>
      <c r="D213" s="59">
        <f t="shared" si="57"/>
        <v>2</v>
      </c>
      <c r="E213" s="213">
        <f t="shared" si="57"/>
        <v>0</v>
      </c>
      <c r="F213" s="60">
        <f>+Enero!F213+Febrero!F213+'Marzo '!F213+'Abril '!F213+'Mayo '!F213+Junio!F213+Julio!F213+Agosto!F213+Septiembre!F213+'Octubre '!F213+Noviembre!F213+'Diciembre '!F213</f>
        <v>0</v>
      </c>
      <c r="G213" s="60">
        <f>+Enero!G213+Febrero!G213+'Marzo '!G213+'Abril '!G213+'Mayo '!G213+Junio!G213+Julio!G213+Agosto!G213+Septiembre!G213+'Octubre '!G213+Noviembre!G213+'Diciembre '!G213</f>
        <v>0</v>
      </c>
      <c r="H213" s="60">
        <f>+Enero!H213+Febrero!H213+'Marzo '!H213+'Abril '!H213+'Mayo '!H213+Junio!H213+Julio!H213+Agosto!H213+Septiembre!H213+'Octubre '!H213+Noviembre!H213+'Diciembre '!H213</f>
        <v>0</v>
      </c>
      <c r="I213" s="60">
        <f>+Enero!I213+Febrero!I213+'Marzo '!I213+'Abril '!I213+'Mayo '!I213+Junio!I213+Julio!I213+Agosto!I213+Septiembre!I213+'Octubre '!I213+Noviembre!I213+'Diciembre '!I213</f>
        <v>0</v>
      </c>
      <c r="J213" s="60">
        <f>+Enero!J213+Febrero!J213+'Marzo '!J213+'Abril '!J213+'Mayo '!J213+Junio!J213+Julio!J213+Agosto!J213+Septiembre!J213+'Octubre '!J213+Noviembre!J213+'Diciembre '!J213</f>
        <v>0</v>
      </c>
      <c r="K213" s="60">
        <f>+Enero!K213+Febrero!K213+'Marzo '!K213+'Abril '!K213+'Mayo '!K213+Junio!K213+Julio!K213+Agosto!K213+Septiembre!K213+'Octubre '!K213+Noviembre!K213+'Diciembre '!K213</f>
        <v>0</v>
      </c>
      <c r="L213" s="60">
        <f>+Enero!L213+Febrero!L213+'Marzo '!L213+'Abril '!L213+'Mayo '!L213+Junio!L213+Julio!L213+Agosto!L213+Septiembre!L213+'Octubre '!L213+Noviembre!L213+'Diciembre '!L213</f>
        <v>2</v>
      </c>
      <c r="M213" s="60">
        <f>+Enero!M213+Febrero!M213+'Marzo '!M213+'Abril '!M213+'Mayo '!M213+Junio!M213+Julio!M213+Agosto!M213+Septiembre!M213+'Octubre '!M213+Noviembre!M213+'Diciembre '!M213</f>
        <v>0</v>
      </c>
      <c r="N213" s="60">
        <f>+Enero!N213+Febrero!N213+'Marzo '!N213+'Abril '!N213+'Mayo '!N213+Junio!N213+Julio!N213+Agosto!N213+Septiembre!N213+'Octubre '!N213+Noviembre!N213+'Diciembre '!N213</f>
        <v>0</v>
      </c>
      <c r="O213" s="60">
        <f>+Enero!O213+Febrero!O213+'Marzo '!O213+'Abril '!O213+'Mayo '!O213+Junio!O213+Julio!O213+Agosto!O213+Septiembre!O213+'Octubre '!O213+Noviembre!O213+'Diciembre '!O213</f>
        <v>0</v>
      </c>
      <c r="P213" s="60">
        <f>+Enero!P213+Febrero!P213+'Marzo '!P213+'Abril '!P213+'Mayo '!P213+Junio!P213+Julio!P213+Agosto!P213+Septiembre!P213+'Octubre '!P213+Noviembre!P213+'Diciembre '!P213</f>
        <v>0</v>
      </c>
      <c r="Q213" s="60">
        <f>+Enero!Q213+Febrero!Q213+'Marzo '!Q213+'Abril '!Q213+'Mayo '!Q213+Junio!Q213+Julio!Q213+Agosto!Q213+Septiembre!Q213+'Octubre '!Q213+Noviembre!Q213+'Diciembre '!Q213</f>
        <v>0</v>
      </c>
      <c r="R213" s="60">
        <f>+Enero!R213+Febrero!R213+'Marzo '!R213+'Abril '!R213+'Mayo '!R213+Junio!R213+Julio!R213+Agosto!R213+Septiembre!R213+'Octubre '!R213+Noviembre!R213+'Diciembre '!R213</f>
        <v>0</v>
      </c>
      <c r="S213" s="60">
        <f>+Enero!S213+Febrero!S213+'Marzo '!S213+'Abril '!S213+'Mayo '!S213+Junio!S213+Julio!S213+Agosto!S213+Septiembre!S213+'Octubre '!S213+Noviembre!S213+'Diciembre '!S213</f>
        <v>0</v>
      </c>
      <c r="T213" s="60">
        <f>+Enero!T213+Febrero!T213+'Marzo '!T213+'Abril '!T213+'Mayo '!T213+Junio!T213+Julio!T213+Agosto!T213+Septiembre!T213+'Octubre '!T213+Noviembre!T213+'Diciembre '!T213</f>
        <v>0</v>
      </c>
      <c r="U213" s="60">
        <f>+Enero!U213+Febrero!U213+'Marzo '!U213+'Abril '!U213+'Mayo '!U213+Junio!U213+Julio!U213+Agosto!U213+Septiembre!U213+'Octubre '!U213+Noviembre!U213+'Diciembre '!U213</f>
        <v>0</v>
      </c>
      <c r="V213" s="60">
        <f>+Enero!V213+Febrero!V213+'Marzo '!V213+'Abril '!V213+'Mayo '!V213+Junio!V213+Julio!V213+Agosto!V213+Septiembre!V213+'Octubre '!V213+Noviembre!V213+'Diciembre '!V213</f>
        <v>0</v>
      </c>
      <c r="W213" s="60">
        <f>+Enero!W213+Febrero!W213+'Marzo '!W213+'Abril '!W213+'Mayo '!W213+Junio!W213+Julio!W213+Agosto!W213+Septiembre!W213+'Octubre '!W213+Noviembre!W213+'Diciembre '!W213</f>
        <v>0</v>
      </c>
      <c r="X213" s="60">
        <f>+Enero!X213+Febrero!X213+'Marzo '!X213+'Abril '!X213+'Mayo '!X213+Junio!X213+Julio!X213+Agosto!X213+Septiembre!X213+'Octubre '!X213+Noviembre!X213+'Diciembre '!X213</f>
        <v>0</v>
      </c>
      <c r="Y213" s="60">
        <f>+Enero!Y213+Febrero!Y213+'Marzo '!Y213+'Abril '!Y213+'Mayo '!Y213+Junio!Y213+Julio!Y213+Agosto!Y213+Septiembre!Y213+'Octubre '!Y213+Noviembre!Y213+'Diciembre '!Y213</f>
        <v>0</v>
      </c>
      <c r="Z213" s="60">
        <f>+Enero!Z213+Febrero!Z213+'Marzo '!Z213+'Abril '!Z213+'Mayo '!Z213+Junio!Z213+Julio!Z213+Agosto!Z213+Septiembre!Z213+'Octubre '!Z213+Noviembre!Z213+'Diciembre '!Z213</f>
        <v>0</v>
      </c>
      <c r="AA213" s="60">
        <f>+Enero!AA213+Febrero!AA213+'Marzo '!AA213+'Abril '!AA213+'Mayo '!AA213+Junio!AA213+Julio!AA213+Agosto!AA213+Septiembre!AA213+'Octubre '!AA213+Noviembre!AA213+'Diciembre '!AA213</f>
        <v>0</v>
      </c>
      <c r="AB213" s="60">
        <f>+Enero!AB213+Febrero!AB213+'Marzo '!AB213+'Abril '!AB213+'Mayo '!AB213+Junio!AB213+Julio!AB213+Agosto!AB213+Septiembre!AB213+'Octubre '!AB213+Noviembre!AB213+'Diciembre '!AB213</f>
        <v>0</v>
      </c>
      <c r="AC213" s="60">
        <f>+Enero!AC213+Febrero!AC213+'Marzo '!AC213+'Abril '!AC213+'Mayo '!AC213+Junio!AC213+Julio!AC213+Agosto!AC213+Septiembre!AC213+'Octubre '!AC213+Noviembre!AC213+'Diciembre '!AC213</f>
        <v>0</v>
      </c>
      <c r="AD213" s="60">
        <f>+Enero!AD213+Febrero!AD213+'Marzo '!AD213+'Abril '!AD213+'Mayo '!AD213+Junio!AD213+Julio!AD213+Agosto!AD213+Septiembre!AD213+'Octubre '!AD213+Noviembre!AD213+'Diciembre '!AD213</f>
        <v>0</v>
      </c>
      <c r="AE213" s="60">
        <f>+Enero!AE213+Febrero!AE213+'Marzo '!AE213+'Abril '!AE213+'Mayo '!AE213+Junio!AE213+Julio!AE213+Agosto!AE213+Septiembre!AE213+'Octubre '!AE213+Noviembre!AE213+'Diciembre '!AE213</f>
        <v>0</v>
      </c>
      <c r="AF213" s="60">
        <f>+Enero!AF213+Febrero!AF213+'Marzo '!AF213+'Abril '!AF213+'Mayo '!AF213+Junio!AF213+Julio!AF213+Agosto!AF213+Septiembre!AF213+'Octubre '!AF213+Noviembre!AF213+'Diciembre '!AF213</f>
        <v>0</v>
      </c>
      <c r="AG213" s="60">
        <f>+Enero!AG213+Febrero!AG213+'Marzo '!AG213+'Abril '!AG213+'Mayo '!AG213+Junio!AG213+Julio!AG213+Agosto!AG213+Septiembre!AG213+'Octubre '!AG213+Noviembre!AG213+'Diciembre '!AG213</f>
        <v>0</v>
      </c>
      <c r="AH213" s="60">
        <f>+Enero!AH213+Febrero!AH213+'Marzo '!AH213+'Abril '!AH213+'Mayo '!AH213+Junio!AH213+Julio!AH213+Agosto!AH213+Septiembre!AH213+'Octubre '!AH213+Noviembre!AH213+'Diciembre '!AH213</f>
        <v>0</v>
      </c>
      <c r="AI213" s="60">
        <f>+Enero!AI213+Febrero!AI213+'Marzo '!AI213+'Abril '!AI213+'Mayo '!AI213+Junio!AI213+Julio!AI213+Agosto!AI213+Septiembre!AI213+'Octubre '!AI213+Noviembre!AI213+'Diciembre '!AI213</f>
        <v>0</v>
      </c>
      <c r="AJ213" s="60">
        <f>+Enero!AJ213+Febrero!AJ213+'Marzo '!AJ213+'Abril '!AJ213+'Mayo '!AJ213+Junio!AJ213+Julio!AJ213+Agosto!AJ213+Septiembre!AJ213+'Octubre '!AJ213+Noviembre!AJ213+'Diciembre '!AJ213</f>
        <v>0</v>
      </c>
      <c r="AK213" s="60">
        <f>+Enero!AK213+Febrero!AK213+'Marzo '!AK213+'Abril '!AK213+'Mayo '!AK213+Junio!AK213+Julio!AK213+Agosto!AK213+Septiembre!AK213+'Octubre '!AK213+Noviembre!AK213+'Diciembre '!AK213</f>
        <v>0</v>
      </c>
      <c r="AL213" s="60">
        <f>+Enero!AL213+Febrero!AL213+'Marzo '!AL213+'Abril '!AL213+'Mayo '!AL213+Junio!AL213+Julio!AL213+Agosto!AL213+Septiembre!AL213+'Octubre '!AL213+Noviembre!AL213+'Diciembre '!AL213</f>
        <v>0</v>
      </c>
      <c r="AM213" s="114">
        <f>+Enero!AM213+Febrero!AM213+'Marzo '!AM213+'Abril '!AM213+'Mayo '!AM213+Junio!AM213+Julio!AM213+Agosto!AM213+Septiembre!AM213+'Octubre '!AM213+Noviembre!AM213+'Diciembre '!AM213</f>
        <v>0</v>
      </c>
      <c r="AN213" s="180">
        <f>+Enero!AN213+Febrero!AN213+'Marzo '!AN213+'Abril '!AN213+'Mayo '!AN213+Junio!AN213+Julio!AN213+Agosto!AN213+Septiembre!AN213+'Octubre '!AN213+Noviembre!AN213+'Diciembre '!AN213</f>
        <v>0</v>
      </c>
      <c r="AO213" s="181">
        <f>+Enero!AO213+Febrero!AO213+'Marzo '!AO213+'Abril '!AO213+'Mayo '!AO213+Junio!AO213+Julio!AO213+Agosto!AO213+Septiembre!AO213+'Octubre '!AO213+Noviembre!AO213+'Diciembre '!AO213</f>
        <v>0</v>
      </c>
      <c r="AP213" s="60">
        <f>+Enero!AP213+Febrero!AP213+'Marzo '!AP213+'Abril '!AP213+'Mayo '!AP213+Junio!AP213+Julio!AP213+Agosto!AP213+Septiembre!AP213+'Octubre '!AP213+Noviembre!AP213+'Diciembre '!AP213</f>
        <v>0</v>
      </c>
      <c r="AQ213" s="60">
        <f>+Enero!AQ213+Febrero!AQ213+'Marzo '!AQ213+'Abril '!AQ213+'Mayo '!AQ213+Junio!AQ213+Julio!AQ213+Agosto!AQ213+Septiembre!AQ213+'Octubre '!AQ213+Noviembre!AQ213+'Diciembre '!AQ213</f>
        <v>0</v>
      </c>
      <c r="AR213" s="193" t="str">
        <f t="shared" si="54"/>
        <v/>
      </c>
      <c r="AY213" s="5"/>
      <c r="AZ213" s="5"/>
      <c r="BA213" s="28" t="str">
        <f t="shared" si="52"/>
        <v/>
      </c>
      <c r="BC213" s="3"/>
      <c r="BD213" s="3"/>
      <c r="BE213" s="3"/>
      <c r="BG213" s="3"/>
      <c r="BH213" s="29">
        <f t="shared" si="55"/>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6"/>
        <v>111</v>
      </c>
      <c r="D214" s="56">
        <f t="shared" si="57"/>
        <v>16</v>
      </c>
      <c r="E214" s="214">
        <f t="shared" si="57"/>
        <v>95</v>
      </c>
      <c r="F214" s="32">
        <f>+Enero!F214+Febrero!F214+'Marzo '!F214+'Abril '!F214+'Mayo '!F214+Junio!F214+Julio!F214+Agosto!F214+Septiembre!F214+'Octubre '!F214+Noviembre!F214+'Diciembre '!F214</f>
        <v>0</v>
      </c>
      <c r="G214" s="32">
        <f>+Enero!G214+Febrero!G214+'Marzo '!G214+'Abril '!G214+'Mayo '!G214+Junio!G214+Julio!G214+Agosto!G214+Septiembre!G214+'Octubre '!G214+Noviembre!G214+'Diciembre '!G214</f>
        <v>0</v>
      </c>
      <c r="H214" s="32">
        <f>+Enero!H214+Febrero!H214+'Marzo '!H214+'Abril '!H214+'Mayo '!H214+Junio!H214+Julio!H214+Agosto!H214+Septiembre!H214+'Octubre '!H214+Noviembre!H214+'Diciembre '!H214</f>
        <v>0</v>
      </c>
      <c r="I214" s="32">
        <f>+Enero!I214+Febrero!I214+'Marzo '!I214+'Abril '!I214+'Mayo '!I214+Junio!I214+Julio!I214+Agosto!I214+Septiembre!I214+'Octubre '!I214+Noviembre!I214+'Diciembre '!I214</f>
        <v>0</v>
      </c>
      <c r="J214" s="32">
        <f>+Enero!J214+Febrero!J214+'Marzo '!J214+'Abril '!J214+'Mayo '!J214+Junio!J214+Julio!J214+Agosto!J214+Septiembre!J214+'Octubre '!J214+Noviembre!J214+'Diciembre '!J214</f>
        <v>0</v>
      </c>
      <c r="K214" s="32">
        <f>+Enero!K214+Febrero!K214+'Marzo '!K214+'Abril '!K214+'Mayo '!K214+Junio!K214+Julio!K214+Agosto!K214+Septiembre!K214+'Octubre '!K214+Noviembre!K214+'Diciembre '!K214</f>
        <v>0</v>
      </c>
      <c r="L214" s="32">
        <f>+Enero!L214+Febrero!L214+'Marzo '!L214+'Abril '!L214+'Mayo '!L214+Junio!L214+Julio!L214+Agosto!L214+Septiembre!L214+'Octubre '!L214+Noviembre!L214+'Diciembre '!L214</f>
        <v>2</v>
      </c>
      <c r="M214" s="32">
        <f>+Enero!M214+Febrero!M214+'Marzo '!M214+'Abril '!M214+'Mayo '!M214+Junio!M214+Julio!M214+Agosto!M214+Septiembre!M214+'Octubre '!M214+Noviembre!M214+'Diciembre '!M214</f>
        <v>17</v>
      </c>
      <c r="N214" s="32">
        <f>+Enero!N214+Febrero!N214+'Marzo '!N214+'Abril '!N214+'Mayo '!N214+Junio!N214+Julio!N214+Agosto!N214+Septiembre!N214+'Octubre '!N214+Noviembre!N214+'Diciembre '!N214</f>
        <v>4</v>
      </c>
      <c r="O214" s="32">
        <f>+Enero!O214+Febrero!O214+'Marzo '!O214+'Abril '!O214+'Mayo '!O214+Junio!O214+Julio!O214+Agosto!O214+Septiembre!O214+'Octubre '!O214+Noviembre!O214+'Diciembre '!O214</f>
        <v>26</v>
      </c>
      <c r="P214" s="32">
        <f>+Enero!P214+Febrero!P214+'Marzo '!P214+'Abril '!P214+'Mayo '!P214+Junio!P214+Julio!P214+Agosto!P214+Septiembre!P214+'Octubre '!P214+Noviembre!P214+'Diciembre '!P214</f>
        <v>1</v>
      </c>
      <c r="Q214" s="32">
        <f>+Enero!Q214+Febrero!Q214+'Marzo '!Q214+'Abril '!Q214+'Mayo '!Q214+Junio!Q214+Julio!Q214+Agosto!Q214+Septiembre!Q214+'Octubre '!Q214+Noviembre!Q214+'Diciembre '!Q214</f>
        <v>6</v>
      </c>
      <c r="R214" s="32">
        <f>+Enero!R214+Febrero!R214+'Marzo '!R214+'Abril '!R214+'Mayo '!R214+Junio!R214+Julio!R214+Agosto!R214+Septiembre!R214+'Octubre '!R214+Noviembre!R214+'Diciembre '!R214</f>
        <v>3</v>
      </c>
      <c r="S214" s="32">
        <f>+Enero!S214+Febrero!S214+'Marzo '!S214+'Abril '!S214+'Mayo '!S214+Junio!S214+Julio!S214+Agosto!S214+Septiembre!S214+'Octubre '!S214+Noviembre!S214+'Diciembre '!S214</f>
        <v>7</v>
      </c>
      <c r="T214" s="32">
        <f>+Enero!T214+Febrero!T214+'Marzo '!T214+'Abril '!T214+'Mayo '!T214+Junio!T214+Julio!T214+Agosto!T214+Septiembre!T214+'Octubre '!T214+Noviembre!T214+'Diciembre '!T214</f>
        <v>1</v>
      </c>
      <c r="U214" s="32">
        <f>+Enero!U214+Febrero!U214+'Marzo '!U214+'Abril '!U214+'Mayo '!U214+Junio!U214+Julio!U214+Agosto!U214+Septiembre!U214+'Octubre '!U214+Noviembre!U214+'Diciembre '!U214</f>
        <v>8</v>
      </c>
      <c r="V214" s="32">
        <f>+Enero!V214+Febrero!V214+'Marzo '!V214+'Abril '!V214+'Mayo '!V214+Junio!V214+Julio!V214+Agosto!V214+Septiembre!V214+'Octubre '!V214+Noviembre!V214+'Diciembre '!V214</f>
        <v>1</v>
      </c>
      <c r="W214" s="32">
        <f>+Enero!W214+Febrero!W214+'Marzo '!W214+'Abril '!W214+'Mayo '!W214+Junio!W214+Julio!W214+Agosto!W214+Septiembre!W214+'Octubre '!W214+Noviembre!W214+'Diciembre '!W214</f>
        <v>13</v>
      </c>
      <c r="X214" s="32">
        <f>+Enero!X214+Febrero!X214+'Marzo '!X214+'Abril '!X214+'Mayo '!X214+Junio!X214+Julio!X214+Agosto!X214+Septiembre!X214+'Octubre '!X214+Noviembre!X214+'Diciembre '!X214</f>
        <v>0</v>
      </c>
      <c r="Y214" s="32">
        <f>+Enero!Y214+Febrero!Y214+'Marzo '!Y214+'Abril '!Y214+'Mayo '!Y214+Junio!Y214+Julio!Y214+Agosto!Y214+Septiembre!Y214+'Octubre '!Y214+Noviembre!Y214+'Diciembre '!Y214</f>
        <v>6</v>
      </c>
      <c r="Z214" s="32">
        <f>+Enero!Z214+Febrero!Z214+'Marzo '!Z214+'Abril '!Z214+'Mayo '!Z214+Junio!Z214+Julio!Z214+Agosto!Z214+Septiembre!Z214+'Octubre '!Z214+Noviembre!Z214+'Diciembre '!Z214</f>
        <v>0</v>
      </c>
      <c r="AA214" s="32">
        <f>+Enero!AA214+Febrero!AA214+'Marzo '!AA214+'Abril '!AA214+'Mayo '!AA214+Junio!AA214+Julio!AA214+Agosto!AA214+Septiembre!AA214+'Octubre '!AA214+Noviembre!AA214+'Diciembre '!AA214</f>
        <v>5</v>
      </c>
      <c r="AB214" s="32">
        <f>+Enero!AB214+Febrero!AB214+'Marzo '!AB214+'Abril '!AB214+'Mayo '!AB214+Junio!AB214+Julio!AB214+Agosto!AB214+Septiembre!AB214+'Octubre '!AB214+Noviembre!AB214+'Diciembre '!AB214</f>
        <v>1</v>
      </c>
      <c r="AC214" s="32">
        <f>+Enero!AC214+Febrero!AC214+'Marzo '!AC214+'Abril '!AC214+'Mayo '!AC214+Junio!AC214+Julio!AC214+Agosto!AC214+Septiembre!AC214+'Octubre '!AC214+Noviembre!AC214+'Diciembre '!AC214</f>
        <v>1</v>
      </c>
      <c r="AD214" s="32">
        <f>+Enero!AD214+Febrero!AD214+'Marzo '!AD214+'Abril '!AD214+'Mayo '!AD214+Junio!AD214+Julio!AD214+Agosto!AD214+Septiembre!AD214+'Octubre '!AD214+Noviembre!AD214+'Diciembre '!AD214</f>
        <v>1</v>
      </c>
      <c r="AE214" s="32">
        <f>+Enero!AE214+Febrero!AE214+'Marzo '!AE214+'Abril '!AE214+'Mayo '!AE214+Junio!AE214+Julio!AE214+Agosto!AE214+Septiembre!AE214+'Octubre '!AE214+Noviembre!AE214+'Diciembre '!AE214</f>
        <v>4</v>
      </c>
      <c r="AF214" s="32">
        <f>+Enero!AF214+Febrero!AF214+'Marzo '!AF214+'Abril '!AF214+'Mayo '!AF214+Junio!AF214+Julio!AF214+Agosto!AF214+Septiembre!AF214+'Octubre '!AF214+Noviembre!AF214+'Diciembre '!AF214</f>
        <v>0</v>
      </c>
      <c r="AG214" s="32">
        <f>+Enero!AG214+Febrero!AG214+'Marzo '!AG214+'Abril '!AG214+'Mayo '!AG214+Junio!AG214+Julio!AG214+Agosto!AG214+Septiembre!AG214+'Octubre '!AG214+Noviembre!AG214+'Diciembre '!AG214</f>
        <v>0</v>
      </c>
      <c r="AH214" s="32">
        <f>+Enero!AH214+Febrero!AH214+'Marzo '!AH214+'Abril '!AH214+'Mayo '!AH214+Junio!AH214+Julio!AH214+Agosto!AH214+Septiembre!AH214+'Octubre '!AH214+Noviembre!AH214+'Diciembre '!AH214</f>
        <v>1</v>
      </c>
      <c r="AI214" s="32">
        <f>+Enero!AI214+Febrero!AI214+'Marzo '!AI214+'Abril '!AI214+'Mayo '!AI214+Junio!AI214+Julio!AI214+Agosto!AI214+Septiembre!AI214+'Octubre '!AI214+Noviembre!AI214+'Diciembre '!AI214</f>
        <v>1</v>
      </c>
      <c r="AJ214" s="32">
        <f>+Enero!AJ214+Febrero!AJ214+'Marzo '!AJ214+'Abril '!AJ214+'Mayo '!AJ214+Junio!AJ214+Julio!AJ214+Agosto!AJ214+Septiembre!AJ214+'Octubre '!AJ214+Noviembre!AJ214+'Diciembre '!AJ214</f>
        <v>1</v>
      </c>
      <c r="AK214" s="32">
        <f>+Enero!AK214+Febrero!AK214+'Marzo '!AK214+'Abril '!AK214+'Mayo '!AK214+Junio!AK214+Julio!AK214+Agosto!AK214+Septiembre!AK214+'Octubre '!AK214+Noviembre!AK214+'Diciembre '!AK214</f>
        <v>1</v>
      </c>
      <c r="AL214" s="32">
        <f>+Enero!AL214+Febrero!AL214+'Marzo '!AL214+'Abril '!AL214+'Mayo '!AL214+Junio!AL214+Julio!AL214+Agosto!AL214+Septiembre!AL214+'Octubre '!AL214+Noviembre!AL214+'Diciembre '!AL214</f>
        <v>0</v>
      </c>
      <c r="AM214" s="86">
        <f>+Enero!AM214+Febrero!AM214+'Marzo '!AM214+'Abril '!AM214+'Mayo '!AM214+Junio!AM214+Julio!AM214+Agosto!AM214+Septiembre!AM214+'Octubre '!AM214+Noviembre!AM214+'Diciembre '!AM214</f>
        <v>0</v>
      </c>
      <c r="AN214" s="177">
        <f>+Enero!AN214+Febrero!AN214+'Marzo '!AN214+'Abril '!AN214+'Mayo '!AN214+Junio!AN214+Julio!AN214+Agosto!AN214+Septiembre!AN214+'Octubre '!AN214+Noviembre!AN214+'Diciembre '!AN214</f>
        <v>0</v>
      </c>
      <c r="AO214" s="178">
        <f>+Enero!AO214+Febrero!AO214+'Marzo '!AO214+'Abril '!AO214+'Mayo '!AO214+Junio!AO214+Julio!AO214+Agosto!AO214+Septiembre!AO214+'Octubre '!AO214+Noviembre!AO214+'Diciembre '!AO214</f>
        <v>8</v>
      </c>
      <c r="AP214" s="32">
        <f>+Enero!AP214+Febrero!AP214+'Marzo '!AP214+'Abril '!AP214+'Mayo '!AP214+Junio!AP214+Julio!AP214+Agosto!AP214+Septiembre!AP214+'Octubre '!AP214+Noviembre!AP214+'Diciembre '!AP214</f>
        <v>8</v>
      </c>
      <c r="AQ214" s="32">
        <f>+Enero!AQ214+Febrero!AQ214+'Marzo '!AQ214+'Abril '!AQ214+'Mayo '!AQ214+Junio!AQ214+Julio!AQ214+Agosto!AQ214+Septiembre!AQ214+'Octubre '!AQ214+Noviembre!AQ214+'Diciembre '!AQ214</f>
        <v>0</v>
      </c>
      <c r="AR214" s="193" t="str">
        <f t="shared" si="54"/>
        <v/>
      </c>
      <c r="AY214" s="5"/>
      <c r="AZ214" s="5"/>
      <c r="BA214" s="28" t="str">
        <f t="shared" si="52"/>
        <v/>
      </c>
      <c r="BC214" s="3"/>
      <c r="BD214" s="3"/>
      <c r="BE214" s="3"/>
      <c r="BG214" s="3"/>
      <c r="BH214" s="29">
        <f t="shared" si="55"/>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6"/>
        <v>2</v>
      </c>
      <c r="D215" s="56">
        <f t="shared" si="57"/>
        <v>1</v>
      </c>
      <c r="E215" s="214">
        <f t="shared" si="57"/>
        <v>1</v>
      </c>
      <c r="F215" s="32">
        <f>+Enero!F215+Febrero!F215+'Marzo '!F215+'Abril '!F215+'Mayo '!F215+Junio!F215+Julio!F215+Agosto!F215+Septiembre!F215+'Octubre '!F215+Noviembre!F215+'Diciembre '!F215</f>
        <v>0</v>
      </c>
      <c r="G215" s="32">
        <f>+Enero!G215+Febrero!G215+'Marzo '!G215+'Abril '!G215+'Mayo '!G215+Junio!G215+Julio!G215+Agosto!G215+Septiembre!G215+'Octubre '!G215+Noviembre!G215+'Diciembre '!G215</f>
        <v>0</v>
      </c>
      <c r="H215" s="32">
        <f>+Enero!H215+Febrero!H215+'Marzo '!H215+'Abril '!H215+'Mayo '!H215+Junio!H215+Julio!H215+Agosto!H215+Septiembre!H215+'Octubre '!H215+Noviembre!H215+'Diciembre '!H215</f>
        <v>0</v>
      </c>
      <c r="I215" s="32">
        <f>+Enero!I215+Febrero!I215+'Marzo '!I215+'Abril '!I215+'Mayo '!I215+Junio!I215+Julio!I215+Agosto!I215+Septiembre!I215+'Octubre '!I215+Noviembre!I215+'Diciembre '!I215</f>
        <v>0</v>
      </c>
      <c r="J215" s="32">
        <f>+Enero!J215+Febrero!J215+'Marzo '!J215+'Abril '!J215+'Mayo '!J215+Junio!J215+Julio!J215+Agosto!J215+Septiembre!J215+'Octubre '!J215+Noviembre!J215+'Diciembre '!J215</f>
        <v>0</v>
      </c>
      <c r="K215" s="32">
        <f>+Enero!K215+Febrero!K215+'Marzo '!K215+'Abril '!K215+'Mayo '!K215+Junio!K215+Julio!K215+Agosto!K215+Septiembre!K215+'Octubre '!K215+Noviembre!K215+'Diciembre '!K215</f>
        <v>0</v>
      </c>
      <c r="L215" s="32">
        <f>+Enero!L215+Febrero!L215+'Marzo '!L215+'Abril '!L215+'Mayo '!L215+Junio!L215+Julio!L215+Agosto!L215+Septiembre!L215+'Octubre '!L215+Noviembre!L215+'Diciembre '!L215</f>
        <v>0</v>
      </c>
      <c r="M215" s="32">
        <f>+Enero!M215+Febrero!M215+'Marzo '!M215+'Abril '!M215+'Mayo '!M215+Junio!M215+Julio!M215+Agosto!M215+Septiembre!M215+'Octubre '!M215+Noviembre!M215+'Diciembre '!M215</f>
        <v>0</v>
      </c>
      <c r="N215" s="32">
        <f>+Enero!N215+Febrero!N215+'Marzo '!N215+'Abril '!N215+'Mayo '!N215+Junio!N215+Julio!N215+Agosto!N215+Septiembre!N215+'Octubre '!N215+Noviembre!N215+'Diciembre '!N215</f>
        <v>0</v>
      </c>
      <c r="O215" s="32">
        <f>+Enero!O215+Febrero!O215+'Marzo '!O215+'Abril '!O215+'Mayo '!O215+Junio!O215+Julio!O215+Agosto!O215+Septiembre!O215+'Octubre '!O215+Noviembre!O215+'Diciembre '!O215</f>
        <v>0</v>
      </c>
      <c r="P215" s="32">
        <f>+Enero!P215+Febrero!P215+'Marzo '!P215+'Abril '!P215+'Mayo '!P215+Junio!P215+Julio!P215+Agosto!P215+Septiembre!P215+'Octubre '!P215+Noviembre!P215+'Diciembre '!P215</f>
        <v>0</v>
      </c>
      <c r="Q215" s="32">
        <f>+Enero!Q215+Febrero!Q215+'Marzo '!Q215+'Abril '!Q215+'Mayo '!Q215+Junio!Q215+Julio!Q215+Agosto!Q215+Septiembre!Q215+'Octubre '!Q215+Noviembre!Q215+'Diciembre '!Q215</f>
        <v>1</v>
      </c>
      <c r="R215" s="32">
        <f>+Enero!R215+Febrero!R215+'Marzo '!R215+'Abril '!R215+'Mayo '!R215+Junio!R215+Julio!R215+Agosto!R215+Septiembre!R215+'Octubre '!R215+Noviembre!R215+'Diciembre '!R215</f>
        <v>1</v>
      </c>
      <c r="S215" s="32">
        <f>+Enero!S215+Febrero!S215+'Marzo '!S215+'Abril '!S215+'Mayo '!S215+Junio!S215+Julio!S215+Agosto!S215+Septiembre!S215+'Octubre '!S215+Noviembre!S215+'Diciembre '!S215</f>
        <v>0</v>
      </c>
      <c r="T215" s="32">
        <f>+Enero!T215+Febrero!T215+'Marzo '!T215+'Abril '!T215+'Mayo '!T215+Junio!T215+Julio!T215+Agosto!T215+Septiembre!T215+'Octubre '!T215+Noviembre!T215+'Diciembre '!T215</f>
        <v>0</v>
      </c>
      <c r="U215" s="32">
        <f>+Enero!U215+Febrero!U215+'Marzo '!U215+'Abril '!U215+'Mayo '!U215+Junio!U215+Julio!U215+Agosto!U215+Septiembre!U215+'Octubre '!U215+Noviembre!U215+'Diciembre '!U215</f>
        <v>0</v>
      </c>
      <c r="V215" s="32">
        <f>+Enero!V215+Febrero!V215+'Marzo '!V215+'Abril '!V215+'Mayo '!V215+Junio!V215+Julio!V215+Agosto!V215+Septiembre!V215+'Octubre '!V215+Noviembre!V215+'Diciembre '!V215</f>
        <v>0</v>
      </c>
      <c r="W215" s="32">
        <f>+Enero!W215+Febrero!W215+'Marzo '!W215+'Abril '!W215+'Mayo '!W215+Junio!W215+Julio!W215+Agosto!W215+Septiembre!W215+'Octubre '!W215+Noviembre!W215+'Diciembre '!W215</f>
        <v>0</v>
      </c>
      <c r="X215" s="32">
        <f>+Enero!X215+Febrero!X215+'Marzo '!X215+'Abril '!X215+'Mayo '!X215+Junio!X215+Julio!X215+Agosto!X215+Septiembre!X215+'Octubre '!X215+Noviembre!X215+'Diciembre '!X215</f>
        <v>0</v>
      </c>
      <c r="Y215" s="32">
        <f>+Enero!Y215+Febrero!Y215+'Marzo '!Y215+'Abril '!Y215+'Mayo '!Y215+Junio!Y215+Julio!Y215+Agosto!Y215+Septiembre!Y215+'Octubre '!Y215+Noviembre!Y215+'Diciembre '!Y215</f>
        <v>0</v>
      </c>
      <c r="Z215" s="32">
        <f>+Enero!Z215+Febrero!Z215+'Marzo '!Z215+'Abril '!Z215+'Mayo '!Z215+Junio!Z215+Julio!Z215+Agosto!Z215+Septiembre!Z215+'Octubre '!Z215+Noviembre!Z215+'Diciembre '!Z215</f>
        <v>0</v>
      </c>
      <c r="AA215" s="32">
        <f>+Enero!AA215+Febrero!AA215+'Marzo '!AA215+'Abril '!AA215+'Mayo '!AA215+Junio!AA215+Julio!AA215+Agosto!AA215+Septiembre!AA215+'Octubre '!AA215+Noviembre!AA215+'Diciembre '!AA215</f>
        <v>0</v>
      </c>
      <c r="AB215" s="32">
        <f>+Enero!AB215+Febrero!AB215+'Marzo '!AB215+'Abril '!AB215+'Mayo '!AB215+Junio!AB215+Julio!AB215+Agosto!AB215+Septiembre!AB215+'Octubre '!AB215+Noviembre!AB215+'Diciembre '!AB215</f>
        <v>0</v>
      </c>
      <c r="AC215" s="32">
        <f>+Enero!AC215+Febrero!AC215+'Marzo '!AC215+'Abril '!AC215+'Mayo '!AC215+Junio!AC215+Julio!AC215+Agosto!AC215+Septiembre!AC215+'Octubre '!AC215+Noviembre!AC215+'Diciembre '!AC215</f>
        <v>0</v>
      </c>
      <c r="AD215" s="32">
        <f>+Enero!AD215+Febrero!AD215+'Marzo '!AD215+'Abril '!AD215+'Mayo '!AD215+Junio!AD215+Julio!AD215+Agosto!AD215+Septiembre!AD215+'Octubre '!AD215+Noviembre!AD215+'Diciembre '!AD215</f>
        <v>0</v>
      </c>
      <c r="AE215" s="32">
        <f>+Enero!AE215+Febrero!AE215+'Marzo '!AE215+'Abril '!AE215+'Mayo '!AE215+Junio!AE215+Julio!AE215+Agosto!AE215+Septiembre!AE215+'Octubre '!AE215+Noviembre!AE215+'Diciembre '!AE215</f>
        <v>0</v>
      </c>
      <c r="AF215" s="32">
        <f>+Enero!AF215+Febrero!AF215+'Marzo '!AF215+'Abril '!AF215+'Mayo '!AF215+Junio!AF215+Julio!AF215+Agosto!AF215+Septiembre!AF215+'Octubre '!AF215+Noviembre!AF215+'Diciembre '!AF215</f>
        <v>0</v>
      </c>
      <c r="AG215" s="32">
        <f>+Enero!AG215+Febrero!AG215+'Marzo '!AG215+'Abril '!AG215+'Mayo '!AG215+Junio!AG215+Julio!AG215+Agosto!AG215+Septiembre!AG215+'Octubre '!AG215+Noviembre!AG215+'Diciembre '!AG215</f>
        <v>0</v>
      </c>
      <c r="AH215" s="32">
        <f>+Enero!AH215+Febrero!AH215+'Marzo '!AH215+'Abril '!AH215+'Mayo '!AH215+Junio!AH215+Julio!AH215+Agosto!AH215+Septiembre!AH215+'Octubre '!AH215+Noviembre!AH215+'Diciembre '!AH215</f>
        <v>0</v>
      </c>
      <c r="AI215" s="32">
        <f>+Enero!AI215+Febrero!AI215+'Marzo '!AI215+'Abril '!AI215+'Mayo '!AI215+Junio!AI215+Julio!AI215+Agosto!AI215+Septiembre!AI215+'Octubre '!AI215+Noviembre!AI215+'Diciembre '!AI215</f>
        <v>0</v>
      </c>
      <c r="AJ215" s="32">
        <f>+Enero!AJ215+Febrero!AJ215+'Marzo '!AJ215+'Abril '!AJ215+'Mayo '!AJ215+Junio!AJ215+Julio!AJ215+Agosto!AJ215+Septiembre!AJ215+'Octubre '!AJ215+Noviembre!AJ215+'Diciembre '!AJ215</f>
        <v>0</v>
      </c>
      <c r="AK215" s="32">
        <f>+Enero!AK215+Febrero!AK215+'Marzo '!AK215+'Abril '!AK215+'Mayo '!AK215+Junio!AK215+Julio!AK215+Agosto!AK215+Septiembre!AK215+'Octubre '!AK215+Noviembre!AK215+'Diciembre '!AK215</f>
        <v>0</v>
      </c>
      <c r="AL215" s="32">
        <f>+Enero!AL215+Febrero!AL215+'Marzo '!AL215+'Abril '!AL215+'Mayo '!AL215+Junio!AL215+Julio!AL215+Agosto!AL215+Septiembre!AL215+'Octubre '!AL215+Noviembre!AL215+'Diciembre '!AL215</f>
        <v>0</v>
      </c>
      <c r="AM215" s="86">
        <f>+Enero!AM215+Febrero!AM215+'Marzo '!AM215+'Abril '!AM215+'Mayo '!AM215+Junio!AM215+Julio!AM215+Agosto!AM215+Septiembre!AM215+'Octubre '!AM215+Noviembre!AM215+'Diciembre '!AM215</f>
        <v>0</v>
      </c>
      <c r="AN215" s="177">
        <f>+Enero!AN215+Febrero!AN215+'Marzo '!AN215+'Abril '!AN215+'Mayo '!AN215+Junio!AN215+Julio!AN215+Agosto!AN215+Septiembre!AN215+'Octubre '!AN215+Noviembre!AN215+'Diciembre '!AN215</f>
        <v>0</v>
      </c>
      <c r="AO215" s="178">
        <f>+Enero!AO215+Febrero!AO215+'Marzo '!AO215+'Abril '!AO215+'Mayo '!AO215+Junio!AO215+Julio!AO215+Agosto!AO215+Septiembre!AO215+'Octubre '!AO215+Noviembre!AO215+'Diciembre '!AO215</f>
        <v>0</v>
      </c>
      <c r="AP215" s="32">
        <f>+Enero!AP215+Febrero!AP215+'Marzo '!AP215+'Abril '!AP215+'Mayo '!AP215+Junio!AP215+Julio!AP215+Agosto!AP215+Septiembre!AP215+'Octubre '!AP215+Noviembre!AP215+'Diciembre '!AP215</f>
        <v>0</v>
      </c>
      <c r="AQ215" s="32">
        <f>+Enero!AQ215+Febrero!AQ215+'Marzo '!AQ215+'Abril '!AQ215+'Mayo '!AQ215+Junio!AQ215+Julio!AQ215+Agosto!AQ215+Septiembre!AQ215+'Octubre '!AQ215+Noviembre!AQ215+'Diciembre '!AQ215</f>
        <v>0</v>
      </c>
      <c r="AR215" s="193" t="str">
        <f t="shared" si="54"/>
        <v/>
      </c>
      <c r="AY215" s="5"/>
      <c r="AZ215" s="5"/>
      <c r="BA215" s="28" t="str">
        <f t="shared" si="52"/>
        <v/>
      </c>
      <c r="BC215" s="3"/>
      <c r="BD215" s="3"/>
      <c r="BE215" s="3"/>
      <c r="BG215" s="3"/>
      <c r="BH215" s="29">
        <f t="shared" si="55"/>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6"/>
        <v>0</v>
      </c>
      <c r="D216" s="56">
        <f t="shared" si="57"/>
        <v>0</v>
      </c>
      <c r="E216" s="214">
        <f t="shared" si="57"/>
        <v>0</v>
      </c>
      <c r="F216" s="32">
        <f>+Enero!F216+Febrero!F216+'Marzo '!F216+'Abril '!F216+'Mayo '!F216+Junio!F216+Julio!F216+Agosto!F216+Septiembre!F216+'Octubre '!F216+Noviembre!F216+'Diciembre '!F216</f>
        <v>0</v>
      </c>
      <c r="G216" s="32">
        <f>+Enero!G216+Febrero!G216+'Marzo '!G216+'Abril '!G216+'Mayo '!G216+Junio!G216+Julio!G216+Agosto!G216+Septiembre!G216+'Octubre '!G216+Noviembre!G216+'Diciembre '!G216</f>
        <v>0</v>
      </c>
      <c r="H216" s="32">
        <f>+Enero!H216+Febrero!H216+'Marzo '!H216+'Abril '!H216+'Mayo '!H216+Junio!H216+Julio!H216+Agosto!H216+Septiembre!H216+'Octubre '!H216+Noviembre!H216+'Diciembre '!H216</f>
        <v>0</v>
      </c>
      <c r="I216" s="32">
        <f>+Enero!I216+Febrero!I216+'Marzo '!I216+'Abril '!I216+'Mayo '!I216+Junio!I216+Julio!I216+Agosto!I216+Septiembre!I216+'Octubre '!I216+Noviembre!I216+'Diciembre '!I216</f>
        <v>0</v>
      </c>
      <c r="J216" s="32">
        <f>+Enero!J216+Febrero!J216+'Marzo '!J216+'Abril '!J216+'Mayo '!J216+Junio!J216+Julio!J216+Agosto!J216+Septiembre!J216+'Octubre '!J216+Noviembre!J216+'Diciembre '!J216</f>
        <v>0</v>
      </c>
      <c r="K216" s="32">
        <f>+Enero!K216+Febrero!K216+'Marzo '!K216+'Abril '!K216+'Mayo '!K216+Junio!K216+Julio!K216+Agosto!K216+Septiembre!K216+'Octubre '!K216+Noviembre!K216+'Diciembre '!K216</f>
        <v>0</v>
      </c>
      <c r="L216" s="32">
        <f>+Enero!L216+Febrero!L216+'Marzo '!L216+'Abril '!L216+'Mayo '!L216+Junio!L216+Julio!L216+Agosto!L216+Septiembre!L216+'Octubre '!L216+Noviembre!L216+'Diciembre '!L216</f>
        <v>0</v>
      </c>
      <c r="M216" s="32">
        <f>+Enero!M216+Febrero!M216+'Marzo '!M216+'Abril '!M216+'Mayo '!M216+Junio!M216+Julio!M216+Agosto!M216+Septiembre!M216+'Octubre '!M216+Noviembre!M216+'Diciembre '!M216</f>
        <v>0</v>
      </c>
      <c r="N216" s="32">
        <f>+Enero!N216+Febrero!N216+'Marzo '!N216+'Abril '!N216+'Mayo '!N216+Junio!N216+Julio!N216+Agosto!N216+Septiembre!N216+'Octubre '!N216+Noviembre!N216+'Diciembre '!N216</f>
        <v>0</v>
      </c>
      <c r="O216" s="32">
        <f>+Enero!O216+Febrero!O216+'Marzo '!O216+'Abril '!O216+'Mayo '!O216+Junio!O216+Julio!O216+Agosto!O216+Septiembre!O216+'Octubre '!O216+Noviembre!O216+'Diciembre '!O216</f>
        <v>0</v>
      </c>
      <c r="P216" s="32">
        <f>+Enero!P216+Febrero!P216+'Marzo '!P216+'Abril '!P216+'Mayo '!P216+Junio!P216+Julio!P216+Agosto!P216+Septiembre!P216+'Octubre '!P216+Noviembre!P216+'Diciembre '!P216</f>
        <v>0</v>
      </c>
      <c r="Q216" s="32">
        <f>+Enero!Q216+Febrero!Q216+'Marzo '!Q216+'Abril '!Q216+'Mayo '!Q216+Junio!Q216+Julio!Q216+Agosto!Q216+Septiembre!Q216+'Octubre '!Q216+Noviembre!Q216+'Diciembre '!Q216</f>
        <v>0</v>
      </c>
      <c r="R216" s="32">
        <f>+Enero!R216+Febrero!R216+'Marzo '!R216+'Abril '!R216+'Mayo '!R216+Junio!R216+Julio!R216+Agosto!R216+Septiembre!R216+'Octubre '!R216+Noviembre!R216+'Diciembre '!R216</f>
        <v>0</v>
      </c>
      <c r="S216" s="32">
        <f>+Enero!S216+Febrero!S216+'Marzo '!S216+'Abril '!S216+'Mayo '!S216+Junio!S216+Julio!S216+Agosto!S216+Septiembre!S216+'Octubre '!S216+Noviembre!S216+'Diciembre '!S216</f>
        <v>0</v>
      </c>
      <c r="T216" s="32">
        <f>+Enero!T216+Febrero!T216+'Marzo '!T216+'Abril '!T216+'Mayo '!T216+Junio!T216+Julio!T216+Agosto!T216+Septiembre!T216+'Octubre '!T216+Noviembre!T216+'Diciembre '!T216</f>
        <v>0</v>
      </c>
      <c r="U216" s="32">
        <f>+Enero!U216+Febrero!U216+'Marzo '!U216+'Abril '!U216+'Mayo '!U216+Junio!U216+Julio!U216+Agosto!U216+Septiembre!U216+'Octubre '!U216+Noviembre!U216+'Diciembre '!U216</f>
        <v>0</v>
      </c>
      <c r="V216" s="32">
        <f>+Enero!V216+Febrero!V216+'Marzo '!V216+'Abril '!V216+'Mayo '!V216+Junio!V216+Julio!V216+Agosto!V216+Septiembre!V216+'Octubre '!V216+Noviembre!V216+'Diciembre '!V216</f>
        <v>0</v>
      </c>
      <c r="W216" s="32">
        <f>+Enero!W216+Febrero!W216+'Marzo '!W216+'Abril '!W216+'Mayo '!W216+Junio!W216+Julio!W216+Agosto!W216+Septiembre!W216+'Octubre '!W216+Noviembre!W216+'Diciembre '!W216</f>
        <v>0</v>
      </c>
      <c r="X216" s="32">
        <f>+Enero!X216+Febrero!X216+'Marzo '!X216+'Abril '!X216+'Mayo '!X216+Junio!X216+Julio!X216+Agosto!X216+Septiembre!X216+'Octubre '!X216+Noviembre!X216+'Diciembre '!X216</f>
        <v>0</v>
      </c>
      <c r="Y216" s="32">
        <f>+Enero!Y216+Febrero!Y216+'Marzo '!Y216+'Abril '!Y216+'Mayo '!Y216+Junio!Y216+Julio!Y216+Agosto!Y216+Septiembre!Y216+'Octubre '!Y216+Noviembre!Y216+'Diciembre '!Y216</f>
        <v>0</v>
      </c>
      <c r="Z216" s="32">
        <f>+Enero!Z216+Febrero!Z216+'Marzo '!Z216+'Abril '!Z216+'Mayo '!Z216+Junio!Z216+Julio!Z216+Agosto!Z216+Septiembre!Z216+'Octubre '!Z216+Noviembre!Z216+'Diciembre '!Z216</f>
        <v>0</v>
      </c>
      <c r="AA216" s="32">
        <f>+Enero!AA216+Febrero!AA216+'Marzo '!AA216+'Abril '!AA216+'Mayo '!AA216+Junio!AA216+Julio!AA216+Agosto!AA216+Septiembre!AA216+'Octubre '!AA216+Noviembre!AA216+'Diciembre '!AA216</f>
        <v>0</v>
      </c>
      <c r="AB216" s="32">
        <f>+Enero!AB216+Febrero!AB216+'Marzo '!AB216+'Abril '!AB216+'Mayo '!AB216+Junio!AB216+Julio!AB216+Agosto!AB216+Septiembre!AB216+'Octubre '!AB216+Noviembre!AB216+'Diciembre '!AB216</f>
        <v>0</v>
      </c>
      <c r="AC216" s="32">
        <f>+Enero!AC216+Febrero!AC216+'Marzo '!AC216+'Abril '!AC216+'Mayo '!AC216+Junio!AC216+Julio!AC216+Agosto!AC216+Septiembre!AC216+'Octubre '!AC216+Noviembre!AC216+'Diciembre '!AC216</f>
        <v>0</v>
      </c>
      <c r="AD216" s="32">
        <f>+Enero!AD216+Febrero!AD216+'Marzo '!AD216+'Abril '!AD216+'Mayo '!AD216+Junio!AD216+Julio!AD216+Agosto!AD216+Septiembre!AD216+'Octubre '!AD216+Noviembre!AD216+'Diciembre '!AD216</f>
        <v>0</v>
      </c>
      <c r="AE216" s="32">
        <f>+Enero!AE216+Febrero!AE216+'Marzo '!AE216+'Abril '!AE216+'Mayo '!AE216+Junio!AE216+Julio!AE216+Agosto!AE216+Septiembre!AE216+'Octubre '!AE216+Noviembre!AE216+'Diciembre '!AE216</f>
        <v>0</v>
      </c>
      <c r="AF216" s="32">
        <f>+Enero!AF216+Febrero!AF216+'Marzo '!AF216+'Abril '!AF216+'Mayo '!AF216+Junio!AF216+Julio!AF216+Agosto!AF216+Septiembre!AF216+'Octubre '!AF216+Noviembre!AF216+'Diciembre '!AF216</f>
        <v>0</v>
      </c>
      <c r="AG216" s="32">
        <f>+Enero!AG216+Febrero!AG216+'Marzo '!AG216+'Abril '!AG216+'Mayo '!AG216+Junio!AG216+Julio!AG216+Agosto!AG216+Septiembre!AG216+'Octubre '!AG216+Noviembre!AG216+'Diciembre '!AG216</f>
        <v>0</v>
      </c>
      <c r="AH216" s="32">
        <f>+Enero!AH216+Febrero!AH216+'Marzo '!AH216+'Abril '!AH216+'Mayo '!AH216+Junio!AH216+Julio!AH216+Agosto!AH216+Septiembre!AH216+'Octubre '!AH216+Noviembre!AH216+'Diciembre '!AH216</f>
        <v>0</v>
      </c>
      <c r="AI216" s="32">
        <f>+Enero!AI216+Febrero!AI216+'Marzo '!AI216+'Abril '!AI216+'Mayo '!AI216+Junio!AI216+Julio!AI216+Agosto!AI216+Septiembre!AI216+'Octubre '!AI216+Noviembre!AI216+'Diciembre '!AI216</f>
        <v>0</v>
      </c>
      <c r="AJ216" s="32">
        <f>+Enero!AJ216+Febrero!AJ216+'Marzo '!AJ216+'Abril '!AJ216+'Mayo '!AJ216+Junio!AJ216+Julio!AJ216+Agosto!AJ216+Septiembre!AJ216+'Octubre '!AJ216+Noviembre!AJ216+'Diciembre '!AJ216</f>
        <v>0</v>
      </c>
      <c r="AK216" s="32">
        <f>+Enero!AK216+Febrero!AK216+'Marzo '!AK216+'Abril '!AK216+'Mayo '!AK216+Junio!AK216+Julio!AK216+Agosto!AK216+Septiembre!AK216+'Octubre '!AK216+Noviembre!AK216+'Diciembre '!AK216</f>
        <v>0</v>
      </c>
      <c r="AL216" s="32">
        <f>+Enero!AL216+Febrero!AL216+'Marzo '!AL216+'Abril '!AL216+'Mayo '!AL216+Junio!AL216+Julio!AL216+Agosto!AL216+Septiembre!AL216+'Octubre '!AL216+Noviembre!AL216+'Diciembre '!AL216</f>
        <v>0</v>
      </c>
      <c r="AM216" s="86">
        <f>+Enero!AM216+Febrero!AM216+'Marzo '!AM216+'Abril '!AM216+'Mayo '!AM216+Junio!AM216+Julio!AM216+Agosto!AM216+Septiembre!AM216+'Octubre '!AM216+Noviembre!AM216+'Diciembre '!AM216</f>
        <v>0</v>
      </c>
      <c r="AN216" s="177">
        <f>+Enero!AN216+Febrero!AN216+'Marzo '!AN216+'Abril '!AN216+'Mayo '!AN216+Junio!AN216+Julio!AN216+Agosto!AN216+Septiembre!AN216+'Octubre '!AN216+Noviembre!AN216+'Diciembre '!AN216</f>
        <v>0</v>
      </c>
      <c r="AO216" s="178">
        <f>+Enero!AO216+Febrero!AO216+'Marzo '!AO216+'Abril '!AO216+'Mayo '!AO216+Junio!AO216+Julio!AO216+Agosto!AO216+Septiembre!AO216+'Octubre '!AO216+Noviembre!AO216+'Diciembre '!AO216</f>
        <v>0</v>
      </c>
      <c r="AP216" s="32">
        <f>+Enero!AP216+Febrero!AP216+'Marzo '!AP216+'Abril '!AP216+'Mayo '!AP216+Junio!AP216+Julio!AP216+Agosto!AP216+Septiembre!AP216+'Octubre '!AP216+Noviembre!AP216+'Diciembre '!AP216</f>
        <v>0</v>
      </c>
      <c r="AQ216" s="32">
        <f>+Enero!AQ216+Febrero!AQ216+'Marzo '!AQ216+'Abril '!AQ216+'Mayo '!AQ216+Junio!AQ216+Julio!AQ216+Agosto!AQ216+Septiembre!AQ216+'Octubre '!AQ216+Noviembre!AQ216+'Diciembre '!AQ216</f>
        <v>0</v>
      </c>
      <c r="AR216" s="193" t="str">
        <f t="shared" si="54"/>
        <v/>
      </c>
      <c r="AY216" s="5"/>
      <c r="AZ216" s="5"/>
      <c r="BA216" s="28" t="str">
        <f t="shared" si="52"/>
        <v/>
      </c>
      <c r="BC216" s="3"/>
      <c r="BD216" s="3"/>
      <c r="BE216" s="3"/>
      <c r="BG216" s="3"/>
      <c r="BH216" s="29">
        <f t="shared" si="55"/>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6"/>
        <v>1</v>
      </c>
      <c r="D217" s="56">
        <f t="shared" si="57"/>
        <v>1</v>
      </c>
      <c r="E217" s="214">
        <f t="shared" si="57"/>
        <v>0</v>
      </c>
      <c r="F217" s="32">
        <f>+Enero!F217+Febrero!F217+'Marzo '!F217+'Abril '!F217+'Mayo '!F217+Junio!F217+Julio!F217+Agosto!F217+Septiembre!F217+'Octubre '!F217+Noviembre!F217+'Diciembre '!F217</f>
        <v>0</v>
      </c>
      <c r="G217" s="32">
        <f>+Enero!G217+Febrero!G217+'Marzo '!G217+'Abril '!G217+'Mayo '!G217+Junio!G217+Julio!G217+Agosto!G217+Septiembre!G217+'Octubre '!G217+Noviembre!G217+'Diciembre '!G217</f>
        <v>0</v>
      </c>
      <c r="H217" s="32">
        <f>+Enero!H217+Febrero!H217+'Marzo '!H217+'Abril '!H217+'Mayo '!H217+Junio!H217+Julio!H217+Agosto!H217+Septiembre!H217+'Octubre '!H217+Noviembre!H217+'Diciembre '!H217</f>
        <v>0</v>
      </c>
      <c r="I217" s="32">
        <f>+Enero!I217+Febrero!I217+'Marzo '!I217+'Abril '!I217+'Mayo '!I217+Junio!I217+Julio!I217+Agosto!I217+Septiembre!I217+'Octubre '!I217+Noviembre!I217+'Diciembre '!I217</f>
        <v>0</v>
      </c>
      <c r="J217" s="32">
        <f>+Enero!J217+Febrero!J217+'Marzo '!J217+'Abril '!J217+'Mayo '!J217+Junio!J217+Julio!J217+Agosto!J217+Septiembre!J217+'Octubre '!J217+Noviembre!J217+'Diciembre '!J217</f>
        <v>0</v>
      </c>
      <c r="K217" s="32">
        <f>+Enero!K217+Febrero!K217+'Marzo '!K217+'Abril '!K217+'Mayo '!K217+Junio!K217+Julio!K217+Agosto!K217+Septiembre!K217+'Octubre '!K217+Noviembre!K217+'Diciembre '!K217</f>
        <v>0</v>
      </c>
      <c r="L217" s="32">
        <f>+Enero!L217+Febrero!L217+'Marzo '!L217+'Abril '!L217+'Mayo '!L217+Junio!L217+Julio!L217+Agosto!L217+Septiembre!L217+'Octubre '!L217+Noviembre!L217+'Diciembre '!L217</f>
        <v>0</v>
      </c>
      <c r="M217" s="32">
        <f>+Enero!M217+Febrero!M217+'Marzo '!M217+'Abril '!M217+'Mayo '!M217+Junio!M217+Julio!M217+Agosto!M217+Septiembre!M217+'Octubre '!M217+Noviembre!M217+'Diciembre '!M217</f>
        <v>0</v>
      </c>
      <c r="N217" s="32">
        <f>+Enero!N217+Febrero!N217+'Marzo '!N217+'Abril '!N217+'Mayo '!N217+Junio!N217+Julio!N217+Agosto!N217+Septiembre!N217+'Octubre '!N217+Noviembre!N217+'Diciembre '!N217</f>
        <v>0</v>
      </c>
      <c r="O217" s="32">
        <f>+Enero!O217+Febrero!O217+'Marzo '!O217+'Abril '!O217+'Mayo '!O217+Junio!O217+Julio!O217+Agosto!O217+Septiembre!O217+'Octubre '!O217+Noviembre!O217+'Diciembre '!O217</f>
        <v>0</v>
      </c>
      <c r="P217" s="32">
        <f>+Enero!P217+Febrero!P217+'Marzo '!P217+'Abril '!P217+'Mayo '!P217+Junio!P217+Julio!P217+Agosto!P217+Septiembre!P217+'Octubre '!P217+Noviembre!P217+'Diciembre '!P217</f>
        <v>1</v>
      </c>
      <c r="Q217" s="32">
        <f>+Enero!Q217+Febrero!Q217+'Marzo '!Q217+'Abril '!Q217+'Mayo '!Q217+Junio!Q217+Julio!Q217+Agosto!Q217+Septiembre!Q217+'Octubre '!Q217+Noviembre!Q217+'Diciembre '!Q217</f>
        <v>0</v>
      </c>
      <c r="R217" s="32">
        <f>+Enero!R217+Febrero!R217+'Marzo '!R217+'Abril '!R217+'Mayo '!R217+Junio!R217+Julio!R217+Agosto!R217+Septiembre!R217+'Octubre '!R217+Noviembre!R217+'Diciembre '!R217</f>
        <v>0</v>
      </c>
      <c r="S217" s="32">
        <f>+Enero!S217+Febrero!S217+'Marzo '!S217+'Abril '!S217+'Mayo '!S217+Junio!S217+Julio!S217+Agosto!S217+Septiembre!S217+'Octubre '!S217+Noviembre!S217+'Diciembre '!S217</f>
        <v>0</v>
      </c>
      <c r="T217" s="32">
        <f>+Enero!T217+Febrero!T217+'Marzo '!T217+'Abril '!T217+'Mayo '!T217+Junio!T217+Julio!T217+Agosto!T217+Septiembre!T217+'Octubre '!T217+Noviembre!T217+'Diciembre '!T217</f>
        <v>0</v>
      </c>
      <c r="U217" s="32">
        <f>+Enero!U217+Febrero!U217+'Marzo '!U217+'Abril '!U217+'Mayo '!U217+Junio!U217+Julio!U217+Agosto!U217+Septiembre!U217+'Octubre '!U217+Noviembre!U217+'Diciembre '!U217</f>
        <v>0</v>
      </c>
      <c r="V217" s="32">
        <f>+Enero!V217+Febrero!V217+'Marzo '!V217+'Abril '!V217+'Mayo '!V217+Junio!V217+Julio!V217+Agosto!V217+Septiembre!V217+'Octubre '!V217+Noviembre!V217+'Diciembre '!V217</f>
        <v>0</v>
      </c>
      <c r="W217" s="32">
        <f>+Enero!W217+Febrero!W217+'Marzo '!W217+'Abril '!W217+'Mayo '!W217+Junio!W217+Julio!W217+Agosto!W217+Septiembre!W217+'Octubre '!W217+Noviembre!W217+'Diciembre '!W217</f>
        <v>0</v>
      </c>
      <c r="X217" s="32">
        <f>+Enero!X217+Febrero!X217+'Marzo '!X217+'Abril '!X217+'Mayo '!X217+Junio!X217+Julio!X217+Agosto!X217+Septiembre!X217+'Octubre '!X217+Noviembre!X217+'Diciembre '!X217</f>
        <v>0</v>
      </c>
      <c r="Y217" s="32">
        <f>+Enero!Y217+Febrero!Y217+'Marzo '!Y217+'Abril '!Y217+'Mayo '!Y217+Junio!Y217+Julio!Y217+Agosto!Y217+Septiembre!Y217+'Octubre '!Y217+Noviembre!Y217+'Diciembre '!Y217</f>
        <v>0</v>
      </c>
      <c r="Z217" s="32">
        <f>+Enero!Z217+Febrero!Z217+'Marzo '!Z217+'Abril '!Z217+'Mayo '!Z217+Junio!Z217+Julio!Z217+Agosto!Z217+Septiembre!Z217+'Octubre '!Z217+Noviembre!Z217+'Diciembre '!Z217</f>
        <v>0</v>
      </c>
      <c r="AA217" s="32">
        <f>+Enero!AA217+Febrero!AA217+'Marzo '!AA217+'Abril '!AA217+'Mayo '!AA217+Junio!AA217+Julio!AA217+Agosto!AA217+Septiembre!AA217+'Octubre '!AA217+Noviembre!AA217+'Diciembre '!AA217</f>
        <v>0</v>
      </c>
      <c r="AB217" s="32">
        <f>+Enero!AB217+Febrero!AB217+'Marzo '!AB217+'Abril '!AB217+'Mayo '!AB217+Junio!AB217+Julio!AB217+Agosto!AB217+Septiembre!AB217+'Octubre '!AB217+Noviembre!AB217+'Diciembre '!AB217</f>
        <v>0</v>
      </c>
      <c r="AC217" s="32">
        <f>+Enero!AC217+Febrero!AC217+'Marzo '!AC217+'Abril '!AC217+'Mayo '!AC217+Junio!AC217+Julio!AC217+Agosto!AC217+Septiembre!AC217+'Octubre '!AC217+Noviembre!AC217+'Diciembre '!AC217</f>
        <v>0</v>
      </c>
      <c r="AD217" s="32">
        <f>+Enero!AD217+Febrero!AD217+'Marzo '!AD217+'Abril '!AD217+'Mayo '!AD217+Junio!AD217+Julio!AD217+Agosto!AD217+Septiembre!AD217+'Octubre '!AD217+Noviembre!AD217+'Diciembre '!AD217</f>
        <v>0</v>
      </c>
      <c r="AE217" s="32">
        <f>+Enero!AE217+Febrero!AE217+'Marzo '!AE217+'Abril '!AE217+'Mayo '!AE217+Junio!AE217+Julio!AE217+Agosto!AE217+Septiembre!AE217+'Octubre '!AE217+Noviembre!AE217+'Diciembre '!AE217</f>
        <v>0</v>
      </c>
      <c r="AF217" s="32">
        <f>+Enero!AF217+Febrero!AF217+'Marzo '!AF217+'Abril '!AF217+'Mayo '!AF217+Junio!AF217+Julio!AF217+Agosto!AF217+Septiembre!AF217+'Octubre '!AF217+Noviembre!AF217+'Diciembre '!AF217</f>
        <v>0</v>
      </c>
      <c r="AG217" s="32">
        <f>+Enero!AG217+Febrero!AG217+'Marzo '!AG217+'Abril '!AG217+'Mayo '!AG217+Junio!AG217+Julio!AG217+Agosto!AG217+Septiembre!AG217+'Octubre '!AG217+Noviembre!AG217+'Diciembre '!AG217</f>
        <v>0</v>
      </c>
      <c r="AH217" s="32">
        <f>+Enero!AH217+Febrero!AH217+'Marzo '!AH217+'Abril '!AH217+'Mayo '!AH217+Junio!AH217+Julio!AH217+Agosto!AH217+Septiembre!AH217+'Octubre '!AH217+Noviembre!AH217+'Diciembre '!AH217</f>
        <v>0</v>
      </c>
      <c r="AI217" s="32">
        <f>+Enero!AI217+Febrero!AI217+'Marzo '!AI217+'Abril '!AI217+'Mayo '!AI217+Junio!AI217+Julio!AI217+Agosto!AI217+Septiembre!AI217+'Octubre '!AI217+Noviembre!AI217+'Diciembre '!AI217</f>
        <v>0</v>
      </c>
      <c r="AJ217" s="32">
        <f>+Enero!AJ217+Febrero!AJ217+'Marzo '!AJ217+'Abril '!AJ217+'Mayo '!AJ217+Junio!AJ217+Julio!AJ217+Agosto!AJ217+Septiembre!AJ217+'Octubre '!AJ217+Noviembre!AJ217+'Diciembre '!AJ217</f>
        <v>0</v>
      </c>
      <c r="AK217" s="32">
        <f>+Enero!AK217+Febrero!AK217+'Marzo '!AK217+'Abril '!AK217+'Mayo '!AK217+Junio!AK217+Julio!AK217+Agosto!AK217+Septiembre!AK217+'Octubre '!AK217+Noviembre!AK217+'Diciembre '!AK217</f>
        <v>0</v>
      </c>
      <c r="AL217" s="32">
        <f>+Enero!AL217+Febrero!AL217+'Marzo '!AL217+'Abril '!AL217+'Mayo '!AL217+Junio!AL217+Julio!AL217+Agosto!AL217+Septiembre!AL217+'Octubre '!AL217+Noviembre!AL217+'Diciembre '!AL217</f>
        <v>0</v>
      </c>
      <c r="AM217" s="86">
        <f>+Enero!AM217+Febrero!AM217+'Marzo '!AM217+'Abril '!AM217+'Mayo '!AM217+Junio!AM217+Julio!AM217+Agosto!AM217+Septiembre!AM217+'Octubre '!AM217+Noviembre!AM217+'Diciembre '!AM217</f>
        <v>0</v>
      </c>
      <c r="AN217" s="177">
        <f>+Enero!AN217+Febrero!AN217+'Marzo '!AN217+'Abril '!AN217+'Mayo '!AN217+Junio!AN217+Julio!AN217+Agosto!AN217+Septiembre!AN217+'Octubre '!AN217+Noviembre!AN217+'Diciembre '!AN217</f>
        <v>0</v>
      </c>
      <c r="AO217" s="178">
        <f>+Enero!AO217+Febrero!AO217+'Marzo '!AO217+'Abril '!AO217+'Mayo '!AO217+Junio!AO217+Julio!AO217+Agosto!AO217+Septiembre!AO217+'Octubre '!AO217+Noviembre!AO217+'Diciembre '!AO217</f>
        <v>0</v>
      </c>
      <c r="AP217" s="32">
        <f>+Enero!AP217+Febrero!AP217+'Marzo '!AP217+'Abril '!AP217+'Mayo '!AP217+Junio!AP217+Julio!AP217+Agosto!AP217+Septiembre!AP217+'Octubre '!AP217+Noviembre!AP217+'Diciembre '!AP217</f>
        <v>0</v>
      </c>
      <c r="AQ217" s="32">
        <f>+Enero!AQ217+Febrero!AQ217+'Marzo '!AQ217+'Abril '!AQ217+'Mayo '!AQ217+Junio!AQ217+Julio!AQ217+Agosto!AQ217+Septiembre!AQ217+'Octubre '!AQ217+Noviembre!AQ217+'Diciembre '!AQ217</f>
        <v>0</v>
      </c>
      <c r="AR217" s="193" t="str">
        <f t="shared" si="54"/>
        <v/>
      </c>
      <c r="AY217" s="5"/>
      <c r="AZ217" s="5"/>
      <c r="BA217" s="28" t="str">
        <f t="shared" si="52"/>
        <v/>
      </c>
      <c r="BC217" s="3"/>
      <c r="BD217" s="3"/>
      <c r="BE217" s="3"/>
      <c r="BG217" s="3"/>
      <c r="BH217" s="29">
        <f t="shared" si="55"/>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6"/>
        <v>0</v>
      </c>
      <c r="D218" s="56">
        <f t="shared" si="57"/>
        <v>0</v>
      </c>
      <c r="E218" s="214">
        <f t="shared" si="57"/>
        <v>0</v>
      </c>
      <c r="F218" s="32">
        <f>+Enero!F218+Febrero!F218+'Marzo '!F218+'Abril '!F218+'Mayo '!F218+Junio!F218+Julio!F218+Agosto!F218+Septiembre!F218+'Octubre '!F218+Noviembre!F218+'Diciembre '!F218</f>
        <v>0</v>
      </c>
      <c r="G218" s="32">
        <f>+Enero!G218+Febrero!G218+'Marzo '!G218+'Abril '!G218+'Mayo '!G218+Junio!G218+Julio!G218+Agosto!G218+Septiembre!G218+'Octubre '!G218+Noviembre!G218+'Diciembre '!G218</f>
        <v>0</v>
      </c>
      <c r="H218" s="32">
        <f>+Enero!H218+Febrero!H218+'Marzo '!H218+'Abril '!H218+'Mayo '!H218+Junio!H218+Julio!H218+Agosto!H218+Septiembre!H218+'Octubre '!H218+Noviembre!H218+'Diciembre '!H218</f>
        <v>0</v>
      </c>
      <c r="I218" s="32">
        <f>+Enero!I218+Febrero!I218+'Marzo '!I218+'Abril '!I218+'Mayo '!I218+Junio!I218+Julio!I218+Agosto!I218+Septiembre!I218+'Octubre '!I218+Noviembre!I218+'Diciembre '!I218</f>
        <v>0</v>
      </c>
      <c r="J218" s="32">
        <f>+Enero!J218+Febrero!J218+'Marzo '!J218+'Abril '!J218+'Mayo '!J218+Junio!J218+Julio!J218+Agosto!J218+Septiembre!J218+'Octubre '!J218+Noviembre!J218+'Diciembre '!J218</f>
        <v>0</v>
      </c>
      <c r="K218" s="32">
        <f>+Enero!K218+Febrero!K218+'Marzo '!K218+'Abril '!K218+'Mayo '!K218+Junio!K218+Julio!K218+Agosto!K218+Septiembre!K218+'Octubre '!K218+Noviembre!K218+'Diciembre '!K218</f>
        <v>0</v>
      </c>
      <c r="L218" s="32">
        <f>+Enero!L218+Febrero!L218+'Marzo '!L218+'Abril '!L218+'Mayo '!L218+Junio!L218+Julio!L218+Agosto!L218+Septiembre!L218+'Octubre '!L218+Noviembre!L218+'Diciembre '!L218</f>
        <v>0</v>
      </c>
      <c r="M218" s="32">
        <f>+Enero!M218+Febrero!M218+'Marzo '!M218+'Abril '!M218+'Mayo '!M218+Junio!M218+Julio!M218+Agosto!M218+Septiembre!M218+'Octubre '!M218+Noviembre!M218+'Diciembre '!M218</f>
        <v>0</v>
      </c>
      <c r="N218" s="32">
        <f>+Enero!N218+Febrero!N218+'Marzo '!N218+'Abril '!N218+'Mayo '!N218+Junio!N218+Julio!N218+Agosto!N218+Septiembre!N218+'Octubre '!N218+Noviembre!N218+'Diciembre '!N218</f>
        <v>0</v>
      </c>
      <c r="O218" s="32">
        <f>+Enero!O218+Febrero!O218+'Marzo '!O218+'Abril '!O218+'Mayo '!O218+Junio!O218+Julio!O218+Agosto!O218+Septiembre!O218+'Octubre '!O218+Noviembre!O218+'Diciembre '!O218</f>
        <v>0</v>
      </c>
      <c r="P218" s="32">
        <f>+Enero!P218+Febrero!P218+'Marzo '!P218+'Abril '!P218+'Mayo '!P218+Junio!P218+Julio!P218+Agosto!P218+Septiembre!P218+'Octubre '!P218+Noviembre!P218+'Diciembre '!P218</f>
        <v>0</v>
      </c>
      <c r="Q218" s="32">
        <f>+Enero!Q218+Febrero!Q218+'Marzo '!Q218+'Abril '!Q218+'Mayo '!Q218+Junio!Q218+Julio!Q218+Agosto!Q218+Septiembre!Q218+'Octubre '!Q218+Noviembre!Q218+'Diciembre '!Q218</f>
        <v>0</v>
      </c>
      <c r="R218" s="32">
        <f>+Enero!R218+Febrero!R218+'Marzo '!R218+'Abril '!R218+'Mayo '!R218+Junio!R218+Julio!R218+Agosto!R218+Septiembre!R218+'Octubre '!R218+Noviembre!R218+'Diciembre '!R218</f>
        <v>0</v>
      </c>
      <c r="S218" s="32">
        <f>+Enero!S218+Febrero!S218+'Marzo '!S218+'Abril '!S218+'Mayo '!S218+Junio!S218+Julio!S218+Agosto!S218+Septiembre!S218+'Octubre '!S218+Noviembre!S218+'Diciembre '!S218</f>
        <v>0</v>
      </c>
      <c r="T218" s="32">
        <f>+Enero!T218+Febrero!T218+'Marzo '!T218+'Abril '!T218+'Mayo '!T218+Junio!T218+Julio!T218+Agosto!T218+Septiembre!T218+'Octubre '!T218+Noviembre!T218+'Diciembre '!T218</f>
        <v>0</v>
      </c>
      <c r="U218" s="32">
        <f>+Enero!U218+Febrero!U218+'Marzo '!U218+'Abril '!U218+'Mayo '!U218+Junio!U218+Julio!U218+Agosto!U218+Septiembre!U218+'Octubre '!U218+Noviembre!U218+'Diciembre '!U218</f>
        <v>0</v>
      </c>
      <c r="V218" s="32">
        <f>+Enero!V218+Febrero!V218+'Marzo '!V218+'Abril '!V218+'Mayo '!V218+Junio!V218+Julio!V218+Agosto!V218+Septiembre!V218+'Octubre '!V218+Noviembre!V218+'Diciembre '!V218</f>
        <v>0</v>
      </c>
      <c r="W218" s="32">
        <f>+Enero!W218+Febrero!W218+'Marzo '!W218+'Abril '!W218+'Mayo '!W218+Junio!W218+Julio!W218+Agosto!W218+Septiembre!W218+'Octubre '!W218+Noviembre!W218+'Diciembre '!W218</f>
        <v>0</v>
      </c>
      <c r="X218" s="32">
        <f>+Enero!X218+Febrero!X218+'Marzo '!X218+'Abril '!X218+'Mayo '!X218+Junio!X218+Julio!X218+Agosto!X218+Septiembre!X218+'Octubre '!X218+Noviembre!X218+'Diciembre '!X218</f>
        <v>0</v>
      </c>
      <c r="Y218" s="32">
        <f>+Enero!Y218+Febrero!Y218+'Marzo '!Y218+'Abril '!Y218+'Mayo '!Y218+Junio!Y218+Julio!Y218+Agosto!Y218+Septiembre!Y218+'Octubre '!Y218+Noviembre!Y218+'Diciembre '!Y218</f>
        <v>0</v>
      </c>
      <c r="Z218" s="32">
        <f>+Enero!Z218+Febrero!Z218+'Marzo '!Z218+'Abril '!Z218+'Mayo '!Z218+Junio!Z218+Julio!Z218+Agosto!Z218+Septiembre!Z218+'Octubre '!Z218+Noviembre!Z218+'Diciembre '!Z218</f>
        <v>0</v>
      </c>
      <c r="AA218" s="32">
        <f>+Enero!AA218+Febrero!AA218+'Marzo '!AA218+'Abril '!AA218+'Mayo '!AA218+Junio!AA218+Julio!AA218+Agosto!AA218+Septiembre!AA218+'Octubre '!AA218+Noviembre!AA218+'Diciembre '!AA218</f>
        <v>0</v>
      </c>
      <c r="AB218" s="32">
        <f>+Enero!AB218+Febrero!AB218+'Marzo '!AB218+'Abril '!AB218+'Mayo '!AB218+Junio!AB218+Julio!AB218+Agosto!AB218+Septiembre!AB218+'Octubre '!AB218+Noviembre!AB218+'Diciembre '!AB218</f>
        <v>0</v>
      </c>
      <c r="AC218" s="32">
        <f>+Enero!AC218+Febrero!AC218+'Marzo '!AC218+'Abril '!AC218+'Mayo '!AC218+Junio!AC218+Julio!AC218+Agosto!AC218+Septiembre!AC218+'Octubre '!AC218+Noviembre!AC218+'Diciembre '!AC218</f>
        <v>0</v>
      </c>
      <c r="AD218" s="32">
        <f>+Enero!AD218+Febrero!AD218+'Marzo '!AD218+'Abril '!AD218+'Mayo '!AD218+Junio!AD218+Julio!AD218+Agosto!AD218+Septiembre!AD218+'Octubre '!AD218+Noviembre!AD218+'Diciembre '!AD218</f>
        <v>0</v>
      </c>
      <c r="AE218" s="32">
        <f>+Enero!AE218+Febrero!AE218+'Marzo '!AE218+'Abril '!AE218+'Mayo '!AE218+Junio!AE218+Julio!AE218+Agosto!AE218+Septiembre!AE218+'Octubre '!AE218+Noviembre!AE218+'Diciembre '!AE218</f>
        <v>0</v>
      </c>
      <c r="AF218" s="32">
        <f>+Enero!AF218+Febrero!AF218+'Marzo '!AF218+'Abril '!AF218+'Mayo '!AF218+Junio!AF218+Julio!AF218+Agosto!AF218+Septiembre!AF218+'Octubre '!AF218+Noviembre!AF218+'Diciembre '!AF218</f>
        <v>0</v>
      </c>
      <c r="AG218" s="32">
        <f>+Enero!AG218+Febrero!AG218+'Marzo '!AG218+'Abril '!AG218+'Mayo '!AG218+Junio!AG218+Julio!AG218+Agosto!AG218+Septiembre!AG218+'Octubre '!AG218+Noviembre!AG218+'Diciembre '!AG218</f>
        <v>0</v>
      </c>
      <c r="AH218" s="32">
        <f>+Enero!AH218+Febrero!AH218+'Marzo '!AH218+'Abril '!AH218+'Mayo '!AH218+Junio!AH218+Julio!AH218+Agosto!AH218+Septiembre!AH218+'Octubre '!AH218+Noviembre!AH218+'Diciembre '!AH218</f>
        <v>0</v>
      </c>
      <c r="AI218" s="32">
        <f>+Enero!AI218+Febrero!AI218+'Marzo '!AI218+'Abril '!AI218+'Mayo '!AI218+Junio!AI218+Julio!AI218+Agosto!AI218+Septiembre!AI218+'Octubre '!AI218+Noviembre!AI218+'Diciembre '!AI218</f>
        <v>0</v>
      </c>
      <c r="AJ218" s="32">
        <f>+Enero!AJ218+Febrero!AJ218+'Marzo '!AJ218+'Abril '!AJ218+'Mayo '!AJ218+Junio!AJ218+Julio!AJ218+Agosto!AJ218+Septiembre!AJ218+'Octubre '!AJ218+Noviembre!AJ218+'Diciembre '!AJ218</f>
        <v>0</v>
      </c>
      <c r="AK218" s="32">
        <f>+Enero!AK218+Febrero!AK218+'Marzo '!AK218+'Abril '!AK218+'Mayo '!AK218+Junio!AK218+Julio!AK218+Agosto!AK218+Septiembre!AK218+'Octubre '!AK218+Noviembre!AK218+'Diciembre '!AK218</f>
        <v>0</v>
      </c>
      <c r="AL218" s="32">
        <f>+Enero!AL218+Febrero!AL218+'Marzo '!AL218+'Abril '!AL218+'Mayo '!AL218+Junio!AL218+Julio!AL218+Agosto!AL218+Septiembre!AL218+'Octubre '!AL218+Noviembre!AL218+'Diciembre '!AL218</f>
        <v>0</v>
      </c>
      <c r="AM218" s="86">
        <f>+Enero!AM218+Febrero!AM218+'Marzo '!AM218+'Abril '!AM218+'Mayo '!AM218+Junio!AM218+Julio!AM218+Agosto!AM218+Septiembre!AM218+'Octubre '!AM218+Noviembre!AM218+'Diciembre '!AM218</f>
        <v>0</v>
      </c>
      <c r="AN218" s="177">
        <f>+Enero!AN218+Febrero!AN218+'Marzo '!AN218+'Abril '!AN218+'Mayo '!AN218+Junio!AN218+Julio!AN218+Agosto!AN218+Septiembre!AN218+'Octubre '!AN218+Noviembre!AN218+'Diciembre '!AN218</f>
        <v>0</v>
      </c>
      <c r="AO218" s="178">
        <f>+Enero!AO218+Febrero!AO218+'Marzo '!AO218+'Abril '!AO218+'Mayo '!AO218+Junio!AO218+Julio!AO218+Agosto!AO218+Septiembre!AO218+'Octubre '!AO218+Noviembre!AO218+'Diciembre '!AO218</f>
        <v>0</v>
      </c>
      <c r="AP218" s="32">
        <f>+Enero!AP218+Febrero!AP218+'Marzo '!AP218+'Abril '!AP218+'Mayo '!AP218+Junio!AP218+Julio!AP218+Agosto!AP218+Septiembre!AP218+'Octubre '!AP218+Noviembre!AP218+'Diciembre '!AP218</f>
        <v>0</v>
      </c>
      <c r="AQ218" s="32">
        <f>+Enero!AQ218+Febrero!AQ218+'Marzo '!AQ218+'Abril '!AQ218+'Mayo '!AQ218+Junio!AQ218+Julio!AQ218+Agosto!AQ218+Septiembre!AQ218+'Octubre '!AQ218+Noviembre!AQ218+'Diciembre '!AQ218</f>
        <v>0</v>
      </c>
      <c r="AR218" s="193" t="str">
        <f t="shared" si="54"/>
        <v/>
      </c>
      <c r="AY218" s="5"/>
      <c r="AZ218" s="5"/>
      <c r="BA218" s="3"/>
      <c r="BE218" s="3"/>
      <c r="BG218" s="3"/>
      <c r="BH218" s="29">
        <f t="shared" si="55"/>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6"/>
        <v>2</v>
      </c>
      <c r="D219" s="56">
        <f t="shared" si="57"/>
        <v>1</v>
      </c>
      <c r="E219" s="214">
        <f t="shared" si="57"/>
        <v>1</v>
      </c>
      <c r="F219" s="32">
        <f>+Enero!F219+Febrero!F219+'Marzo '!F219+'Abril '!F219+'Mayo '!F219+Junio!F219+Julio!F219+Agosto!F219+Septiembre!F219+'Octubre '!F219+Noviembre!F219+'Diciembre '!F219</f>
        <v>0</v>
      </c>
      <c r="G219" s="32">
        <f>+Enero!G219+Febrero!G219+'Marzo '!G219+'Abril '!G219+'Mayo '!G219+Junio!G219+Julio!G219+Agosto!G219+Septiembre!G219+'Octubre '!G219+Noviembre!G219+'Diciembre '!G219</f>
        <v>0</v>
      </c>
      <c r="H219" s="32">
        <f>+Enero!H219+Febrero!H219+'Marzo '!H219+'Abril '!H219+'Mayo '!H219+Junio!H219+Julio!H219+Agosto!H219+Septiembre!H219+'Octubre '!H219+Noviembre!H219+'Diciembre '!H219</f>
        <v>0</v>
      </c>
      <c r="I219" s="32">
        <f>+Enero!I219+Febrero!I219+'Marzo '!I219+'Abril '!I219+'Mayo '!I219+Junio!I219+Julio!I219+Agosto!I219+Septiembre!I219+'Octubre '!I219+Noviembre!I219+'Diciembre '!I219</f>
        <v>0</v>
      </c>
      <c r="J219" s="32">
        <f>+Enero!J219+Febrero!J219+'Marzo '!J219+'Abril '!J219+'Mayo '!J219+Junio!J219+Julio!J219+Agosto!J219+Septiembre!J219+'Octubre '!J219+Noviembre!J219+'Diciembre '!J219</f>
        <v>0</v>
      </c>
      <c r="K219" s="32">
        <f>+Enero!K219+Febrero!K219+'Marzo '!K219+'Abril '!K219+'Mayo '!K219+Junio!K219+Julio!K219+Agosto!K219+Septiembre!K219+'Octubre '!K219+Noviembre!K219+'Diciembre '!K219</f>
        <v>0</v>
      </c>
      <c r="L219" s="32">
        <f>+Enero!L219+Febrero!L219+'Marzo '!L219+'Abril '!L219+'Mayo '!L219+Junio!L219+Julio!L219+Agosto!L219+Septiembre!L219+'Octubre '!L219+Noviembre!L219+'Diciembre '!L219</f>
        <v>0</v>
      </c>
      <c r="M219" s="32">
        <f>+Enero!M219+Febrero!M219+'Marzo '!M219+'Abril '!M219+'Mayo '!M219+Junio!M219+Julio!M219+Agosto!M219+Septiembre!M219+'Octubre '!M219+Noviembre!M219+'Diciembre '!M219</f>
        <v>0</v>
      </c>
      <c r="N219" s="32">
        <f>+Enero!N219+Febrero!N219+'Marzo '!N219+'Abril '!N219+'Mayo '!N219+Junio!N219+Julio!N219+Agosto!N219+Septiembre!N219+'Octubre '!N219+Noviembre!N219+'Diciembre '!N219</f>
        <v>0</v>
      </c>
      <c r="O219" s="32">
        <f>+Enero!O219+Febrero!O219+'Marzo '!O219+'Abril '!O219+'Mayo '!O219+Junio!O219+Julio!O219+Agosto!O219+Septiembre!O219+'Octubre '!O219+Noviembre!O219+'Diciembre '!O219</f>
        <v>1</v>
      </c>
      <c r="P219" s="32">
        <f>+Enero!P219+Febrero!P219+'Marzo '!P219+'Abril '!P219+'Mayo '!P219+Junio!P219+Julio!P219+Agosto!P219+Septiembre!P219+'Octubre '!P219+Noviembre!P219+'Diciembre '!P219</f>
        <v>1</v>
      </c>
      <c r="Q219" s="32">
        <f>+Enero!Q219+Febrero!Q219+'Marzo '!Q219+'Abril '!Q219+'Mayo '!Q219+Junio!Q219+Julio!Q219+Agosto!Q219+Septiembre!Q219+'Octubre '!Q219+Noviembre!Q219+'Diciembre '!Q219</f>
        <v>0</v>
      </c>
      <c r="R219" s="32">
        <f>+Enero!R219+Febrero!R219+'Marzo '!R219+'Abril '!R219+'Mayo '!R219+Junio!R219+Julio!R219+Agosto!R219+Septiembre!R219+'Octubre '!R219+Noviembre!R219+'Diciembre '!R219</f>
        <v>0</v>
      </c>
      <c r="S219" s="32">
        <f>+Enero!S219+Febrero!S219+'Marzo '!S219+'Abril '!S219+'Mayo '!S219+Junio!S219+Julio!S219+Agosto!S219+Septiembre!S219+'Octubre '!S219+Noviembre!S219+'Diciembre '!S219</f>
        <v>0</v>
      </c>
      <c r="T219" s="32">
        <f>+Enero!T219+Febrero!T219+'Marzo '!T219+'Abril '!T219+'Mayo '!T219+Junio!T219+Julio!T219+Agosto!T219+Septiembre!T219+'Octubre '!T219+Noviembre!T219+'Diciembre '!T219</f>
        <v>0</v>
      </c>
      <c r="U219" s="32">
        <f>+Enero!U219+Febrero!U219+'Marzo '!U219+'Abril '!U219+'Mayo '!U219+Junio!U219+Julio!U219+Agosto!U219+Septiembre!U219+'Octubre '!U219+Noviembre!U219+'Diciembre '!U219</f>
        <v>0</v>
      </c>
      <c r="V219" s="32">
        <f>+Enero!V219+Febrero!V219+'Marzo '!V219+'Abril '!V219+'Mayo '!V219+Junio!V219+Julio!V219+Agosto!V219+Septiembre!V219+'Octubre '!V219+Noviembre!V219+'Diciembre '!V219</f>
        <v>0</v>
      </c>
      <c r="W219" s="32">
        <f>+Enero!W219+Febrero!W219+'Marzo '!W219+'Abril '!W219+'Mayo '!W219+Junio!W219+Julio!W219+Agosto!W219+Septiembre!W219+'Octubre '!W219+Noviembre!W219+'Diciembre '!W219</f>
        <v>0</v>
      </c>
      <c r="X219" s="32">
        <f>+Enero!X219+Febrero!X219+'Marzo '!X219+'Abril '!X219+'Mayo '!X219+Junio!X219+Julio!X219+Agosto!X219+Septiembre!X219+'Octubre '!X219+Noviembre!X219+'Diciembre '!X219</f>
        <v>0</v>
      </c>
      <c r="Y219" s="32">
        <f>+Enero!Y219+Febrero!Y219+'Marzo '!Y219+'Abril '!Y219+'Mayo '!Y219+Junio!Y219+Julio!Y219+Agosto!Y219+Septiembre!Y219+'Octubre '!Y219+Noviembre!Y219+'Diciembre '!Y219</f>
        <v>0</v>
      </c>
      <c r="Z219" s="32">
        <f>+Enero!Z219+Febrero!Z219+'Marzo '!Z219+'Abril '!Z219+'Mayo '!Z219+Junio!Z219+Julio!Z219+Agosto!Z219+Septiembre!Z219+'Octubre '!Z219+Noviembre!Z219+'Diciembre '!Z219</f>
        <v>0</v>
      </c>
      <c r="AA219" s="32">
        <f>+Enero!AA219+Febrero!AA219+'Marzo '!AA219+'Abril '!AA219+'Mayo '!AA219+Junio!AA219+Julio!AA219+Agosto!AA219+Septiembre!AA219+'Octubre '!AA219+Noviembre!AA219+'Diciembre '!AA219</f>
        <v>0</v>
      </c>
      <c r="AB219" s="32">
        <f>+Enero!AB219+Febrero!AB219+'Marzo '!AB219+'Abril '!AB219+'Mayo '!AB219+Junio!AB219+Julio!AB219+Agosto!AB219+Septiembre!AB219+'Octubre '!AB219+Noviembre!AB219+'Diciembre '!AB219</f>
        <v>0</v>
      </c>
      <c r="AC219" s="32">
        <f>+Enero!AC219+Febrero!AC219+'Marzo '!AC219+'Abril '!AC219+'Mayo '!AC219+Junio!AC219+Julio!AC219+Agosto!AC219+Septiembre!AC219+'Octubre '!AC219+Noviembre!AC219+'Diciembre '!AC219</f>
        <v>0</v>
      </c>
      <c r="AD219" s="32">
        <f>+Enero!AD219+Febrero!AD219+'Marzo '!AD219+'Abril '!AD219+'Mayo '!AD219+Junio!AD219+Julio!AD219+Agosto!AD219+Septiembre!AD219+'Octubre '!AD219+Noviembre!AD219+'Diciembre '!AD219</f>
        <v>0</v>
      </c>
      <c r="AE219" s="32">
        <f>+Enero!AE219+Febrero!AE219+'Marzo '!AE219+'Abril '!AE219+'Mayo '!AE219+Junio!AE219+Julio!AE219+Agosto!AE219+Septiembre!AE219+'Octubre '!AE219+Noviembre!AE219+'Diciembre '!AE219</f>
        <v>0</v>
      </c>
      <c r="AF219" s="32">
        <f>+Enero!AF219+Febrero!AF219+'Marzo '!AF219+'Abril '!AF219+'Mayo '!AF219+Junio!AF219+Julio!AF219+Agosto!AF219+Septiembre!AF219+'Octubre '!AF219+Noviembre!AF219+'Diciembre '!AF219</f>
        <v>0</v>
      </c>
      <c r="AG219" s="32">
        <f>+Enero!AG219+Febrero!AG219+'Marzo '!AG219+'Abril '!AG219+'Mayo '!AG219+Junio!AG219+Julio!AG219+Agosto!AG219+Septiembre!AG219+'Octubre '!AG219+Noviembre!AG219+'Diciembre '!AG219</f>
        <v>0</v>
      </c>
      <c r="AH219" s="32">
        <f>+Enero!AH219+Febrero!AH219+'Marzo '!AH219+'Abril '!AH219+'Mayo '!AH219+Junio!AH219+Julio!AH219+Agosto!AH219+Septiembre!AH219+'Octubre '!AH219+Noviembre!AH219+'Diciembre '!AH219</f>
        <v>0</v>
      </c>
      <c r="AI219" s="32">
        <f>+Enero!AI219+Febrero!AI219+'Marzo '!AI219+'Abril '!AI219+'Mayo '!AI219+Junio!AI219+Julio!AI219+Agosto!AI219+Septiembre!AI219+'Octubre '!AI219+Noviembre!AI219+'Diciembre '!AI219</f>
        <v>0</v>
      </c>
      <c r="AJ219" s="32">
        <f>+Enero!AJ219+Febrero!AJ219+'Marzo '!AJ219+'Abril '!AJ219+'Mayo '!AJ219+Junio!AJ219+Julio!AJ219+Agosto!AJ219+Septiembre!AJ219+'Octubre '!AJ219+Noviembre!AJ219+'Diciembre '!AJ219</f>
        <v>0</v>
      </c>
      <c r="AK219" s="32">
        <f>+Enero!AK219+Febrero!AK219+'Marzo '!AK219+'Abril '!AK219+'Mayo '!AK219+Junio!AK219+Julio!AK219+Agosto!AK219+Septiembre!AK219+'Octubre '!AK219+Noviembre!AK219+'Diciembre '!AK219</f>
        <v>0</v>
      </c>
      <c r="AL219" s="32">
        <f>+Enero!AL219+Febrero!AL219+'Marzo '!AL219+'Abril '!AL219+'Mayo '!AL219+Junio!AL219+Julio!AL219+Agosto!AL219+Septiembre!AL219+'Octubre '!AL219+Noviembre!AL219+'Diciembre '!AL219</f>
        <v>0</v>
      </c>
      <c r="AM219" s="86">
        <f>+Enero!AM219+Febrero!AM219+'Marzo '!AM219+'Abril '!AM219+'Mayo '!AM219+Junio!AM219+Julio!AM219+Agosto!AM219+Septiembre!AM219+'Octubre '!AM219+Noviembre!AM219+'Diciembre '!AM219</f>
        <v>0</v>
      </c>
      <c r="AN219" s="177">
        <f>+Enero!AN219+Febrero!AN219+'Marzo '!AN219+'Abril '!AN219+'Mayo '!AN219+Junio!AN219+Julio!AN219+Agosto!AN219+Septiembre!AN219+'Octubre '!AN219+Noviembre!AN219+'Diciembre '!AN219</f>
        <v>0</v>
      </c>
      <c r="AO219" s="178">
        <f>+Enero!AO219+Febrero!AO219+'Marzo '!AO219+'Abril '!AO219+'Mayo '!AO219+Junio!AO219+Julio!AO219+Agosto!AO219+Septiembre!AO219+'Octubre '!AO219+Noviembre!AO219+'Diciembre '!AO219</f>
        <v>0</v>
      </c>
      <c r="AP219" s="32">
        <f>+Enero!AP219+Febrero!AP219+'Marzo '!AP219+'Abril '!AP219+'Mayo '!AP219+Junio!AP219+Julio!AP219+Agosto!AP219+Septiembre!AP219+'Octubre '!AP219+Noviembre!AP219+'Diciembre '!AP219</f>
        <v>0</v>
      </c>
      <c r="AQ219" s="32">
        <f>+Enero!AQ219+Febrero!AQ219+'Marzo '!AQ219+'Abril '!AQ219+'Mayo '!AQ219+Junio!AQ219+Julio!AQ219+Agosto!AQ219+Septiembre!AQ219+'Octubre '!AQ219+Noviembre!AQ219+'Diciembre '!AQ219</f>
        <v>0</v>
      </c>
      <c r="AR219" s="193" t="str">
        <f t="shared" si="54"/>
        <v/>
      </c>
      <c r="AY219" s="5"/>
      <c r="AZ219" s="5"/>
      <c r="BA219" s="3"/>
      <c r="BE219" s="3"/>
      <c r="BG219" s="3"/>
      <c r="BH219" s="29">
        <f t="shared" si="55"/>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6"/>
        <v>134</v>
      </c>
      <c r="D220" s="53">
        <f t="shared" si="57"/>
        <v>0</v>
      </c>
      <c r="E220" s="168">
        <f t="shared" si="57"/>
        <v>134</v>
      </c>
      <c r="F220" s="44">
        <f>+Enero!F220+Febrero!F220+'Marzo '!F220+'Abril '!F220+'Mayo '!F220+Junio!F220+Julio!F220+Agosto!F220+Septiembre!F220+'Octubre '!F220+Noviembre!F220+'Diciembre '!F220</f>
        <v>0</v>
      </c>
      <c r="G220" s="44">
        <f>+Enero!G220+Febrero!G220+'Marzo '!G220+'Abril '!G220+'Mayo '!G220+Junio!G220+Julio!G220+Agosto!G220+Septiembre!G220+'Octubre '!G220+Noviembre!G220+'Diciembre '!G220</f>
        <v>0</v>
      </c>
      <c r="H220" s="44">
        <f>+Enero!H220+Febrero!H220+'Marzo '!H220+'Abril '!H220+'Mayo '!H220+Junio!H220+Julio!H220+Agosto!H220+Septiembre!H220+'Octubre '!H220+Noviembre!H220+'Diciembre '!H220</f>
        <v>0</v>
      </c>
      <c r="I220" s="44">
        <f>+Enero!I220+Febrero!I220+'Marzo '!I220+'Abril '!I220+'Mayo '!I220+Junio!I220+Julio!I220+Agosto!I220+Septiembre!I220+'Octubre '!I220+Noviembre!I220+'Diciembre '!I220</f>
        <v>0</v>
      </c>
      <c r="J220" s="44">
        <f>+Enero!J220+Febrero!J220+'Marzo '!J220+'Abril '!J220+'Mayo '!J220+Junio!J220+Julio!J220+Agosto!J220+Septiembre!J220+'Octubre '!J220+Noviembre!J220+'Diciembre '!J220</f>
        <v>0</v>
      </c>
      <c r="K220" s="44">
        <f>+Enero!K220+Febrero!K220+'Marzo '!K220+'Abril '!K220+'Mayo '!K220+Junio!K220+Julio!K220+Agosto!K220+Septiembre!K220+'Octubre '!K220+Noviembre!K220+'Diciembre '!K220</f>
        <v>2</v>
      </c>
      <c r="L220" s="44">
        <f>+Enero!L220+Febrero!L220+'Marzo '!L220+'Abril '!L220+'Mayo '!L220+Junio!L220+Julio!L220+Agosto!L220+Septiembre!L220+'Octubre '!L220+Noviembre!L220+'Diciembre '!L220</f>
        <v>0</v>
      </c>
      <c r="M220" s="44">
        <f>+Enero!M220+Febrero!M220+'Marzo '!M220+'Abril '!M220+'Mayo '!M220+Junio!M220+Julio!M220+Agosto!M220+Septiembre!M220+'Octubre '!M220+Noviembre!M220+'Diciembre '!M220</f>
        <v>20</v>
      </c>
      <c r="N220" s="44">
        <f>+Enero!N220+Febrero!N220+'Marzo '!N220+'Abril '!N220+'Mayo '!N220+Junio!N220+Julio!N220+Agosto!N220+Septiembre!N220+'Octubre '!N220+Noviembre!N220+'Diciembre '!N220</f>
        <v>0</v>
      </c>
      <c r="O220" s="44">
        <f>+Enero!O220+Febrero!O220+'Marzo '!O220+'Abril '!O220+'Mayo '!O220+Junio!O220+Julio!O220+Agosto!O220+Septiembre!O220+'Octubre '!O220+Noviembre!O220+'Diciembre '!O220</f>
        <v>31</v>
      </c>
      <c r="P220" s="44">
        <f>+Enero!P220+Febrero!P220+'Marzo '!P220+'Abril '!P220+'Mayo '!P220+Junio!P220+Julio!P220+Agosto!P220+Septiembre!P220+'Octubre '!P220+Noviembre!P220+'Diciembre '!P220</f>
        <v>0</v>
      </c>
      <c r="Q220" s="44">
        <f>+Enero!Q220+Febrero!Q220+'Marzo '!Q220+'Abril '!Q220+'Mayo '!Q220+Junio!Q220+Julio!Q220+Agosto!Q220+Septiembre!Q220+'Octubre '!Q220+Noviembre!Q220+'Diciembre '!Q220</f>
        <v>21</v>
      </c>
      <c r="R220" s="44">
        <f>+Enero!R220+Febrero!R220+'Marzo '!R220+'Abril '!R220+'Mayo '!R220+Junio!R220+Julio!R220+Agosto!R220+Septiembre!R220+'Octubre '!R220+Noviembre!R220+'Diciembre '!R220</f>
        <v>0</v>
      </c>
      <c r="S220" s="44">
        <f>+Enero!S220+Febrero!S220+'Marzo '!S220+'Abril '!S220+'Mayo '!S220+Junio!S220+Julio!S220+Agosto!S220+Septiembre!S220+'Octubre '!S220+Noviembre!S220+'Diciembre '!S220</f>
        <v>23</v>
      </c>
      <c r="T220" s="44">
        <f>+Enero!T220+Febrero!T220+'Marzo '!T220+'Abril '!T220+'Mayo '!T220+Junio!T220+Julio!T220+Agosto!T220+Septiembre!T220+'Octubre '!T220+Noviembre!T220+'Diciembre '!T220</f>
        <v>0</v>
      </c>
      <c r="U220" s="44">
        <f>+Enero!U220+Febrero!U220+'Marzo '!U220+'Abril '!U220+'Mayo '!U220+Junio!U220+Julio!U220+Agosto!U220+Septiembre!U220+'Octubre '!U220+Noviembre!U220+'Diciembre '!U220</f>
        <v>9</v>
      </c>
      <c r="V220" s="44">
        <f>+Enero!V220+Febrero!V220+'Marzo '!V220+'Abril '!V220+'Mayo '!V220+Junio!V220+Julio!V220+Agosto!V220+Septiembre!V220+'Octubre '!V220+Noviembre!V220+'Diciembre '!V220</f>
        <v>0</v>
      </c>
      <c r="W220" s="44">
        <f>+Enero!W220+Febrero!W220+'Marzo '!W220+'Abril '!W220+'Mayo '!W220+Junio!W220+Julio!W220+Agosto!W220+Septiembre!W220+'Octubre '!W220+Noviembre!W220+'Diciembre '!W220</f>
        <v>9</v>
      </c>
      <c r="X220" s="44">
        <f>+Enero!X220+Febrero!X220+'Marzo '!X220+'Abril '!X220+'Mayo '!X220+Junio!X220+Julio!X220+Agosto!X220+Septiembre!X220+'Octubre '!X220+Noviembre!X220+'Diciembre '!X220</f>
        <v>0</v>
      </c>
      <c r="Y220" s="44">
        <f>+Enero!Y220+Febrero!Y220+'Marzo '!Y220+'Abril '!Y220+'Mayo '!Y220+Junio!Y220+Julio!Y220+Agosto!Y220+Septiembre!Y220+'Octubre '!Y220+Noviembre!Y220+'Diciembre '!Y220</f>
        <v>7</v>
      </c>
      <c r="Z220" s="44">
        <f>+Enero!Z220+Febrero!Z220+'Marzo '!Z220+'Abril '!Z220+'Mayo '!Z220+Junio!Z220+Julio!Z220+Agosto!Z220+Septiembre!Z220+'Octubre '!Z220+Noviembre!Z220+'Diciembre '!Z220</f>
        <v>0</v>
      </c>
      <c r="AA220" s="44">
        <f>+Enero!AA220+Febrero!AA220+'Marzo '!AA220+'Abril '!AA220+'Mayo '!AA220+Junio!AA220+Julio!AA220+Agosto!AA220+Septiembre!AA220+'Octubre '!AA220+Noviembre!AA220+'Diciembre '!AA220</f>
        <v>7</v>
      </c>
      <c r="AB220" s="44">
        <f>+Enero!AB220+Febrero!AB220+'Marzo '!AB220+'Abril '!AB220+'Mayo '!AB220+Junio!AB220+Julio!AB220+Agosto!AB220+Septiembre!AB220+'Octubre '!AB220+Noviembre!AB220+'Diciembre '!AB220</f>
        <v>0</v>
      </c>
      <c r="AC220" s="44">
        <f>+Enero!AC220+Febrero!AC220+'Marzo '!AC220+'Abril '!AC220+'Mayo '!AC220+Junio!AC220+Julio!AC220+Agosto!AC220+Septiembre!AC220+'Octubre '!AC220+Noviembre!AC220+'Diciembre '!AC220</f>
        <v>2</v>
      </c>
      <c r="AD220" s="44">
        <f>+Enero!AD220+Febrero!AD220+'Marzo '!AD220+'Abril '!AD220+'Mayo '!AD220+Junio!AD220+Julio!AD220+Agosto!AD220+Septiembre!AD220+'Octubre '!AD220+Noviembre!AD220+'Diciembre '!AD220</f>
        <v>0</v>
      </c>
      <c r="AE220" s="44">
        <f>+Enero!AE220+Febrero!AE220+'Marzo '!AE220+'Abril '!AE220+'Mayo '!AE220+Junio!AE220+Julio!AE220+Agosto!AE220+Septiembre!AE220+'Octubre '!AE220+Noviembre!AE220+'Diciembre '!AE220</f>
        <v>1</v>
      </c>
      <c r="AF220" s="44">
        <f>+Enero!AF220+Febrero!AF220+'Marzo '!AF220+'Abril '!AF220+'Mayo '!AF220+Junio!AF220+Julio!AF220+Agosto!AF220+Septiembre!AF220+'Octubre '!AF220+Noviembre!AF220+'Diciembre '!AF220</f>
        <v>0</v>
      </c>
      <c r="AG220" s="44">
        <f>+Enero!AG220+Febrero!AG220+'Marzo '!AG220+'Abril '!AG220+'Mayo '!AG220+Junio!AG220+Julio!AG220+Agosto!AG220+Septiembre!AG220+'Octubre '!AG220+Noviembre!AG220+'Diciembre '!AG220</f>
        <v>0</v>
      </c>
      <c r="AH220" s="44">
        <f>+Enero!AH220+Febrero!AH220+'Marzo '!AH220+'Abril '!AH220+'Mayo '!AH220+Junio!AH220+Julio!AH220+Agosto!AH220+Septiembre!AH220+'Octubre '!AH220+Noviembre!AH220+'Diciembre '!AH220</f>
        <v>0</v>
      </c>
      <c r="AI220" s="44">
        <f>+Enero!AI220+Febrero!AI220+'Marzo '!AI220+'Abril '!AI220+'Mayo '!AI220+Junio!AI220+Julio!AI220+Agosto!AI220+Septiembre!AI220+'Octubre '!AI220+Noviembre!AI220+'Diciembre '!AI220</f>
        <v>0</v>
      </c>
      <c r="AJ220" s="44">
        <f>+Enero!AJ220+Febrero!AJ220+'Marzo '!AJ220+'Abril '!AJ220+'Mayo '!AJ220+Junio!AJ220+Julio!AJ220+Agosto!AJ220+Septiembre!AJ220+'Octubre '!AJ220+Noviembre!AJ220+'Diciembre '!AJ220</f>
        <v>0</v>
      </c>
      <c r="AK220" s="44">
        <f>+Enero!AK220+Febrero!AK220+'Marzo '!AK220+'Abril '!AK220+'Mayo '!AK220+Junio!AK220+Julio!AK220+Agosto!AK220+Septiembre!AK220+'Octubre '!AK220+Noviembre!AK220+'Diciembre '!AK220</f>
        <v>0</v>
      </c>
      <c r="AL220" s="44">
        <f>+Enero!AL220+Febrero!AL220+'Marzo '!AL220+'Abril '!AL220+'Mayo '!AL220+Junio!AL220+Julio!AL220+Agosto!AL220+Septiembre!AL220+'Octubre '!AL220+Noviembre!AL220+'Diciembre '!AL220</f>
        <v>0</v>
      </c>
      <c r="AM220" s="87">
        <f>+Enero!AM220+Febrero!AM220+'Marzo '!AM220+'Abril '!AM220+'Mayo '!AM220+Junio!AM220+Julio!AM220+Agosto!AM220+Septiembre!AM220+'Octubre '!AM220+Noviembre!AM220+'Diciembre '!AM220</f>
        <v>2</v>
      </c>
      <c r="AN220" s="174">
        <f>+Enero!AN220+Febrero!AN220+'Marzo '!AN220+'Abril '!AN220+'Mayo '!AN220+Junio!AN220+Julio!AN220+Agosto!AN220+Septiembre!AN220+'Octubre '!AN220+Noviembre!AN220+'Diciembre '!AN220</f>
        <v>0</v>
      </c>
      <c r="AO220" s="184">
        <f>+Enero!AO220+Febrero!AO220+'Marzo '!AO220+'Abril '!AO220+'Mayo '!AO220+Junio!AO220+Julio!AO220+Agosto!AO220+Septiembre!AO220+'Octubre '!AO220+Noviembre!AO220+'Diciembre '!AO220</f>
        <v>0</v>
      </c>
      <c r="AP220" s="44">
        <f>+Enero!AP220+Febrero!AP220+'Marzo '!AP220+'Abril '!AP220+'Mayo '!AP220+Junio!AP220+Julio!AP220+Agosto!AP220+Septiembre!AP220+'Octubre '!AP220+Noviembre!AP220+'Diciembre '!AP220</f>
        <v>0</v>
      </c>
      <c r="AQ220" s="44">
        <f>+Enero!AQ220+Febrero!AQ220+'Marzo '!AQ220+'Abril '!AQ220+'Mayo '!AQ220+Junio!AQ220+Julio!AQ220+Agosto!AQ220+Septiembre!AQ220+'Octubre '!AQ220+Noviembre!AQ220+'Diciembre '!AQ220</f>
        <v>0</v>
      </c>
      <c r="AR220" s="193" t="str">
        <f t="shared" si="54"/>
        <v/>
      </c>
      <c r="AY220" s="5"/>
      <c r="AZ220" s="5"/>
      <c r="BA220" s="3"/>
      <c r="BE220" s="3"/>
      <c r="BG220" s="3"/>
      <c r="BH220" s="29">
        <f t="shared" si="55"/>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260" t="s">
        <v>198</v>
      </c>
      <c r="D224" s="260" t="s">
        <v>48</v>
      </c>
      <c r="E224" s="261"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8">IF($C225&lt;$AP225+$AQ225,"Gestantes+Trans no puede der mayor que Total Ambos Sexos","")</f>
        <v/>
      </c>
      <c r="BB224" s="28" t="str">
        <f t="shared" ref="BB224:BB230" si="59">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60">SUM(D225:E225)</f>
        <v>24</v>
      </c>
      <c r="D225" s="52">
        <f t="shared" ref="D225:E231" si="61">+F225+H225+J225+L225+N225+P225+R225+T225+V225++X225+Z225+AB225+AD225+AF225+AH225+AJ225+AL225+AN225</f>
        <v>19</v>
      </c>
      <c r="E225" s="52">
        <f t="shared" si="61"/>
        <v>5</v>
      </c>
      <c r="F225" s="24">
        <f>+Enero!F225+Febrero!F225+'Marzo '!F225+'Abril '!F225+'Mayo '!F225+Junio!F225+Julio!F225+Agosto!F225+Septiembre!F225+'Octubre '!F225+Noviembre!F225+'Diciembre '!F225</f>
        <v>0</v>
      </c>
      <c r="G225" s="24">
        <f>+Enero!G225+Febrero!G225+'Marzo '!G225+'Abril '!G225+'Mayo '!G225+Junio!G225+Julio!G225+Agosto!G225+Septiembre!G225+'Octubre '!G225+Noviembre!G225+'Diciembre '!G225</f>
        <v>0</v>
      </c>
      <c r="H225" s="24">
        <f>+Enero!H225+Febrero!H225+'Marzo '!H225+'Abril '!H225+'Mayo '!H225+Junio!H225+Julio!H225+Agosto!H225+Septiembre!H225+'Octubre '!H225+Noviembre!H225+'Diciembre '!H225</f>
        <v>0</v>
      </c>
      <c r="I225" s="24">
        <f>+Enero!I225+Febrero!I225+'Marzo '!I225+'Abril '!I225+'Mayo '!I225+Junio!I225+Julio!I225+Agosto!I225+Septiembre!I225+'Octubre '!I225+Noviembre!I225+'Diciembre '!I225</f>
        <v>0</v>
      </c>
      <c r="J225" s="24">
        <f>+Enero!J225+Febrero!J225+'Marzo '!J225+'Abril '!J225+'Mayo '!J225+Junio!J225+Julio!J225+Agosto!J225+Septiembre!J225+'Octubre '!J225+Noviembre!J225+'Diciembre '!J225</f>
        <v>0</v>
      </c>
      <c r="K225" s="24">
        <f>+Enero!K225+Febrero!K225+'Marzo '!K225+'Abril '!K225+'Mayo '!K225+Junio!K225+Julio!K225+Agosto!K225+Septiembre!K225+'Octubre '!K225+Noviembre!K225+'Diciembre '!K225</f>
        <v>0</v>
      </c>
      <c r="L225" s="24">
        <f>+Enero!L225+Febrero!L225+'Marzo '!L225+'Abril '!L225+'Mayo '!L225+Junio!L225+Julio!L225+Agosto!L225+Septiembre!L225+'Octubre '!L225+Noviembre!L225+'Diciembre '!L225</f>
        <v>0</v>
      </c>
      <c r="M225" s="24">
        <f>+Enero!M225+Febrero!M225+'Marzo '!M225+'Abril '!M225+'Mayo '!M225+Junio!M225+Julio!M225+Agosto!M225+Septiembre!M225+'Octubre '!M225+Noviembre!M225+'Diciembre '!M225</f>
        <v>0</v>
      </c>
      <c r="N225" s="24">
        <f>+Enero!N225+Febrero!N225+'Marzo '!N225+'Abril '!N225+'Mayo '!N225+Junio!N225+Julio!N225+Agosto!N225+Septiembre!N225+'Octubre '!N225+Noviembre!N225+'Diciembre '!N225</f>
        <v>1</v>
      </c>
      <c r="O225" s="24">
        <f>+Enero!O225+Febrero!O225+'Marzo '!O225+'Abril '!O225+'Mayo '!O225+Junio!O225+Julio!O225+Agosto!O225+Septiembre!O225+'Octubre '!O225+Noviembre!O225+'Diciembre '!O225</f>
        <v>1</v>
      </c>
      <c r="P225" s="24">
        <f>+Enero!P225+Febrero!P225+'Marzo '!P225+'Abril '!P225+'Mayo '!P225+Junio!P225+Julio!P225+Agosto!P225+Septiembre!P225+'Octubre '!P225+Noviembre!P225+'Diciembre '!P225</f>
        <v>5</v>
      </c>
      <c r="Q225" s="24">
        <f>+Enero!Q225+Febrero!Q225+'Marzo '!Q225+'Abril '!Q225+'Mayo '!Q225+Junio!Q225+Julio!Q225+Agosto!Q225+Septiembre!Q225+'Octubre '!Q225+Noviembre!Q225+'Diciembre '!Q225</f>
        <v>0</v>
      </c>
      <c r="R225" s="24">
        <f>+Enero!R225+Febrero!R225+'Marzo '!R225+'Abril '!R225+'Mayo '!R225+Junio!R225+Julio!R225+Agosto!R225+Septiembre!R225+'Octubre '!R225+Noviembre!R225+'Diciembre '!R225</f>
        <v>3</v>
      </c>
      <c r="S225" s="24">
        <f>+Enero!S225+Febrero!S225+'Marzo '!S225+'Abril '!S225+'Mayo '!S225+Junio!S225+Julio!S225+Agosto!S225+Septiembre!S225+'Octubre '!S225+Noviembre!S225+'Diciembre '!S225</f>
        <v>1</v>
      </c>
      <c r="T225" s="24">
        <f>+Enero!T225+Febrero!T225+'Marzo '!T225+'Abril '!T225+'Mayo '!T225+Junio!T225+Julio!T225+Agosto!T225+Septiembre!T225+'Octubre '!T225+Noviembre!T225+'Diciembre '!T225</f>
        <v>3</v>
      </c>
      <c r="U225" s="24">
        <f>+Enero!U225+Febrero!U225+'Marzo '!U225+'Abril '!U225+'Mayo '!U225+Junio!U225+Julio!U225+Agosto!U225+Septiembre!U225+'Octubre '!U225+Noviembre!U225+'Diciembre '!U225</f>
        <v>0</v>
      </c>
      <c r="V225" s="24">
        <f>+Enero!V225+Febrero!V225+'Marzo '!V225+'Abril '!V225+'Mayo '!V225+Junio!V225+Julio!V225+Agosto!V225+Septiembre!V225+'Octubre '!V225+Noviembre!V225+'Diciembre '!V225</f>
        <v>2</v>
      </c>
      <c r="W225" s="24">
        <f>+Enero!W225+Febrero!W225+'Marzo '!W225+'Abril '!W225+'Mayo '!W225+Junio!W225+Julio!W225+Agosto!W225+Septiembre!W225+'Octubre '!W225+Noviembre!W225+'Diciembre '!W225</f>
        <v>1</v>
      </c>
      <c r="X225" s="24">
        <f>+Enero!X225+Febrero!X225+'Marzo '!X225+'Abril '!X225+'Mayo '!X225+Junio!X225+Julio!X225+Agosto!X225+Septiembre!X225+'Octubre '!X225+Noviembre!X225+'Diciembre '!X225</f>
        <v>2</v>
      </c>
      <c r="Y225" s="24">
        <f>+Enero!Y225+Febrero!Y225+'Marzo '!Y225+'Abril '!Y225+'Mayo '!Y225+Junio!Y225+Julio!Y225+Agosto!Y225+Septiembre!Y225+'Octubre '!Y225+Noviembre!Y225+'Diciembre '!Y225</f>
        <v>2</v>
      </c>
      <c r="Z225" s="24">
        <f>+Enero!Z225+Febrero!Z225+'Marzo '!Z225+'Abril '!Z225+'Mayo '!Z225+Junio!Z225+Julio!Z225+Agosto!Z225+Septiembre!Z225+'Octubre '!Z225+Noviembre!Z225+'Diciembre '!Z225</f>
        <v>0</v>
      </c>
      <c r="AA225" s="24">
        <f>+Enero!AA225+Febrero!AA225+'Marzo '!AA225+'Abril '!AA225+'Mayo '!AA225+Junio!AA225+Julio!AA225+Agosto!AA225+Septiembre!AA225+'Octubre '!AA225+Noviembre!AA225+'Diciembre '!AA225</f>
        <v>0</v>
      </c>
      <c r="AB225" s="24">
        <f>+Enero!AB225+Febrero!AB225+'Marzo '!AB225+'Abril '!AB225+'Mayo '!AB225+Junio!AB225+Julio!AB225+Agosto!AB225+Septiembre!AB225+'Octubre '!AB225+Noviembre!AB225+'Diciembre '!AB225</f>
        <v>1</v>
      </c>
      <c r="AC225" s="24">
        <f>+Enero!AC225+Febrero!AC225+'Marzo '!AC225+'Abril '!AC225+'Mayo '!AC225+Junio!AC225+Julio!AC225+Agosto!AC225+Septiembre!AC225+'Octubre '!AC225+Noviembre!AC225+'Diciembre '!AC225</f>
        <v>0</v>
      </c>
      <c r="AD225" s="24">
        <f>+Enero!AD225+Febrero!AD225+'Marzo '!AD225+'Abril '!AD225+'Mayo '!AD225+Junio!AD225+Julio!AD225+Agosto!AD225+Septiembre!AD225+'Octubre '!AD225+Noviembre!AD225+'Diciembre '!AD225</f>
        <v>1</v>
      </c>
      <c r="AE225" s="24">
        <f>+Enero!AE225+Febrero!AE225+'Marzo '!AE225+'Abril '!AE225+'Mayo '!AE225+Junio!AE225+Julio!AE225+Agosto!AE225+Septiembre!AE225+'Octubre '!AE225+Noviembre!AE225+'Diciembre '!AE225</f>
        <v>0</v>
      </c>
      <c r="AF225" s="24">
        <f>+Enero!AF225+Febrero!AF225+'Marzo '!AF225+'Abril '!AF225+'Mayo '!AF225+Junio!AF225+Julio!AF225+Agosto!AF225+Septiembre!AF225+'Octubre '!AF225+Noviembre!AF225+'Diciembre '!AF225</f>
        <v>0</v>
      </c>
      <c r="AG225" s="24">
        <f>+Enero!AG225+Febrero!AG225+'Marzo '!AG225+'Abril '!AG225+'Mayo '!AG225+Junio!AG225+Julio!AG225+Agosto!AG225+Septiembre!AG225+'Octubre '!AG225+Noviembre!AG225+'Diciembre '!AG225</f>
        <v>0</v>
      </c>
      <c r="AH225" s="24">
        <f>+Enero!AH225+Febrero!AH225+'Marzo '!AH225+'Abril '!AH225+'Mayo '!AH225+Junio!AH225+Julio!AH225+Agosto!AH225+Septiembre!AH225+'Octubre '!AH225+Noviembre!AH225+'Diciembre '!AH225</f>
        <v>1</v>
      </c>
      <c r="AI225" s="24">
        <f>+Enero!AI225+Febrero!AI225+'Marzo '!AI225+'Abril '!AI225+'Mayo '!AI225+Junio!AI225+Julio!AI225+Agosto!AI225+Septiembre!AI225+'Octubre '!AI225+Noviembre!AI225+'Diciembre '!AI225</f>
        <v>0</v>
      </c>
      <c r="AJ225" s="24">
        <f>+Enero!AJ225+Febrero!AJ225+'Marzo '!AJ225+'Abril '!AJ225+'Mayo '!AJ225+Junio!AJ225+Julio!AJ225+Agosto!AJ225+Septiembre!AJ225+'Octubre '!AJ225+Noviembre!AJ225+'Diciembre '!AJ225</f>
        <v>0</v>
      </c>
      <c r="AK225" s="24">
        <f>+Enero!AK225+Febrero!AK225+'Marzo '!AK225+'Abril '!AK225+'Mayo '!AK225+Junio!AK225+Julio!AK225+Agosto!AK225+Septiembre!AK225+'Octubre '!AK225+Noviembre!AK225+'Diciembre '!AK225</f>
        <v>0</v>
      </c>
      <c r="AL225" s="24">
        <f>+Enero!AL225+Febrero!AL225+'Marzo '!AL225+'Abril '!AL225+'Mayo '!AL225+Junio!AL225+Julio!AL225+Agosto!AL225+Septiembre!AL225+'Octubre '!AL225+Noviembre!AL225+'Diciembre '!AL225</f>
        <v>0</v>
      </c>
      <c r="AM225" s="24">
        <f>+Enero!AM225+Febrero!AM225+'Marzo '!AM225+'Abril '!AM225+'Mayo '!AM225+Junio!AM225+Julio!AM225+Agosto!AM225+Septiembre!AM225+'Octubre '!AM225+Noviembre!AM225+'Diciembre '!AM225</f>
        <v>0</v>
      </c>
      <c r="AN225" s="24">
        <f>+Enero!AN225+Febrero!AN225+'Marzo '!AN225+'Abril '!AN225+'Mayo '!AN225+Junio!AN225+Julio!AN225+Agosto!AN225+Septiembre!AN225+'Octubre '!AN225+Noviembre!AN225+'Diciembre '!AN225</f>
        <v>0</v>
      </c>
      <c r="AO225" s="85">
        <f>+Enero!AO225+Febrero!AO225+'Marzo '!AO225+'Abril '!AO225+'Mayo '!AO225+Junio!AO225+Julio!AO225+Agosto!AO225+Septiembre!AO225+'Octubre '!AO225+Noviembre!AO225+'Diciembre '!AO225</f>
        <v>0</v>
      </c>
      <c r="AP225" s="161">
        <f>+Enero!AP225+Febrero!AP225+'Marzo '!AP225+'Abril '!AP225+'Mayo '!AP225+Junio!AP225+Julio!AP225+Agosto!AP225+Septiembre!AP225+'Octubre '!AP225+Noviembre!AP225+'Diciembre '!AP225</f>
        <v>0</v>
      </c>
      <c r="AQ225" s="25">
        <f>+Enero!AQ225+Febrero!AQ225+'Marzo '!AQ225+'Abril '!AQ225+'Mayo '!AQ225+Junio!AQ225+Julio!AQ225+Agosto!AQ225+Septiembre!AQ225+'Octubre '!AQ225+Noviembre!AQ225+'Diciembre '!AQ225</f>
        <v>0</v>
      </c>
      <c r="AR225" s="193" t="str">
        <f t="shared" ref="AR225:AR231" si="62">+BA224&amp;"      "&amp;BB224</f>
        <v xml:space="preserve">      </v>
      </c>
      <c r="AY225" s="5"/>
      <c r="AZ225" s="5"/>
      <c r="BA225" s="28" t="str">
        <f t="shared" si="58"/>
        <v/>
      </c>
      <c r="BB225" s="28" t="str">
        <f t="shared" si="59"/>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60"/>
        <v>10</v>
      </c>
      <c r="D226" s="62">
        <f t="shared" si="61"/>
        <v>10</v>
      </c>
      <c r="E226" s="62">
        <f t="shared" si="61"/>
        <v>0</v>
      </c>
      <c r="F226" s="217">
        <f>+Enero!F226+Febrero!F226+'Marzo '!F226+'Abril '!F226+'Mayo '!F226+Junio!F226+Julio!F226+Agosto!F226+Septiembre!F226+'Octubre '!F226+Noviembre!F226+'Diciembre '!F226</f>
        <v>1</v>
      </c>
      <c r="G226" s="217">
        <f>+Enero!G226+Febrero!G226+'Marzo '!G226+'Abril '!G226+'Mayo '!G226+Junio!G226+Julio!G226+Agosto!G226+Septiembre!G226+'Octubre '!G226+Noviembre!G226+'Diciembre '!G226</f>
        <v>0</v>
      </c>
      <c r="H226" s="217">
        <f>+Enero!H226+Febrero!H226+'Marzo '!H226+'Abril '!H226+'Mayo '!H226+Junio!H226+Julio!H226+Agosto!H226+Septiembre!H226+'Octubre '!H226+Noviembre!H226+'Diciembre '!H226</f>
        <v>0</v>
      </c>
      <c r="I226" s="217">
        <f>+Enero!I226+Febrero!I226+'Marzo '!I226+'Abril '!I226+'Mayo '!I226+Junio!I226+Julio!I226+Agosto!I226+Septiembre!I226+'Octubre '!I226+Noviembre!I226+'Diciembre '!I226</f>
        <v>0</v>
      </c>
      <c r="J226" s="217">
        <f>+Enero!J226+Febrero!J226+'Marzo '!J226+'Abril '!J226+'Mayo '!J226+Junio!J226+Julio!J226+Agosto!J226+Septiembre!J226+'Octubre '!J226+Noviembre!J226+'Diciembre '!J226</f>
        <v>0</v>
      </c>
      <c r="K226" s="217">
        <f>+Enero!K226+Febrero!K226+'Marzo '!K226+'Abril '!K226+'Mayo '!K226+Junio!K226+Julio!K226+Agosto!K226+Septiembre!K226+'Octubre '!K226+Noviembre!K226+'Diciembre '!K226</f>
        <v>0</v>
      </c>
      <c r="L226" s="217">
        <f>+Enero!L226+Febrero!L226+'Marzo '!L226+'Abril '!L226+'Mayo '!L226+Junio!L226+Julio!L226+Agosto!L226+Septiembre!L226+'Octubre '!L226+Noviembre!L226+'Diciembre '!L226</f>
        <v>0</v>
      </c>
      <c r="M226" s="217">
        <f>+Enero!M226+Febrero!M226+'Marzo '!M226+'Abril '!M226+'Mayo '!M226+Junio!M226+Julio!M226+Agosto!M226+Septiembre!M226+'Octubre '!M226+Noviembre!M226+'Diciembre '!M226</f>
        <v>0</v>
      </c>
      <c r="N226" s="217">
        <f>+Enero!N226+Febrero!N226+'Marzo '!N226+'Abril '!N226+'Mayo '!N226+Junio!N226+Julio!N226+Agosto!N226+Septiembre!N226+'Octubre '!N226+Noviembre!N226+'Diciembre '!N226</f>
        <v>1</v>
      </c>
      <c r="O226" s="217">
        <f>+Enero!O226+Febrero!O226+'Marzo '!O226+'Abril '!O226+'Mayo '!O226+Junio!O226+Julio!O226+Agosto!O226+Septiembre!O226+'Octubre '!O226+Noviembre!O226+'Diciembre '!O226</f>
        <v>0</v>
      </c>
      <c r="P226" s="217">
        <f>+Enero!P226+Febrero!P226+'Marzo '!P226+'Abril '!P226+'Mayo '!P226+Junio!P226+Julio!P226+Agosto!P226+Septiembre!P226+'Octubre '!P226+Noviembre!P226+'Diciembre '!P226</f>
        <v>0</v>
      </c>
      <c r="Q226" s="217">
        <f>+Enero!Q226+Febrero!Q226+'Marzo '!Q226+'Abril '!Q226+'Mayo '!Q226+Junio!Q226+Julio!Q226+Agosto!Q226+Septiembre!Q226+'Octubre '!Q226+Noviembre!Q226+'Diciembre '!Q226</f>
        <v>0</v>
      </c>
      <c r="R226" s="217">
        <f>+Enero!R226+Febrero!R226+'Marzo '!R226+'Abril '!R226+'Mayo '!R226+Junio!R226+Julio!R226+Agosto!R226+Septiembre!R226+'Octubre '!R226+Noviembre!R226+'Diciembre '!R226</f>
        <v>0</v>
      </c>
      <c r="S226" s="217">
        <f>+Enero!S226+Febrero!S226+'Marzo '!S226+'Abril '!S226+'Mayo '!S226+Junio!S226+Julio!S226+Agosto!S226+Septiembre!S226+'Octubre '!S226+Noviembre!S226+'Diciembre '!S226</f>
        <v>0</v>
      </c>
      <c r="T226" s="217">
        <f>+Enero!T226+Febrero!T226+'Marzo '!T226+'Abril '!T226+'Mayo '!T226+Junio!T226+Julio!T226+Agosto!T226+Septiembre!T226+'Octubre '!T226+Noviembre!T226+'Diciembre '!T226</f>
        <v>1</v>
      </c>
      <c r="U226" s="217">
        <f>+Enero!U226+Febrero!U226+'Marzo '!U226+'Abril '!U226+'Mayo '!U226+Junio!U226+Julio!U226+Agosto!U226+Septiembre!U226+'Octubre '!U226+Noviembre!U226+'Diciembre '!U226</f>
        <v>0</v>
      </c>
      <c r="V226" s="217">
        <f>+Enero!V226+Febrero!V226+'Marzo '!V226+'Abril '!V226+'Mayo '!V226+Junio!V226+Julio!V226+Agosto!V226+Septiembre!V226+'Octubre '!V226+Noviembre!V226+'Diciembre '!V226</f>
        <v>1</v>
      </c>
      <c r="W226" s="217">
        <f>+Enero!W226+Febrero!W226+'Marzo '!W226+'Abril '!W226+'Mayo '!W226+Junio!W226+Julio!W226+Agosto!W226+Septiembre!W226+'Octubre '!W226+Noviembre!W226+'Diciembre '!W226</f>
        <v>0</v>
      </c>
      <c r="X226" s="217">
        <f>+Enero!X226+Febrero!X226+'Marzo '!X226+'Abril '!X226+'Mayo '!X226+Junio!X226+Julio!X226+Agosto!X226+Septiembre!X226+'Octubre '!X226+Noviembre!X226+'Diciembre '!X226</f>
        <v>1</v>
      </c>
      <c r="Y226" s="217">
        <f>+Enero!Y226+Febrero!Y226+'Marzo '!Y226+'Abril '!Y226+'Mayo '!Y226+Junio!Y226+Julio!Y226+Agosto!Y226+Septiembre!Y226+'Octubre '!Y226+Noviembre!Y226+'Diciembre '!Y226</f>
        <v>0</v>
      </c>
      <c r="Z226" s="217">
        <f>+Enero!Z226+Febrero!Z226+'Marzo '!Z226+'Abril '!Z226+'Mayo '!Z226+Junio!Z226+Julio!Z226+Agosto!Z226+Septiembre!Z226+'Octubre '!Z226+Noviembre!Z226+'Diciembre '!Z226</f>
        <v>2</v>
      </c>
      <c r="AA226" s="217">
        <f>+Enero!AA226+Febrero!AA226+'Marzo '!AA226+'Abril '!AA226+'Mayo '!AA226+Junio!AA226+Julio!AA226+Agosto!AA226+Septiembre!AA226+'Octubre '!AA226+Noviembre!AA226+'Diciembre '!AA226</f>
        <v>0</v>
      </c>
      <c r="AB226" s="217">
        <f>+Enero!AB226+Febrero!AB226+'Marzo '!AB226+'Abril '!AB226+'Mayo '!AB226+Junio!AB226+Julio!AB226+Agosto!AB226+Septiembre!AB226+'Octubre '!AB226+Noviembre!AB226+'Diciembre '!AB226</f>
        <v>1</v>
      </c>
      <c r="AC226" s="217">
        <f>+Enero!AC226+Febrero!AC226+'Marzo '!AC226+'Abril '!AC226+'Mayo '!AC226+Junio!AC226+Julio!AC226+Agosto!AC226+Septiembre!AC226+'Octubre '!AC226+Noviembre!AC226+'Diciembre '!AC226</f>
        <v>0</v>
      </c>
      <c r="AD226" s="217">
        <f>+Enero!AD226+Febrero!AD226+'Marzo '!AD226+'Abril '!AD226+'Mayo '!AD226+Junio!AD226+Julio!AD226+Agosto!AD226+Septiembre!AD226+'Octubre '!AD226+Noviembre!AD226+'Diciembre '!AD226</f>
        <v>1</v>
      </c>
      <c r="AE226" s="217">
        <f>+Enero!AE226+Febrero!AE226+'Marzo '!AE226+'Abril '!AE226+'Mayo '!AE226+Junio!AE226+Julio!AE226+Agosto!AE226+Septiembre!AE226+'Octubre '!AE226+Noviembre!AE226+'Diciembre '!AE226</f>
        <v>0</v>
      </c>
      <c r="AF226" s="217">
        <f>+Enero!AF226+Febrero!AF226+'Marzo '!AF226+'Abril '!AF226+'Mayo '!AF226+Junio!AF226+Julio!AF226+Agosto!AF226+Septiembre!AF226+'Octubre '!AF226+Noviembre!AF226+'Diciembre '!AF226</f>
        <v>0</v>
      </c>
      <c r="AG226" s="217">
        <f>+Enero!AG226+Febrero!AG226+'Marzo '!AG226+'Abril '!AG226+'Mayo '!AG226+Junio!AG226+Julio!AG226+Agosto!AG226+Septiembre!AG226+'Octubre '!AG226+Noviembre!AG226+'Diciembre '!AG226</f>
        <v>0</v>
      </c>
      <c r="AH226" s="217">
        <f>+Enero!AH226+Febrero!AH226+'Marzo '!AH226+'Abril '!AH226+'Mayo '!AH226+Junio!AH226+Julio!AH226+Agosto!AH226+Septiembre!AH226+'Octubre '!AH226+Noviembre!AH226+'Diciembre '!AH226</f>
        <v>0</v>
      </c>
      <c r="AI226" s="217">
        <f>+Enero!AI226+Febrero!AI226+'Marzo '!AI226+'Abril '!AI226+'Mayo '!AI226+Junio!AI226+Julio!AI226+Agosto!AI226+Septiembre!AI226+'Octubre '!AI226+Noviembre!AI226+'Diciembre '!AI226</f>
        <v>0</v>
      </c>
      <c r="AJ226" s="217">
        <f>+Enero!AJ226+Febrero!AJ226+'Marzo '!AJ226+'Abril '!AJ226+'Mayo '!AJ226+Junio!AJ226+Julio!AJ226+Agosto!AJ226+Septiembre!AJ226+'Octubre '!AJ226+Noviembre!AJ226+'Diciembre '!AJ226</f>
        <v>1</v>
      </c>
      <c r="AK226" s="217">
        <f>+Enero!AK226+Febrero!AK226+'Marzo '!AK226+'Abril '!AK226+'Mayo '!AK226+Junio!AK226+Julio!AK226+Agosto!AK226+Septiembre!AK226+'Octubre '!AK226+Noviembre!AK226+'Diciembre '!AK226</f>
        <v>0</v>
      </c>
      <c r="AL226" s="217">
        <f>+Enero!AL226+Febrero!AL226+'Marzo '!AL226+'Abril '!AL226+'Mayo '!AL226+Junio!AL226+Julio!AL226+Agosto!AL226+Septiembre!AL226+'Octubre '!AL226+Noviembre!AL226+'Diciembre '!AL226</f>
        <v>0</v>
      </c>
      <c r="AM226" s="217">
        <f>+Enero!AM226+Febrero!AM226+'Marzo '!AM226+'Abril '!AM226+'Mayo '!AM226+Junio!AM226+Julio!AM226+Agosto!AM226+Septiembre!AM226+'Octubre '!AM226+Noviembre!AM226+'Diciembre '!AM226</f>
        <v>0</v>
      </c>
      <c r="AN226" s="217">
        <f>+Enero!AN226+Febrero!AN226+'Marzo '!AN226+'Abril '!AN226+'Mayo '!AN226+Junio!AN226+Julio!AN226+Agosto!AN226+Septiembre!AN226+'Octubre '!AN226+Noviembre!AN226+'Diciembre '!AN226</f>
        <v>0</v>
      </c>
      <c r="AO226" s="218">
        <f>+Enero!AO226+Febrero!AO226+'Marzo '!AO226+'Abril '!AO226+'Mayo '!AO226+Junio!AO226+Julio!AO226+Agosto!AO226+Septiembre!AO226+'Octubre '!AO226+Noviembre!AO226+'Diciembre '!AO226</f>
        <v>0</v>
      </c>
      <c r="AP226" s="219">
        <f>+Enero!AP226+Febrero!AP226+'Marzo '!AP226+'Abril '!AP226+'Mayo '!AP226+Junio!AP226+Julio!AP226+Agosto!AP226+Septiembre!AP226+'Octubre '!AP226+Noviembre!AP226+'Diciembre '!AP226</f>
        <v>0</v>
      </c>
      <c r="AQ226" s="220">
        <f>+Enero!AQ226+Febrero!AQ226+'Marzo '!AQ226+'Abril '!AQ226+'Mayo '!AQ226+Junio!AQ226+Julio!AQ226+Agosto!AQ226+Septiembre!AQ226+'Octubre '!AQ226+Noviembre!AQ226+'Diciembre '!AQ226</f>
        <v>0</v>
      </c>
      <c r="AR226" s="26" t="str">
        <f t="shared" si="62"/>
        <v xml:space="preserve">      </v>
      </c>
      <c r="AY226" s="5"/>
      <c r="AZ226" s="5"/>
      <c r="BA226" s="28" t="str">
        <f t="shared" si="58"/>
        <v/>
      </c>
      <c r="BB226" s="28" t="str">
        <f t="shared" si="59"/>
        <v/>
      </c>
      <c r="BC226" s="5"/>
      <c r="BD226" s="5"/>
      <c r="BE226" s="3"/>
      <c r="BF226" s="3"/>
      <c r="BG226" s="3"/>
      <c r="BH226" s="29">
        <f t="shared" ref="BH226:BH231" si="63">IF($C226&lt;$AP226+$AQ226,1,0)</f>
        <v>0</v>
      </c>
      <c r="BI226" s="29">
        <f t="shared" ref="BI226:BI231" si="64">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60"/>
        <v>4</v>
      </c>
      <c r="D227" s="221">
        <f t="shared" si="61"/>
        <v>4</v>
      </c>
      <c r="E227" s="221">
        <f t="shared" si="61"/>
        <v>0</v>
      </c>
      <c r="F227" s="222">
        <f>+Enero!F227+Febrero!F227+'Marzo '!F227+'Abril '!F227+'Mayo '!F227+Junio!F227+Julio!F227+Agosto!F227+Septiembre!F227+'Octubre '!F227+Noviembre!F227+'Diciembre '!F227</f>
        <v>0</v>
      </c>
      <c r="G227" s="222">
        <f>+Enero!G227+Febrero!G227+'Marzo '!G227+'Abril '!G227+'Mayo '!G227+Junio!G227+Julio!G227+Agosto!G227+Septiembre!G227+'Octubre '!G227+Noviembre!G227+'Diciembre '!G227</f>
        <v>0</v>
      </c>
      <c r="H227" s="222">
        <f>+Enero!H227+Febrero!H227+'Marzo '!H227+'Abril '!H227+'Mayo '!H227+Junio!H227+Julio!H227+Agosto!H227+Septiembre!H227+'Octubre '!H227+Noviembre!H227+'Diciembre '!H227</f>
        <v>0</v>
      </c>
      <c r="I227" s="222">
        <f>+Enero!I227+Febrero!I227+'Marzo '!I227+'Abril '!I227+'Mayo '!I227+Junio!I227+Julio!I227+Agosto!I227+Septiembre!I227+'Octubre '!I227+Noviembre!I227+'Diciembre '!I227</f>
        <v>0</v>
      </c>
      <c r="J227" s="222">
        <f>+Enero!J227+Febrero!J227+'Marzo '!J227+'Abril '!J227+'Mayo '!J227+Junio!J227+Julio!J227+Agosto!J227+Septiembre!J227+'Octubre '!J227+Noviembre!J227+'Diciembre '!J227</f>
        <v>0</v>
      </c>
      <c r="K227" s="222">
        <f>+Enero!K227+Febrero!K227+'Marzo '!K227+'Abril '!K227+'Mayo '!K227+Junio!K227+Julio!K227+Agosto!K227+Septiembre!K227+'Octubre '!K227+Noviembre!K227+'Diciembre '!K227</f>
        <v>0</v>
      </c>
      <c r="L227" s="222">
        <f>+Enero!L227+Febrero!L227+'Marzo '!L227+'Abril '!L227+'Mayo '!L227+Junio!L227+Julio!L227+Agosto!L227+Septiembre!L227+'Octubre '!L227+Noviembre!L227+'Diciembre '!L227</f>
        <v>0</v>
      </c>
      <c r="M227" s="222">
        <f>+Enero!M227+Febrero!M227+'Marzo '!M227+'Abril '!M227+'Mayo '!M227+Junio!M227+Julio!M227+Agosto!M227+Septiembre!M227+'Octubre '!M227+Noviembre!M227+'Diciembre '!M227</f>
        <v>0</v>
      </c>
      <c r="N227" s="222">
        <f>+Enero!N227+Febrero!N227+'Marzo '!N227+'Abril '!N227+'Mayo '!N227+Junio!N227+Julio!N227+Agosto!N227+Septiembre!N227+'Octubre '!N227+Noviembre!N227+'Diciembre '!N227</f>
        <v>0</v>
      </c>
      <c r="O227" s="222">
        <f>+Enero!O227+Febrero!O227+'Marzo '!O227+'Abril '!O227+'Mayo '!O227+Junio!O227+Julio!O227+Agosto!O227+Septiembre!O227+'Octubre '!O227+Noviembre!O227+'Diciembre '!O227</f>
        <v>0</v>
      </c>
      <c r="P227" s="222">
        <f>+Enero!P227+Febrero!P227+'Marzo '!P227+'Abril '!P227+'Mayo '!P227+Junio!P227+Julio!P227+Agosto!P227+Septiembre!P227+'Octubre '!P227+Noviembre!P227+'Diciembre '!P227</f>
        <v>0</v>
      </c>
      <c r="Q227" s="222">
        <f>+Enero!Q227+Febrero!Q227+'Marzo '!Q227+'Abril '!Q227+'Mayo '!Q227+Junio!Q227+Julio!Q227+Agosto!Q227+Septiembre!Q227+'Octubre '!Q227+Noviembre!Q227+'Diciembre '!Q227</f>
        <v>0</v>
      </c>
      <c r="R227" s="222">
        <f>+Enero!R227+Febrero!R227+'Marzo '!R227+'Abril '!R227+'Mayo '!R227+Junio!R227+Julio!R227+Agosto!R227+Septiembre!R227+'Octubre '!R227+Noviembre!R227+'Diciembre '!R227</f>
        <v>0</v>
      </c>
      <c r="S227" s="222">
        <f>+Enero!S227+Febrero!S227+'Marzo '!S227+'Abril '!S227+'Mayo '!S227+Junio!S227+Julio!S227+Agosto!S227+Septiembre!S227+'Octubre '!S227+Noviembre!S227+'Diciembre '!S227</f>
        <v>0</v>
      </c>
      <c r="T227" s="222">
        <f>+Enero!T227+Febrero!T227+'Marzo '!T227+'Abril '!T227+'Mayo '!T227+Junio!T227+Julio!T227+Agosto!T227+Septiembre!T227+'Octubre '!T227+Noviembre!T227+'Diciembre '!T227</f>
        <v>1</v>
      </c>
      <c r="U227" s="222">
        <f>+Enero!U227+Febrero!U227+'Marzo '!U227+'Abril '!U227+'Mayo '!U227+Junio!U227+Julio!U227+Agosto!U227+Septiembre!U227+'Octubre '!U227+Noviembre!U227+'Diciembre '!U227</f>
        <v>0</v>
      </c>
      <c r="V227" s="222">
        <f>+Enero!V227+Febrero!V227+'Marzo '!V227+'Abril '!V227+'Mayo '!V227+Junio!V227+Julio!V227+Agosto!V227+Septiembre!V227+'Octubre '!V227+Noviembre!V227+'Diciembre '!V227</f>
        <v>0</v>
      </c>
      <c r="W227" s="222">
        <f>+Enero!W227+Febrero!W227+'Marzo '!W227+'Abril '!W227+'Mayo '!W227+Junio!W227+Julio!W227+Agosto!W227+Septiembre!W227+'Octubre '!W227+Noviembre!W227+'Diciembre '!W227</f>
        <v>0</v>
      </c>
      <c r="X227" s="222">
        <f>+Enero!X227+Febrero!X227+'Marzo '!X227+'Abril '!X227+'Mayo '!X227+Junio!X227+Julio!X227+Agosto!X227+Septiembre!X227+'Octubre '!X227+Noviembre!X227+'Diciembre '!X227</f>
        <v>1</v>
      </c>
      <c r="Y227" s="222">
        <f>+Enero!Y227+Febrero!Y227+'Marzo '!Y227+'Abril '!Y227+'Mayo '!Y227+Junio!Y227+Julio!Y227+Agosto!Y227+Septiembre!Y227+'Octubre '!Y227+Noviembre!Y227+'Diciembre '!Y227</f>
        <v>0</v>
      </c>
      <c r="Z227" s="222">
        <f>+Enero!Z227+Febrero!Z227+'Marzo '!Z227+'Abril '!Z227+'Mayo '!Z227+Junio!Z227+Julio!Z227+Agosto!Z227+Septiembre!Z227+'Octubre '!Z227+Noviembre!Z227+'Diciembre '!Z227</f>
        <v>1</v>
      </c>
      <c r="AA227" s="222">
        <f>+Enero!AA227+Febrero!AA227+'Marzo '!AA227+'Abril '!AA227+'Mayo '!AA227+Junio!AA227+Julio!AA227+Agosto!AA227+Septiembre!AA227+'Octubre '!AA227+Noviembre!AA227+'Diciembre '!AA227</f>
        <v>0</v>
      </c>
      <c r="AB227" s="222">
        <f>+Enero!AB227+Febrero!AB227+'Marzo '!AB227+'Abril '!AB227+'Mayo '!AB227+Junio!AB227+Julio!AB227+Agosto!AB227+Septiembre!AB227+'Octubre '!AB227+Noviembre!AB227+'Diciembre '!AB227</f>
        <v>1</v>
      </c>
      <c r="AC227" s="222">
        <f>+Enero!AC227+Febrero!AC227+'Marzo '!AC227+'Abril '!AC227+'Mayo '!AC227+Junio!AC227+Julio!AC227+Agosto!AC227+Septiembre!AC227+'Octubre '!AC227+Noviembre!AC227+'Diciembre '!AC227</f>
        <v>0</v>
      </c>
      <c r="AD227" s="222">
        <f>+Enero!AD227+Febrero!AD227+'Marzo '!AD227+'Abril '!AD227+'Mayo '!AD227+Junio!AD227+Julio!AD227+Agosto!AD227+Septiembre!AD227+'Octubre '!AD227+Noviembre!AD227+'Diciembre '!AD227</f>
        <v>0</v>
      </c>
      <c r="AE227" s="222">
        <f>+Enero!AE227+Febrero!AE227+'Marzo '!AE227+'Abril '!AE227+'Mayo '!AE227+Junio!AE227+Julio!AE227+Agosto!AE227+Septiembre!AE227+'Octubre '!AE227+Noviembre!AE227+'Diciembre '!AE227</f>
        <v>0</v>
      </c>
      <c r="AF227" s="222">
        <f>+Enero!AF227+Febrero!AF227+'Marzo '!AF227+'Abril '!AF227+'Mayo '!AF227+Junio!AF227+Julio!AF227+Agosto!AF227+Septiembre!AF227+'Octubre '!AF227+Noviembre!AF227+'Diciembre '!AF227</f>
        <v>0</v>
      </c>
      <c r="AG227" s="222">
        <f>+Enero!AG227+Febrero!AG227+'Marzo '!AG227+'Abril '!AG227+'Mayo '!AG227+Junio!AG227+Julio!AG227+Agosto!AG227+Septiembre!AG227+'Octubre '!AG227+Noviembre!AG227+'Diciembre '!AG227</f>
        <v>0</v>
      </c>
      <c r="AH227" s="222">
        <f>+Enero!AH227+Febrero!AH227+'Marzo '!AH227+'Abril '!AH227+'Mayo '!AH227+Junio!AH227+Julio!AH227+Agosto!AH227+Septiembre!AH227+'Octubre '!AH227+Noviembre!AH227+'Diciembre '!AH227</f>
        <v>0</v>
      </c>
      <c r="AI227" s="222">
        <f>+Enero!AI227+Febrero!AI227+'Marzo '!AI227+'Abril '!AI227+'Mayo '!AI227+Junio!AI227+Julio!AI227+Agosto!AI227+Septiembre!AI227+'Octubre '!AI227+Noviembre!AI227+'Diciembre '!AI227</f>
        <v>0</v>
      </c>
      <c r="AJ227" s="222">
        <f>+Enero!AJ227+Febrero!AJ227+'Marzo '!AJ227+'Abril '!AJ227+'Mayo '!AJ227+Junio!AJ227+Julio!AJ227+Agosto!AJ227+Septiembre!AJ227+'Octubre '!AJ227+Noviembre!AJ227+'Diciembre '!AJ227</f>
        <v>0</v>
      </c>
      <c r="AK227" s="222">
        <f>+Enero!AK227+Febrero!AK227+'Marzo '!AK227+'Abril '!AK227+'Mayo '!AK227+Junio!AK227+Julio!AK227+Agosto!AK227+Septiembre!AK227+'Octubre '!AK227+Noviembre!AK227+'Diciembre '!AK227</f>
        <v>0</v>
      </c>
      <c r="AL227" s="222">
        <f>+Enero!AL227+Febrero!AL227+'Marzo '!AL227+'Abril '!AL227+'Mayo '!AL227+Junio!AL227+Julio!AL227+Agosto!AL227+Septiembre!AL227+'Octubre '!AL227+Noviembre!AL227+'Diciembre '!AL227</f>
        <v>0</v>
      </c>
      <c r="AM227" s="222">
        <f>+Enero!AM227+Febrero!AM227+'Marzo '!AM227+'Abril '!AM227+'Mayo '!AM227+Junio!AM227+Julio!AM227+Agosto!AM227+Septiembre!AM227+'Octubre '!AM227+Noviembre!AM227+'Diciembre '!AM227</f>
        <v>0</v>
      </c>
      <c r="AN227" s="222">
        <f>+Enero!AN227+Febrero!AN227+'Marzo '!AN227+'Abril '!AN227+'Mayo '!AN227+Junio!AN227+Julio!AN227+Agosto!AN227+Septiembre!AN227+'Octubre '!AN227+Noviembre!AN227+'Diciembre '!AN227</f>
        <v>0</v>
      </c>
      <c r="AO227" s="223">
        <f>+Enero!AO227+Febrero!AO227+'Marzo '!AO227+'Abril '!AO227+'Mayo '!AO227+Junio!AO227+Julio!AO227+Agosto!AO227+Septiembre!AO227+'Octubre '!AO227+Noviembre!AO227+'Diciembre '!AO227</f>
        <v>0</v>
      </c>
      <c r="AP227" s="224">
        <f>+Enero!AP227+Febrero!AP227+'Marzo '!AP227+'Abril '!AP227+'Mayo '!AP227+Junio!AP227+Julio!AP227+Agosto!AP227+Septiembre!AP227+'Octubre '!AP227+Noviembre!AP227+'Diciembre '!AP227</f>
        <v>0</v>
      </c>
      <c r="AQ227" s="225">
        <f>+Enero!AQ227+Febrero!AQ227+'Marzo '!AQ227+'Abril '!AQ227+'Mayo '!AQ227+Junio!AQ227+Julio!AQ227+Agosto!AQ227+Septiembre!AQ227+'Octubre '!AQ227+Noviembre!AQ227+'Diciembre '!AQ227</f>
        <v>0</v>
      </c>
      <c r="AR227" s="26" t="str">
        <f t="shared" si="62"/>
        <v xml:space="preserve">      </v>
      </c>
      <c r="AS227" s="22"/>
      <c r="AT227" s="22"/>
      <c r="AU227" s="22"/>
      <c r="AV227" s="22"/>
      <c r="AW227" s="22"/>
      <c r="AX227" s="22"/>
      <c r="AY227" s="5"/>
      <c r="AZ227" s="5"/>
      <c r="BA227" s="28" t="str">
        <f t="shared" si="58"/>
        <v/>
      </c>
      <c r="BB227" s="28" t="str">
        <f t="shared" si="59"/>
        <v/>
      </c>
      <c r="BC227" s="5"/>
      <c r="BD227" s="5"/>
      <c r="BE227" s="3"/>
      <c r="BF227" s="3"/>
      <c r="BG227" s="3"/>
      <c r="BH227" s="29">
        <f t="shared" si="63"/>
        <v>0</v>
      </c>
      <c r="BI227" s="29">
        <f t="shared" si="64"/>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60"/>
        <v>2</v>
      </c>
      <c r="D228" s="226">
        <f>+F228+H228</f>
        <v>2</v>
      </c>
      <c r="E228" s="226">
        <f>+G228+I228</f>
        <v>0</v>
      </c>
      <c r="F228" s="227">
        <f>+Enero!F228+Febrero!F228+'Marzo '!F228+'Abril '!F228+'Mayo '!F228+Junio!F228+Julio!F228+Agosto!F228+Septiembre!F228+'Octubre '!F228+Noviembre!F228+'Diciembre '!F228</f>
        <v>2</v>
      </c>
      <c r="G228" s="227">
        <f>+Enero!G228+Febrero!G228+'Marzo '!G228+'Abril '!G228+'Mayo '!G228+Junio!G228+Julio!G228+Agosto!G228+Septiembre!G228+'Octubre '!G228+Noviembre!G228+'Diciembre '!G228</f>
        <v>0</v>
      </c>
      <c r="H228" s="227">
        <f>+Enero!H228+Febrero!H228+'Marzo '!H228+'Abril '!H228+'Mayo '!H228+Junio!H228+Julio!H228+Agosto!H228+Septiembre!H228+'Octubre '!H228+Noviembre!H228+'Diciembre '!H228</f>
        <v>0</v>
      </c>
      <c r="I228" s="227">
        <f>+Enero!I228+Febrero!I228+'Marzo '!I228+'Abril '!I228+'Mayo '!I228+Junio!I228+Julio!I228+Agosto!I228+Septiembre!I228+'Octubre '!I228+Noviembre!I228+'Diciembre '!I228</f>
        <v>0</v>
      </c>
      <c r="J228" s="228">
        <f>+Enero!J228+Febrero!J228+'Marzo '!J228+'Abril '!J228+'Mayo '!J228+Junio!J228+Julio!J228+Agosto!J228+Septiembre!J228+'Octubre '!J228+Noviembre!J228+'Diciembre '!J228</f>
        <v>0</v>
      </c>
      <c r="K228" s="229">
        <f>+Enero!K228+Febrero!K228+'Marzo '!K228+'Abril '!K228+'Mayo '!K228+Junio!K228+Julio!K228+Agosto!K228+Septiembre!K228+'Octubre '!K228+Noviembre!K228+'Diciembre '!K228</f>
        <v>0</v>
      </c>
      <c r="L228" s="228">
        <f>+Enero!L228+Febrero!L228+'Marzo '!L228+'Abril '!L228+'Mayo '!L228+Junio!L228+Julio!L228+Agosto!L228+Septiembre!L228+'Octubre '!L228+Noviembre!L228+'Diciembre '!L228</f>
        <v>0</v>
      </c>
      <c r="M228" s="229">
        <f>+Enero!M228+Febrero!M228+'Marzo '!M228+'Abril '!M228+'Mayo '!M228+Junio!M228+Julio!M228+Agosto!M228+Septiembre!M228+'Octubre '!M228+Noviembre!M228+'Diciembre '!M228</f>
        <v>0</v>
      </c>
      <c r="N228" s="228">
        <f>+Enero!N228+Febrero!N228+'Marzo '!N228+'Abril '!N228+'Mayo '!N228+Junio!N228+Julio!N228+Agosto!N228+Septiembre!N228+'Octubre '!N228+Noviembre!N228+'Diciembre '!N228</f>
        <v>0</v>
      </c>
      <c r="O228" s="229">
        <f>+Enero!O228+Febrero!O228+'Marzo '!O228+'Abril '!O228+'Mayo '!O228+Junio!O228+Julio!O228+Agosto!O228+Septiembre!O228+'Octubre '!O228+Noviembre!O228+'Diciembre '!O228</f>
        <v>0</v>
      </c>
      <c r="P228" s="228">
        <f>+Enero!P228+Febrero!P228+'Marzo '!P228+'Abril '!P228+'Mayo '!P228+Junio!P228+Julio!P228+Agosto!P228+Septiembre!P228+'Octubre '!P228+Noviembre!P228+'Diciembre '!P228</f>
        <v>0</v>
      </c>
      <c r="Q228" s="229">
        <f>+Enero!Q228+Febrero!Q228+'Marzo '!Q228+'Abril '!Q228+'Mayo '!Q228+Junio!Q228+Julio!Q228+Agosto!Q228+Septiembre!Q228+'Octubre '!Q228+Noviembre!Q228+'Diciembre '!Q228</f>
        <v>0</v>
      </c>
      <c r="R228" s="228">
        <f>+Enero!R228+Febrero!R228+'Marzo '!R228+'Abril '!R228+'Mayo '!R228+Junio!R228+Julio!R228+Agosto!R228+Septiembre!R228+'Octubre '!R228+Noviembre!R228+'Diciembre '!R228</f>
        <v>0</v>
      </c>
      <c r="S228" s="229">
        <f>+Enero!S228+Febrero!S228+'Marzo '!S228+'Abril '!S228+'Mayo '!S228+Junio!S228+Julio!S228+Agosto!S228+Septiembre!S228+'Octubre '!S228+Noviembre!S228+'Diciembre '!S228</f>
        <v>0</v>
      </c>
      <c r="T228" s="228">
        <f>+Enero!T228+Febrero!T228+'Marzo '!T228+'Abril '!T228+'Mayo '!T228+Junio!T228+Julio!T228+Agosto!T228+Septiembre!T228+'Octubre '!T228+Noviembre!T228+'Diciembre '!T228</f>
        <v>0</v>
      </c>
      <c r="U228" s="229">
        <f>+Enero!U228+Febrero!U228+'Marzo '!U228+'Abril '!U228+'Mayo '!U228+Junio!U228+Julio!U228+Agosto!U228+Septiembre!U228+'Octubre '!U228+Noviembre!U228+'Diciembre '!U228</f>
        <v>0</v>
      </c>
      <c r="V228" s="228">
        <f>+Enero!V228+Febrero!V228+'Marzo '!V228+'Abril '!V228+'Mayo '!V228+Junio!V228+Julio!V228+Agosto!V228+Septiembre!V228+'Octubre '!V228+Noviembre!V228+'Diciembre '!V228</f>
        <v>0</v>
      </c>
      <c r="W228" s="229">
        <f>+Enero!W228+Febrero!W228+'Marzo '!W228+'Abril '!W228+'Mayo '!W228+Junio!W228+Julio!W228+Agosto!W228+Septiembre!W228+'Octubre '!W228+Noviembre!W228+'Diciembre '!W228</f>
        <v>0</v>
      </c>
      <c r="X228" s="228">
        <f>+Enero!X228+Febrero!X228+'Marzo '!X228+'Abril '!X228+'Mayo '!X228+Junio!X228+Julio!X228+Agosto!X228+Septiembre!X228+'Octubre '!X228+Noviembre!X228+'Diciembre '!X228</f>
        <v>0</v>
      </c>
      <c r="Y228" s="229">
        <f>+Enero!Y228+Febrero!Y228+'Marzo '!Y228+'Abril '!Y228+'Mayo '!Y228+Junio!Y228+Julio!Y228+Agosto!Y228+Septiembre!Y228+'Octubre '!Y228+Noviembre!Y228+'Diciembre '!Y228</f>
        <v>0</v>
      </c>
      <c r="Z228" s="228">
        <f>+Enero!Z228+Febrero!Z228+'Marzo '!Z228+'Abril '!Z228+'Mayo '!Z228+Junio!Z228+Julio!Z228+Agosto!Z228+Septiembre!Z228+'Octubre '!Z228+Noviembre!Z228+'Diciembre '!Z228</f>
        <v>0</v>
      </c>
      <c r="AA228" s="229">
        <f>+Enero!AA228+Febrero!AA228+'Marzo '!AA228+'Abril '!AA228+'Mayo '!AA228+Junio!AA228+Julio!AA228+Agosto!AA228+Septiembre!AA228+'Octubre '!AA228+Noviembre!AA228+'Diciembre '!AA228</f>
        <v>0</v>
      </c>
      <c r="AB228" s="228">
        <f>+Enero!AB228+Febrero!AB228+'Marzo '!AB228+'Abril '!AB228+'Mayo '!AB228+Junio!AB228+Julio!AB228+Agosto!AB228+Septiembre!AB228+'Octubre '!AB228+Noviembre!AB228+'Diciembre '!AB228</f>
        <v>0</v>
      </c>
      <c r="AC228" s="229">
        <f>+Enero!AC228+Febrero!AC228+'Marzo '!AC228+'Abril '!AC228+'Mayo '!AC228+Junio!AC228+Julio!AC228+Agosto!AC228+Septiembre!AC228+'Octubre '!AC228+Noviembre!AC228+'Diciembre '!AC228</f>
        <v>0</v>
      </c>
      <c r="AD228" s="228">
        <f>+Enero!AD228+Febrero!AD228+'Marzo '!AD228+'Abril '!AD228+'Mayo '!AD228+Junio!AD228+Julio!AD228+Agosto!AD228+Septiembre!AD228+'Octubre '!AD228+Noviembre!AD228+'Diciembre '!AD228</f>
        <v>0</v>
      </c>
      <c r="AE228" s="229">
        <f>+Enero!AE228+Febrero!AE228+'Marzo '!AE228+'Abril '!AE228+'Mayo '!AE228+Junio!AE228+Julio!AE228+Agosto!AE228+Septiembre!AE228+'Octubre '!AE228+Noviembre!AE228+'Diciembre '!AE228</f>
        <v>0</v>
      </c>
      <c r="AF228" s="228">
        <f>+Enero!AF228+Febrero!AF228+'Marzo '!AF228+'Abril '!AF228+'Mayo '!AF228+Junio!AF228+Julio!AF228+Agosto!AF228+Septiembre!AF228+'Octubre '!AF228+Noviembre!AF228+'Diciembre '!AF228</f>
        <v>0</v>
      </c>
      <c r="AG228" s="229">
        <f>+Enero!AG228+Febrero!AG228+'Marzo '!AG228+'Abril '!AG228+'Mayo '!AG228+Junio!AG228+Julio!AG228+Agosto!AG228+Septiembre!AG228+'Octubre '!AG228+Noviembre!AG228+'Diciembre '!AG228</f>
        <v>0</v>
      </c>
      <c r="AH228" s="228">
        <f>+Enero!AH228+Febrero!AH228+'Marzo '!AH228+'Abril '!AH228+'Mayo '!AH228+Junio!AH228+Julio!AH228+Agosto!AH228+Septiembre!AH228+'Octubre '!AH228+Noviembre!AH228+'Diciembre '!AH228</f>
        <v>0</v>
      </c>
      <c r="AI228" s="229">
        <f>+Enero!AI228+Febrero!AI228+'Marzo '!AI228+'Abril '!AI228+'Mayo '!AI228+Junio!AI228+Julio!AI228+Agosto!AI228+Septiembre!AI228+'Octubre '!AI228+Noviembre!AI228+'Diciembre '!AI228</f>
        <v>0</v>
      </c>
      <c r="AJ228" s="228">
        <f>+Enero!AJ228+Febrero!AJ228+'Marzo '!AJ228+'Abril '!AJ228+'Mayo '!AJ228+Junio!AJ228+Julio!AJ228+Agosto!AJ228+Septiembre!AJ228+'Octubre '!AJ228+Noviembre!AJ228+'Diciembre '!AJ228</f>
        <v>0</v>
      </c>
      <c r="AK228" s="229">
        <f>+Enero!AK228+Febrero!AK228+'Marzo '!AK228+'Abril '!AK228+'Mayo '!AK228+Junio!AK228+Julio!AK228+Agosto!AK228+Septiembre!AK228+'Octubre '!AK228+Noviembre!AK228+'Diciembre '!AK228</f>
        <v>0</v>
      </c>
      <c r="AL228" s="228">
        <f>+Enero!AL228+Febrero!AL228+'Marzo '!AL228+'Abril '!AL228+'Mayo '!AL228+Junio!AL228+Julio!AL228+Agosto!AL228+Septiembre!AL228+'Octubre '!AL228+Noviembre!AL228+'Diciembre '!AL228</f>
        <v>0</v>
      </c>
      <c r="AM228" s="229">
        <f>+Enero!AM228+Febrero!AM228+'Marzo '!AM228+'Abril '!AM228+'Mayo '!AM228+Junio!AM228+Julio!AM228+Agosto!AM228+Septiembre!AM228+'Octubre '!AM228+Noviembre!AM228+'Diciembre '!AM228</f>
        <v>0</v>
      </c>
      <c r="AN228" s="228">
        <f>+Enero!AN228+Febrero!AN228+'Marzo '!AN228+'Abril '!AN228+'Mayo '!AN228+Junio!AN228+Julio!AN228+Agosto!AN228+Septiembre!AN228+'Octubre '!AN228+Noviembre!AN228+'Diciembre '!AN228</f>
        <v>0</v>
      </c>
      <c r="AO228" s="230">
        <f>+Enero!AO228+Febrero!AO228+'Marzo '!AO228+'Abril '!AO228+'Mayo '!AO228+Junio!AO228+Julio!AO228+Agosto!AO228+Septiembre!AO228+'Octubre '!AO228+Noviembre!AO228+'Diciembre '!AO228</f>
        <v>0</v>
      </c>
      <c r="AP228" s="231">
        <f>+Enero!AP228+Febrero!AP228+'Marzo '!AP228+'Abril '!AP228+'Mayo '!AP228+Junio!AP228+Julio!AP228+Agosto!AP228+Septiembre!AP228+'Octubre '!AP228+Noviembre!AP228+'Diciembre '!AP228</f>
        <v>0</v>
      </c>
      <c r="AQ228" s="232">
        <f>+Enero!AQ228+Febrero!AQ228+'Marzo '!AQ228+'Abril '!AQ228+'Mayo '!AQ228+Junio!AQ228+Julio!AQ228+Agosto!AQ228+Septiembre!AQ228+'Octubre '!AQ228+Noviembre!AQ228+'Diciembre '!AQ228</f>
        <v>0</v>
      </c>
      <c r="AR228" s="26" t="str">
        <f t="shared" si="62"/>
        <v xml:space="preserve">      </v>
      </c>
      <c r="AS228" s="22"/>
      <c r="AT228" s="22"/>
      <c r="AU228" s="22"/>
      <c r="AV228" s="22"/>
      <c r="AW228" s="22"/>
      <c r="AX228" s="22"/>
      <c r="AY228" s="5"/>
      <c r="AZ228" s="5"/>
      <c r="BA228" s="28" t="str">
        <f t="shared" si="58"/>
        <v/>
      </c>
      <c r="BB228" s="28" t="str">
        <f t="shared" si="59"/>
        <v/>
      </c>
      <c r="BC228" s="5"/>
      <c r="BD228" s="5"/>
      <c r="BE228" s="3"/>
      <c r="BF228" s="3"/>
      <c r="BG228" s="3"/>
      <c r="BH228" s="29">
        <f t="shared" si="63"/>
        <v>0</v>
      </c>
      <c r="BI228" s="29">
        <f t="shared" si="64"/>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60"/>
        <v>0</v>
      </c>
      <c r="D229" s="59">
        <f t="shared" si="61"/>
        <v>0</v>
      </c>
      <c r="E229" s="59">
        <f t="shared" si="61"/>
        <v>0</v>
      </c>
      <c r="F229" s="233">
        <f>+Enero!F229+Febrero!F229+'Marzo '!F229+'Abril '!F229+'Mayo '!F229+Junio!F229+Julio!F229+Agosto!F229+Septiembre!F229+'Octubre '!F229+Noviembre!F229+'Diciembre '!F229</f>
        <v>0</v>
      </c>
      <c r="G229" s="233">
        <f>+Enero!G229+Febrero!G229+'Marzo '!G229+'Abril '!G229+'Mayo '!G229+Junio!G229+Julio!G229+Agosto!G229+Septiembre!G229+'Octubre '!G229+Noviembre!G229+'Diciembre '!G229</f>
        <v>0</v>
      </c>
      <c r="H229" s="233">
        <f>+Enero!H229+Febrero!H229+'Marzo '!H229+'Abril '!H229+'Mayo '!H229+Junio!H229+Julio!H229+Agosto!H229+Septiembre!H229+'Octubre '!H229+Noviembre!H229+'Diciembre '!H229</f>
        <v>0</v>
      </c>
      <c r="I229" s="233">
        <f>+Enero!I229+Febrero!I229+'Marzo '!I229+'Abril '!I229+'Mayo '!I229+Junio!I229+Julio!I229+Agosto!I229+Septiembre!I229+'Octubre '!I229+Noviembre!I229+'Diciembre '!I229</f>
        <v>0</v>
      </c>
      <c r="J229" s="233">
        <f>+Enero!J229+Febrero!J229+'Marzo '!J229+'Abril '!J229+'Mayo '!J229+Junio!J229+Julio!J229+Agosto!J229+Septiembre!J229+'Octubre '!J229+Noviembre!J229+'Diciembre '!J229</f>
        <v>0</v>
      </c>
      <c r="K229" s="233">
        <f>+Enero!K229+Febrero!K229+'Marzo '!K229+'Abril '!K229+'Mayo '!K229+Junio!K229+Julio!K229+Agosto!K229+Septiembre!K229+'Octubre '!K229+Noviembre!K229+'Diciembre '!K229</f>
        <v>0</v>
      </c>
      <c r="L229" s="233">
        <f>+Enero!L229+Febrero!L229+'Marzo '!L229+'Abril '!L229+'Mayo '!L229+Junio!L229+Julio!L229+Agosto!L229+Septiembre!L229+'Octubre '!L229+Noviembre!L229+'Diciembre '!L229</f>
        <v>0</v>
      </c>
      <c r="M229" s="233">
        <f>+Enero!M229+Febrero!M229+'Marzo '!M229+'Abril '!M229+'Mayo '!M229+Junio!M229+Julio!M229+Agosto!M229+Septiembre!M229+'Octubre '!M229+Noviembre!M229+'Diciembre '!M229</f>
        <v>0</v>
      </c>
      <c r="N229" s="233">
        <f>+Enero!N229+Febrero!N229+'Marzo '!N229+'Abril '!N229+'Mayo '!N229+Junio!N229+Julio!N229+Agosto!N229+Septiembre!N229+'Octubre '!N229+Noviembre!N229+'Diciembre '!N229</f>
        <v>0</v>
      </c>
      <c r="O229" s="233">
        <f>+Enero!O229+Febrero!O229+'Marzo '!O229+'Abril '!O229+'Mayo '!O229+Junio!O229+Julio!O229+Agosto!O229+Septiembre!O229+'Octubre '!O229+Noviembre!O229+'Diciembre '!O229</f>
        <v>0</v>
      </c>
      <c r="P229" s="233">
        <f>+Enero!P229+Febrero!P229+'Marzo '!P229+'Abril '!P229+'Mayo '!P229+Junio!P229+Julio!P229+Agosto!P229+Septiembre!P229+'Octubre '!P229+Noviembre!P229+'Diciembre '!P229</f>
        <v>0</v>
      </c>
      <c r="Q229" s="233">
        <f>+Enero!Q229+Febrero!Q229+'Marzo '!Q229+'Abril '!Q229+'Mayo '!Q229+Junio!Q229+Julio!Q229+Agosto!Q229+Septiembre!Q229+'Octubre '!Q229+Noviembre!Q229+'Diciembre '!Q229</f>
        <v>0</v>
      </c>
      <c r="R229" s="233">
        <f>+Enero!R229+Febrero!R229+'Marzo '!R229+'Abril '!R229+'Mayo '!R229+Junio!R229+Julio!R229+Agosto!R229+Septiembre!R229+'Octubre '!R229+Noviembre!R229+'Diciembre '!R229</f>
        <v>0</v>
      </c>
      <c r="S229" s="233">
        <f>+Enero!S229+Febrero!S229+'Marzo '!S229+'Abril '!S229+'Mayo '!S229+Junio!S229+Julio!S229+Agosto!S229+Septiembre!S229+'Octubre '!S229+Noviembre!S229+'Diciembre '!S229</f>
        <v>0</v>
      </c>
      <c r="T229" s="233">
        <f>+Enero!T229+Febrero!T229+'Marzo '!T229+'Abril '!T229+'Mayo '!T229+Junio!T229+Julio!T229+Agosto!T229+Septiembre!T229+'Octubre '!T229+Noviembre!T229+'Diciembre '!T229</f>
        <v>0</v>
      </c>
      <c r="U229" s="233">
        <f>+Enero!U229+Febrero!U229+'Marzo '!U229+'Abril '!U229+'Mayo '!U229+Junio!U229+Julio!U229+Agosto!U229+Septiembre!U229+'Octubre '!U229+Noviembre!U229+'Diciembre '!U229</f>
        <v>0</v>
      </c>
      <c r="V229" s="233">
        <f>+Enero!V229+Febrero!V229+'Marzo '!V229+'Abril '!V229+'Mayo '!V229+Junio!V229+Julio!V229+Agosto!V229+Septiembre!V229+'Octubre '!V229+Noviembre!V229+'Diciembre '!V229</f>
        <v>0</v>
      </c>
      <c r="W229" s="233">
        <f>+Enero!W229+Febrero!W229+'Marzo '!W229+'Abril '!W229+'Mayo '!W229+Junio!W229+Julio!W229+Agosto!W229+Septiembre!W229+'Octubre '!W229+Noviembre!W229+'Diciembre '!W229</f>
        <v>0</v>
      </c>
      <c r="X229" s="233">
        <f>+Enero!X229+Febrero!X229+'Marzo '!X229+'Abril '!X229+'Mayo '!X229+Junio!X229+Julio!X229+Agosto!X229+Septiembre!X229+'Octubre '!X229+Noviembre!X229+'Diciembre '!X229</f>
        <v>0</v>
      </c>
      <c r="Y229" s="233">
        <f>+Enero!Y229+Febrero!Y229+'Marzo '!Y229+'Abril '!Y229+'Mayo '!Y229+Junio!Y229+Julio!Y229+Agosto!Y229+Septiembre!Y229+'Octubre '!Y229+Noviembre!Y229+'Diciembre '!Y229</f>
        <v>0</v>
      </c>
      <c r="Z229" s="233">
        <f>+Enero!Z229+Febrero!Z229+'Marzo '!Z229+'Abril '!Z229+'Mayo '!Z229+Junio!Z229+Julio!Z229+Agosto!Z229+Septiembre!Z229+'Octubre '!Z229+Noviembre!Z229+'Diciembre '!Z229</f>
        <v>0</v>
      </c>
      <c r="AA229" s="233">
        <f>+Enero!AA229+Febrero!AA229+'Marzo '!AA229+'Abril '!AA229+'Mayo '!AA229+Junio!AA229+Julio!AA229+Agosto!AA229+Septiembre!AA229+'Octubre '!AA229+Noviembre!AA229+'Diciembre '!AA229</f>
        <v>0</v>
      </c>
      <c r="AB229" s="233">
        <f>+Enero!AB229+Febrero!AB229+'Marzo '!AB229+'Abril '!AB229+'Mayo '!AB229+Junio!AB229+Julio!AB229+Agosto!AB229+Septiembre!AB229+'Octubre '!AB229+Noviembre!AB229+'Diciembre '!AB229</f>
        <v>0</v>
      </c>
      <c r="AC229" s="233">
        <f>+Enero!AC229+Febrero!AC229+'Marzo '!AC229+'Abril '!AC229+'Mayo '!AC229+Junio!AC229+Julio!AC229+Agosto!AC229+Septiembre!AC229+'Octubre '!AC229+Noviembre!AC229+'Diciembre '!AC229</f>
        <v>0</v>
      </c>
      <c r="AD229" s="233">
        <f>+Enero!AD229+Febrero!AD229+'Marzo '!AD229+'Abril '!AD229+'Mayo '!AD229+Junio!AD229+Julio!AD229+Agosto!AD229+Septiembre!AD229+'Octubre '!AD229+Noviembre!AD229+'Diciembre '!AD229</f>
        <v>0</v>
      </c>
      <c r="AE229" s="233">
        <f>+Enero!AE229+Febrero!AE229+'Marzo '!AE229+'Abril '!AE229+'Mayo '!AE229+Junio!AE229+Julio!AE229+Agosto!AE229+Septiembre!AE229+'Octubre '!AE229+Noviembre!AE229+'Diciembre '!AE229</f>
        <v>0</v>
      </c>
      <c r="AF229" s="233">
        <f>+Enero!AF229+Febrero!AF229+'Marzo '!AF229+'Abril '!AF229+'Mayo '!AF229+Junio!AF229+Julio!AF229+Agosto!AF229+Septiembre!AF229+'Octubre '!AF229+Noviembre!AF229+'Diciembre '!AF229</f>
        <v>0</v>
      </c>
      <c r="AG229" s="233">
        <f>+Enero!AG229+Febrero!AG229+'Marzo '!AG229+'Abril '!AG229+'Mayo '!AG229+Junio!AG229+Julio!AG229+Agosto!AG229+Septiembre!AG229+'Octubre '!AG229+Noviembre!AG229+'Diciembre '!AG229</f>
        <v>0</v>
      </c>
      <c r="AH229" s="233">
        <f>+Enero!AH229+Febrero!AH229+'Marzo '!AH229+'Abril '!AH229+'Mayo '!AH229+Junio!AH229+Julio!AH229+Agosto!AH229+Septiembre!AH229+'Octubre '!AH229+Noviembre!AH229+'Diciembre '!AH229</f>
        <v>0</v>
      </c>
      <c r="AI229" s="233">
        <f>+Enero!AI229+Febrero!AI229+'Marzo '!AI229+'Abril '!AI229+'Mayo '!AI229+Junio!AI229+Julio!AI229+Agosto!AI229+Septiembre!AI229+'Octubre '!AI229+Noviembre!AI229+'Diciembre '!AI229</f>
        <v>0</v>
      </c>
      <c r="AJ229" s="233">
        <f>+Enero!AJ229+Febrero!AJ229+'Marzo '!AJ229+'Abril '!AJ229+'Mayo '!AJ229+Junio!AJ229+Julio!AJ229+Agosto!AJ229+Septiembre!AJ229+'Octubre '!AJ229+Noviembre!AJ229+'Diciembre '!AJ229</f>
        <v>0</v>
      </c>
      <c r="AK229" s="233">
        <f>+Enero!AK229+Febrero!AK229+'Marzo '!AK229+'Abril '!AK229+'Mayo '!AK229+Junio!AK229+Julio!AK229+Agosto!AK229+Septiembre!AK229+'Octubre '!AK229+Noviembre!AK229+'Diciembre '!AK229</f>
        <v>0</v>
      </c>
      <c r="AL229" s="233">
        <f>+Enero!AL229+Febrero!AL229+'Marzo '!AL229+'Abril '!AL229+'Mayo '!AL229+Junio!AL229+Julio!AL229+Agosto!AL229+Septiembre!AL229+'Octubre '!AL229+Noviembre!AL229+'Diciembre '!AL229</f>
        <v>0</v>
      </c>
      <c r="AM229" s="233">
        <f>+Enero!AM229+Febrero!AM229+'Marzo '!AM229+'Abril '!AM229+'Mayo '!AM229+Junio!AM229+Julio!AM229+Agosto!AM229+Septiembre!AM229+'Octubre '!AM229+Noviembre!AM229+'Diciembre '!AM229</f>
        <v>0</v>
      </c>
      <c r="AN229" s="233">
        <f>+Enero!AN229+Febrero!AN229+'Marzo '!AN229+'Abril '!AN229+'Mayo '!AN229+Junio!AN229+Julio!AN229+Agosto!AN229+Septiembre!AN229+'Octubre '!AN229+Noviembre!AN229+'Diciembre '!AN229</f>
        <v>0</v>
      </c>
      <c r="AO229" s="114">
        <f>+Enero!AO229+Febrero!AO229+'Marzo '!AO229+'Abril '!AO229+'Mayo '!AO229+Junio!AO229+Julio!AO229+Agosto!AO229+Septiembre!AO229+'Octubre '!AO229+Noviembre!AO229+'Diciembre '!AO229</f>
        <v>0</v>
      </c>
      <c r="AP229" s="128">
        <f>+Enero!AP229+Febrero!AP229+'Marzo '!AP229+'Abril '!AP229+'Mayo '!AP229+Junio!AP229+Julio!AP229+Agosto!AP229+Septiembre!AP229+'Octubre '!AP229+Noviembre!AP229+'Diciembre '!AP229</f>
        <v>0</v>
      </c>
      <c r="AQ229" s="60">
        <f>+Enero!AQ229+Febrero!AQ229+'Marzo '!AQ229+'Abril '!AQ229+'Mayo '!AQ229+Junio!AQ229+Julio!AQ229+Agosto!AQ229+Septiembre!AQ229+'Octubre '!AQ229+Noviembre!AQ229+'Diciembre '!AQ229</f>
        <v>0</v>
      </c>
      <c r="AR229" s="26" t="str">
        <f t="shared" si="62"/>
        <v xml:space="preserve">      </v>
      </c>
      <c r="AS229" s="22"/>
      <c r="AT229" s="22"/>
      <c r="AU229" s="22"/>
      <c r="AV229" s="22"/>
      <c r="AW229" s="22"/>
      <c r="AX229" s="22"/>
      <c r="BA229" s="28" t="str">
        <f t="shared" si="58"/>
        <v/>
      </c>
      <c r="BB229" s="28" t="str">
        <f t="shared" si="59"/>
        <v/>
      </c>
      <c r="BE229" s="3"/>
      <c r="BF229" s="3"/>
      <c r="BG229" s="3"/>
      <c r="BH229" s="29">
        <f t="shared" si="63"/>
        <v>0</v>
      </c>
      <c r="BI229" s="29">
        <f t="shared" si="64"/>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60"/>
        <v>0</v>
      </c>
      <c r="D230" s="56">
        <f t="shared" si="61"/>
        <v>0</v>
      </c>
      <c r="E230" s="56">
        <f t="shared" si="61"/>
        <v>0</v>
      </c>
      <c r="F230" s="24">
        <f>+Enero!F230+Febrero!F230+'Marzo '!F230+'Abril '!F230+'Mayo '!F230+Junio!F230+Julio!F230+Agosto!F230+Septiembre!F230+'Octubre '!F230+Noviembre!F230+'Diciembre '!F230</f>
        <v>0</v>
      </c>
      <c r="G230" s="24">
        <f>+Enero!G230+Febrero!G230+'Marzo '!G230+'Abril '!G230+'Mayo '!G230+Junio!G230+Julio!G230+Agosto!G230+Septiembre!G230+'Octubre '!G230+Noviembre!G230+'Diciembre '!G230</f>
        <v>0</v>
      </c>
      <c r="H230" s="24">
        <f>+Enero!H230+Febrero!H230+'Marzo '!H230+'Abril '!H230+'Mayo '!H230+Junio!H230+Julio!H230+Agosto!H230+Septiembre!H230+'Octubre '!H230+Noviembre!H230+'Diciembre '!H230</f>
        <v>0</v>
      </c>
      <c r="I230" s="24">
        <f>+Enero!I230+Febrero!I230+'Marzo '!I230+'Abril '!I230+'Mayo '!I230+Junio!I230+Julio!I230+Agosto!I230+Septiembre!I230+'Octubre '!I230+Noviembre!I230+'Diciembre '!I230</f>
        <v>0</v>
      </c>
      <c r="J230" s="24">
        <f>+Enero!J230+Febrero!J230+'Marzo '!J230+'Abril '!J230+'Mayo '!J230+Junio!J230+Julio!J230+Agosto!J230+Septiembre!J230+'Octubre '!J230+Noviembre!J230+'Diciembre '!J230</f>
        <v>0</v>
      </c>
      <c r="K230" s="24">
        <f>+Enero!K230+Febrero!K230+'Marzo '!K230+'Abril '!K230+'Mayo '!K230+Junio!K230+Julio!K230+Agosto!K230+Septiembre!K230+'Octubre '!K230+Noviembre!K230+'Diciembre '!K230</f>
        <v>0</v>
      </c>
      <c r="L230" s="24">
        <f>+Enero!L230+Febrero!L230+'Marzo '!L230+'Abril '!L230+'Mayo '!L230+Junio!L230+Julio!L230+Agosto!L230+Septiembre!L230+'Octubre '!L230+Noviembre!L230+'Diciembre '!L230</f>
        <v>0</v>
      </c>
      <c r="M230" s="24">
        <f>+Enero!M230+Febrero!M230+'Marzo '!M230+'Abril '!M230+'Mayo '!M230+Junio!M230+Julio!M230+Agosto!M230+Septiembre!M230+'Octubre '!M230+Noviembre!M230+'Diciembre '!M230</f>
        <v>0</v>
      </c>
      <c r="N230" s="24">
        <f>+Enero!N230+Febrero!N230+'Marzo '!N230+'Abril '!N230+'Mayo '!N230+Junio!N230+Julio!N230+Agosto!N230+Septiembre!N230+'Octubre '!N230+Noviembre!N230+'Diciembre '!N230</f>
        <v>0</v>
      </c>
      <c r="O230" s="24">
        <f>+Enero!O230+Febrero!O230+'Marzo '!O230+'Abril '!O230+'Mayo '!O230+Junio!O230+Julio!O230+Agosto!O230+Septiembre!O230+'Octubre '!O230+Noviembre!O230+'Diciembre '!O230</f>
        <v>0</v>
      </c>
      <c r="P230" s="24">
        <f>+Enero!P230+Febrero!P230+'Marzo '!P230+'Abril '!P230+'Mayo '!P230+Junio!P230+Julio!P230+Agosto!P230+Septiembre!P230+'Octubre '!P230+Noviembre!P230+'Diciembre '!P230</f>
        <v>0</v>
      </c>
      <c r="Q230" s="24">
        <f>+Enero!Q230+Febrero!Q230+'Marzo '!Q230+'Abril '!Q230+'Mayo '!Q230+Junio!Q230+Julio!Q230+Agosto!Q230+Septiembre!Q230+'Octubre '!Q230+Noviembre!Q230+'Diciembre '!Q230</f>
        <v>0</v>
      </c>
      <c r="R230" s="24">
        <f>+Enero!R230+Febrero!R230+'Marzo '!R230+'Abril '!R230+'Mayo '!R230+Junio!R230+Julio!R230+Agosto!R230+Septiembre!R230+'Octubre '!R230+Noviembre!R230+'Diciembre '!R230</f>
        <v>0</v>
      </c>
      <c r="S230" s="24">
        <f>+Enero!S230+Febrero!S230+'Marzo '!S230+'Abril '!S230+'Mayo '!S230+Junio!S230+Julio!S230+Agosto!S230+Septiembre!S230+'Octubre '!S230+Noviembre!S230+'Diciembre '!S230</f>
        <v>0</v>
      </c>
      <c r="T230" s="24">
        <f>+Enero!T230+Febrero!T230+'Marzo '!T230+'Abril '!T230+'Mayo '!T230+Junio!T230+Julio!T230+Agosto!T230+Septiembre!T230+'Octubre '!T230+Noviembre!T230+'Diciembre '!T230</f>
        <v>0</v>
      </c>
      <c r="U230" s="24">
        <f>+Enero!U230+Febrero!U230+'Marzo '!U230+'Abril '!U230+'Mayo '!U230+Junio!U230+Julio!U230+Agosto!U230+Septiembre!U230+'Octubre '!U230+Noviembre!U230+'Diciembre '!U230</f>
        <v>0</v>
      </c>
      <c r="V230" s="24">
        <f>+Enero!V230+Febrero!V230+'Marzo '!V230+'Abril '!V230+'Mayo '!V230+Junio!V230+Julio!V230+Agosto!V230+Septiembre!V230+'Octubre '!V230+Noviembre!V230+'Diciembre '!V230</f>
        <v>0</v>
      </c>
      <c r="W230" s="24">
        <f>+Enero!W230+Febrero!W230+'Marzo '!W230+'Abril '!W230+'Mayo '!W230+Junio!W230+Julio!W230+Agosto!W230+Septiembre!W230+'Octubre '!W230+Noviembre!W230+'Diciembre '!W230</f>
        <v>0</v>
      </c>
      <c r="X230" s="24">
        <f>+Enero!X230+Febrero!X230+'Marzo '!X230+'Abril '!X230+'Mayo '!X230+Junio!X230+Julio!X230+Agosto!X230+Septiembre!X230+'Octubre '!X230+Noviembre!X230+'Diciembre '!X230</f>
        <v>0</v>
      </c>
      <c r="Y230" s="24">
        <f>+Enero!Y230+Febrero!Y230+'Marzo '!Y230+'Abril '!Y230+'Mayo '!Y230+Junio!Y230+Julio!Y230+Agosto!Y230+Septiembre!Y230+'Octubre '!Y230+Noviembre!Y230+'Diciembre '!Y230</f>
        <v>0</v>
      </c>
      <c r="Z230" s="24">
        <f>+Enero!Z230+Febrero!Z230+'Marzo '!Z230+'Abril '!Z230+'Mayo '!Z230+Junio!Z230+Julio!Z230+Agosto!Z230+Septiembre!Z230+'Octubre '!Z230+Noviembre!Z230+'Diciembre '!Z230</f>
        <v>0</v>
      </c>
      <c r="AA230" s="24">
        <f>+Enero!AA230+Febrero!AA230+'Marzo '!AA230+'Abril '!AA230+'Mayo '!AA230+Junio!AA230+Julio!AA230+Agosto!AA230+Septiembre!AA230+'Octubre '!AA230+Noviembre!AA230+'Diciembre '!AA230</f>
        <v>0</v>
      </c>
      <c r="AB230" s="24">
        <f>+Enero!AB230+Febrero!AB230+'Marzo '!AB230+'Abril '!AB230+'Mayo '!AB230+Junio!AB230+Julio!AB230+Agosto!AB230+Septiembre!AB230+'Octubre '!AB230+Noviembre!AB230+'Diciembre '!AB230</f>
        <v>0</v>
      </c>
      <c r="AC230" s="24">
        <f>+Enero!AC230+Febrero!AC230+'Marzo '!AC230+'Abril '!AC230+'Mayo '!AC230+Junio!AC230+Julio!AC230+Agosto!AC230+Septiembre!AC230+'Octubre '!AC230+Noviembre!AC230+'Diciembre '!AC230</f>
        <v>0</v>
      </c>
      <c r="AD230" s="24">
        <f>+Enero!AD230+Febrero!AD230+'Marzo '!AD230+'Abril '!AD230+'Mayo '!AD230+Junio!AD230+Julio!AD230+Agosto!AD230+Septiembre!AD230+'Octubre '!AD230+Noviembre!AD230+'Diciembre '!AD230</f>
        <v>0</v>
      </c>
      <c r="AE230" s="24">
        <f>+Enero!AE230+Febrero!AE230+'Marzo '!AE230+'Abril '!AE230+'Mayo '!AE230+Junio!AE230+Julio!AE230+Agosto!AE230+Septiembre!AE230+'Octubre '!AE230+Noviembre!AE230+'Diciembre '!AE230</f>
        <v>0</v>
      </c>
      <c r="AF230" s="24">
        <f>+Enero!AF230+Febrero!AF230+'Marzo '!AF230+'Abril '!AF230+'Mayo '!AF230+Junio!AF230+Julio!AF230+Agosto!AF230+Septiembre!AF230+'Octubre '!AF230+Noviembre!AF230+'Diciembre '!AF230</f>
        <v>0</v>
      </c>
      <c r="AG230" s="24">
        <f>+Enero!AG230+Febrero!AG230+'Marzo '!AG230+'Abril '!AG230+'Mayo '!AG230+Junio!AG230+Julio!AG230+Agosto!AG230+Septiembre!AG230+'Octubre '!AG230+Noviembre!AG230+'Diciembre '!AG230</f>
        <v>0</v>
      </c>
      <c r="AH230" s="24">
        <f>+Enero!AH230+Febrero!AH230+'Marzo '!AH230+'Abril '!AH230+'Mayo '!AH230+Junio!AH230+Julio!AH230+Agosto!AH230+Septiembre!AH230+'Octubre '!AH230+Noviembre!AH230+'Diciembre '!AH230</f>
        <v>0</v>
      </c>
      <c r="AI230" s="24">
        <f>+Enero!AI230+Febrero!AI230+'Marzo '!AI230+'Abril '!AI230+'Mayo '!AI230+Junio!AI230+Julio!AI230+Agosto!AI230+Septiembre!AI230+'Octubre '!AI230+Noviembre!AI230+'Diciembre '!AI230</f>
        <v>0</v>
      </c>
      <c r="AJ230" s="24">
        <f>+Enero!AJ230+Febrero!AJ230+'Marzo '!AJ230+'Abril '!AJ230+'Mayo '!AJ230+Junio!AJ230+Julio!AJ230+Agosto!AJ230+Septiembre!AJ230+'Octubre '!AJ230+Noviembre!AJ230+'Diciembre '!AJ230</f>
        <v>0</v>
      </c>
      <c r="AK230" s="24">
        <f>+Enero!AK230+Febrero!AK230+'Marzo '!AK230+'Abril '!AK230+'Mayo '!AK230+Junio!AK230+Julio!AK230+Agosto!AK230+Septiembre!AK230+'Octubre '!AK230+Noviembre!AK230+'Diciembre '!AK230</f>
        <v>0</v>
      </c>
      <c r="AL230" s="24">
        <f>+Enero!AL230+Febrero!AL230+'Marzo '!AL230+'Abril '!AL230+'Mayo '!AL230+Junio!AL230+Julio!AL230+Agosto!AL230+Septiembre!AL230+'Octubre '!AL230+Noviembre!AL230+'Diciembre '!AL230</f>
        <v>0</v>
      </c>
      <c r="AM230" s="24">
        <f>+Enero!AM230+Febrero!AM230+'Marzo '!AM230+'Abril '!AM230+'Mayo '!AM230+Junio!AM230+Julio!AM230+Agosto!AM230+Septiembre!AM230+'Octubre '!AM230+Noviembre!AM230+'Diciembre '!AM230</f>
        <v>0</v>
      </c>
      <c r="AN230" s="24">
        <f>+Enero!AN230+Febrero!AN230+'Marzo '!AN230+'Abril '!AN230+'Mayo '!AN230+Junio!AN230+Julio!AN230+Agosto!AN230+Septiembre!AN230+'Octubre '!AN230+Noviembre!AN230+'Diciembre '!AN230</f>
        <v>0</v>
      </c>
      <c r="AO230" s="85">
        <f>+Enero!AO230+Febrero!AO230+'Marzo '!AO230+'Abril '!AO230+'Mayo '!AO230+Junio!AO230+Julio!AO230+Agosto!AO230+Septiembre!AO230+'Octubre '!AO230+Noviembre!AO230+'Diciembre '!AO230</f>
        <v>0</v>
      </c>
      <c r="AP230" s="161">
        <f>+Enero!AP230+Febrero!AP230+'Marzo '!AP230+'Abril '!AP230+'Mayo '!AP230+Junio!AP230+Julio!AP230+Agosto!AP230+Septiembre!AP230+'Octubre '!AP230+Noviembre!AP230+'Diciembre '!AP230</f>
        <v>0</v>
      </c>
      <c r="AQ230" s="25">
        <f>+Enero!AQ230+Febrero!AQ230+'Marzo '!AQ230+'Abril '!AQ230+'Mayo '!AQ230+Junio!AQ230+Julio!AQ230+Agosto!AQ230+Septiembre!AQ230+'Octubre '!AQ230+Noviembre!AQ230+'Diciembre '!AQ230</f>
        <v>0</v>
      </c>
      <c r="AR230" s="26" t="str">
        <f t="shared" si="62"/>
        <v xml:space="preserve">      </v>
      </c>
      <c r="AS230" s="22"/>
      <c r="AT230" s="22"/>
      <c r="AU230" s="22"/>
      <c r="AV230" s="22"/>
      <c r="AW230" s="22"/>
      <c r="AX230" s="22"/>
      <c r="BA230" s="28" t="str">
        <f t="shared" si="58"/>
        <v/>
      </c>
      <c r="BB230" s="28" t="str">
        <f t="shared" si="59"/>
        <v/>
      </c>
      <c r="BC230" s="22"/>
      <c r="BD230" s="22"/>
      <c r="BE230" s="3"/>
      <c r="BF230" s="3"/>
      <c r="BG230" s="3"/>
      <c r="BH230" s="29">
        <f t="shared" si="63"/>
        <v>0</v>
      </c>
      <c r="BI230" s="29">
        <f t="shared" si="64"/>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60"/>
        <v>0</v>
      </c>
      <c r="D231" s="53">
        <f t="shared" si="61"/>
        <v>0</v>
      </c>
      <c r="E231" s="53">
        <f t="shared" si="61"/>
        <v>0</v>
      </c>
      <c r="F231" s="37">
        <f>+Enero!F231+Febrero!F231+'Marzo '!F231+'Abril '!F231+'Mayo '!F231+Junio!F231+Julio!F231+Agosto!F231+Septiembre!F231+'Octubre '!F231+Noviembre!F231+'Diciembre '!F231</f>
        <v>0</v>
      </c>
      <c r="G231" s="37">
        <f>+Enero!G231+Febrero!G231+'Marzo '!G231+'Abril '!G231+'Mayo '!G231+Junio!G231+Julio!G231+Agosto!G231+Septiembre!G231+'Octubre '!G231+Noviembre!G231+'Diciembre '!G231</f>
        <v>0</v>
      </c>
      <c r="H231" s="37">
        <f>+Enero!H231+Febrero!H231+'Marzo '!H231+'Abril '!H231+'Mayo '!H231+Junio!H231+Julio!H231+Agosto!H231+Septiembre!H231+'Octubre '!H231+Noviembre!H231+'Diciembre '!H231</f>
        <v>0</v>
      </c>
      <c r="I231" s="37">
        <f>+Enero!I231+Febrero!I231+'Marzo '!I231+'Abril '!I231+'Mayo '!I231+Junio!I231+Julio!I231+Agosto!I231+Septiembre!I231+'Octubre '!I231+Noviembre!I231+'Diciembre '!I231</f>
        <v>0</v>
      </c>
      <c r="J231" s="37">
        <f>+Enero!J231+Febrero!J231+'Marzo '!J231+'Abril '!J231+'Mayo '!J231+Junio!J231+Julio!J231+Agosto!J231+Septiembre!J231+'Octubre '!J231+Noviembre!J231+'Diciembre '!J231</f>
        <v>0</v>
      </c>
      <c r="K231" s="37">
        <f>+Enero!K231+Febrero!K231+'Marzo '!K231+'Abril '!K231+'Mayo '!K231+Junio!K231+Julio!K231+Agosto!K231+Septiembre!K231+'Octubre '!K231+Noviembre!K231+'Diciembre '!K231</f>
        <v>0</v>
      </c>
      <c r="L231" s="37">
        <f>+Enero!L231+Febrero!L231+'Marzo '!L231+'Abril '!L231+'Mayo '!L231+Junio!L231+Julio!L231+Agosto!L231+Septiembre!L231+'Octubre '!L231+Noviembre!L231+'Diciembre '!L231</f>
        <v>0</v>
      </c>
      <c r="M231" s="37">
        <f>+Enero!M231+Febrero!M231+'Marzo '!M231+'Abril '!M231+'Mayo '!M231+Junio!M231+Julio!M231+Agosto!M231+Septiembre!M231+'Octubre '!M231+Noviembre!M231+'Diciembre '!M231</f>
        <v>0</v>
      </c>
      <c r="N231" s="37">
        <f>+Enero!N231+Febrero!N231+'Marzo '!N231+'Abril '!N231+'Mayo '!N231+Junio!N231+Julio!N231+Agosto!N231+Septiembre!N231+'Octubre '!N231+Noviembre!N231+'Diciembre '!N231</f>
        <v>0</v>
      </c>
      <c r="O231" s="37">
        <f>+Enero!O231+Febrero!O231+'Marzo '!O231+'Abril '!O231+'Mayo '!O231+Junio!O231+Julio!O231+Agosto!O231+Septiembre!O231+'Octubre '!O231+Noviembre!O231+'Diciembre '!O231</f>
        <v>0</v>
      </c>
      <c r="P231" s="37">
        <f>+Enero!P231+Febrero!P231+'Marzo '!P231+'Abril '!P231+'Mayo '!P231+Junio!P231+Julio!P231+Agosto!P231+Septiembre!P231+'Octubre '!P231+Noviembre!P231+'Diciembre '!P231</f>
        <v>0</v>
      </c>
      <c r="Q231" s="37">
        <f>+Enero!Q231+Febrero!Q231+'Marzo '!Q231+'Abril '!Q231+'Mayo '!Q231+Junio!Q231+Julio!Q231+Agosto!Q231+Septiembre!Q231+'Octubre '!Q231+Noviembre!Q231+'Diciembre '!Q231</f>
        <v>0</v>
      </c>
      <c r="R231" s="37">
        <f>+Enero!R231+Febrero!R231+'Marzo '!R231+'Abril '!R231+'Mayo '!R231+Junio!R231+Julio!R231+Agosto!R231+Septiembre!R231+'Octubre '!R231+Noviembre!R231+'Diciembre '!R231</f>
        <v>0</v>
      </c>
      <c r="S231" s="37">
        <f>+Enero!S231+Febrero!S231+'Marzo '!S231+'Abril '!S231+'Mayo '!S231+Junio!S231+Julio!S231+Agosto!S231+Septiembre!S231+'Octubre '!S231+Noviembre!S231+'Diciembre '!S231</f>
        <v>0</v>
      </c>
      <c r="T231" s="37">
        <f>+Enero!T231+Febrero!T231+'Marzo '!T231+'Abril '!T231+'Mayo '!T231+Junio!T231+Julio!T231+Agosto!T231+Septiembre!T231+'Octubre '!T231+Noviembre!T231+'Diciembre '!T231</f>
        <v>0</v>
      </c>
      <c r="U231" s="37">
        <f>+Enero!U231+Febrero!U231+'Marzo '!U231+'Abril '!U231+'Mayo '!U231+Junio!U231+Julio!U231+Agosto!U231+Septiembre!U231+'Octubre '!U231+Noviembre!U231+'Diciembre '!U231</f>
        <v>0</v>
      </c>
      <c r="V231" s="37">
        <f>+Enero!V231+Febrero!V231+'Marzo '!V231+'Abril '!V231+'Mayo '!V231+Junio!V231+Julio!V231+Agosto!V231+Septiembre!V231+'Octubre '!V231+Noviembre!V231+'Diciembre '!V231</f>
        <v>0</v>
      </c>
      <c r="W231" s="37">
        <f>+Enero!W231+Febrero!W231+'Marzo '!W231+'Abril '!W231+'Mayo '!W231+Junio!W231+Julio!W231+Agosto!W231+Septiembre!W231+'Octubre '!W231+Noviembre!W231+'Diciembre '!W231</f>
        <v>0</v>
      </c>
      <c r="X231" s="37">
        <f>+Enero!X231+Febrero!X231+'Marzo '!X231+'Abril '!X231+'Mayo '!X231+Junio!X231+Julio!X231+Agosto!X231+Septiembre!X231+'Octubre '!X231+Noviembre!X231+'Diciembre '!X231</f>
        <v>0</v>
      </c>
      <c r="Y231" s="37">
        <f>+Enero!Y231+Febrero!Y231+'Marzo '!Y231+'Abril '!Y231+'Mayo '!Y231+Junio!Y231+Julio!Y231+Agosto!Y231+Septiembre!Y231+'Octubre '!Y231+Noviembre!Y231+'Diciembre '!Y231</f>
        <v>0</v>
      </c>
      <c r="Z231" s="37">
        <f>+Enero!Z231+Febrero!Z231+'Marzo '!Z231+'Abril '!Z231+'Mayo '!Z231+Junio!Z231+Julio!Z231+Agosto!Z231+Septiembre!Z231+'Octubre '!Z231+Noviembre!Z231+'Diciembre '!Z231</f>
        <v>0</v>
      </c>
      <c r="AA231" s="37">
        <f>+Enero!AA231+Febrero!AA231+'Marzo '!AA231+'Abril '!AA231+'Mayo '!AA231+Junio!AA231+Julio!AA231+Agosto!AA231+Septiembre!AA231+'Octubre '!AA231+Noviembre!AA231+'Diciembre '!AA231</f>
        <v>0</v>
      </c>
      <c r="AB231" s="37">
        <f>+Enero!AB231+Febrero!AB231+'Marzo '!AB231+'Abril '!AB231+'Mayo '!AB231+Junio!AB231+Julio!AB231+Agosto!AB231+Septiembre!AB231+'Octubre '!AB231+Noviembre!AB231+'Diciembre '!AB231</f>
        <v>0</v>
      </c>
      <c r="AC231" s="37">
        <f>+Enero!AC231+Febrero!AC231+'Marzo '!AC231+'Abril '!AC231+'Mayo '!AC231+Junio!AC231+Julio!AC231+Agosto!AC231+Septiembre!AC231+'Octubre '!AC231+Noviembre!AC231+'Diciembre '!AC231</f>
        <v>0</v>
      </c>
      <c r="AD231" s="37">
        <f>+Enero!AD231+Febrero!AD231+'Marzo '!AD231+'Abril '!AD231+'Mayo '!AD231+Junio!AD231+Julio!AD231+Agosto!AD231+Septiembre!AD231+'Octubre '!AD231+Noviembre!AD231+'Diciembre '!AD231</f>
        <v>0</v>
      </c>
      <c r="AE231" s="37">
        <f>+Enero!AE231+Febrero!AE231+'Marzo '!AE231+'Abril '!AE231+'Mayo '!AE231+Junio!AE231+Julio!AE231+Agosto!AE231+Septiembre!AE231+'Octubre '!AE231+Noviembre!AE231+'Diciembre '!AE231</f>
        <v>0</v>
      </c>
      <c r="AF231" s="37">
        <f>+Enero!AF231+Febrero!AF231+'Marzo '!AF231+'Abril '!AF231+'Mayo '!AF231+Junio!AF231+Julio!AF231+Agosto!AF231+Septiembre!AF231+'Octubre '!AF231+Noviembre!AF231+'Diciembre '!AF231</f>
        <v>0</v>
      </c>
      <c r="AG231" s="37">
        <f>+Enero!AG231+Febrero!AG231+'Marzo '!AG231+'Abril '!AG231+'Mayo '!AG231+Junio!AG231+Julio!AG231+Agosto!AG231+Septiembre!AG231+'Octubre '!AG231+Noviembre!AG231+'Diciembre '!AG231</f>
        <v>0</v>
      </c>
      <c r="AH231" s="37">
        <f>+Enero!AH231+Febrero!AH231+'Marzo '!AH231+'Abril '!AH231+'Mayo '!AH231+Junio!AH231+Julio!AH231+Agosto!AH231+Septiembre!AH231+'Octubre '!AH231+Noviembre!AH231+'Diciembre '!AH231</f>
        <v>0</v>
      </c>
      <c r="AI231" s="37">
        <f>+Enero!AI231+Febrero!AI231+'Marzo '!AI231+'Abril '!AI231+'Mayo '!AI231+Junio!AI231+Julio!AI231+Agosto!AI231+Septiembre!AI231+'Octubre '!AI231+Noviembre!AI231+'Diciembre '!AI231</f>
        <v>0</v>
      </c>
      <c r="AJ231" s="37">
        <f>+Enero!AJ231+Febrero!AJ231+'Marzo '!AJ231+'Abril '!AJ231+'Mayo '!AJ231+Junio!AJ231+Julio!AJ231+Agosto!AJ231+Septiembre!AJ231+'Octubre '!AJ231+Noviembre!AJ231+'Diciembre '!AJ231</f>
        <v>0</v>
      </c>
      <c r="AK231" s="37">
        <f>+Enero!AK231+Febrero!AK231+'Marzo '!AK231+'Abril '!AK231+'Mayo '!AK231+Junio!AK231+Julio!AK231+Agosto!AK231+Septiembre!AK231+'Octubre '!AK231+Noviembre!AK231+'Diciembre '!AK231</f>
        <v>0</v>
      </c>
      <c r="AL231" s="37">
        <f>+Enero!AL231+Febrero!AL231+'Marzo '!AL231+'Abril '!AL231+'Mayo '!AL231+Junio!AL231+Julio!AL231+Agosto!AL231+Septiembre!AL231+'Octubre '!AL231+Noviembre!AL231+'Diciembre '!AL231</f>
        <v>0</v>
      </c>
      <c r="AM231" s="37">
        <f>+Enero!AM231+Febrero!AM231+'Marzo '!AM231+'Abril '!AM231+'Mayo '!AM231+Junio!AM231+Julio!AM231+Agosto!AM231+Septiembre!AM231+'Octubre '!AM231+Noviembre!AM231+'Diciembre '!AM231</f>
        <v>0</v>
      </c>
      <c r="AN231" s="37">
        <f>+Enero!AN231+Febrero!AN231+'Marzo '!AN231+'Abril '!AN231+'Mayo '!AN231+Junio!AN231+Julio!AN231+Agosto!AN231+Septiembre!AN231+'Octubre '!AN231+Noviembre!AN231+'Diciembre '!AN231</f>
        <v>0</v>
      </c>
      <c r="AO231" s="173">
        <f>+Enero!AO231+Febrero!AO231+'Marzo '!AO231+'Abril '!AO231+'Mayo '!AO231+Junio!AO231+Julio!AO231+Agosto!AO231+Septiembre!AO231+'Octubre '!AO231+Noviembre!AO231+'Diciembre '!AO231</f>
        <v>0</v>
      </c>
      <c r="AP231" s="163">
        <f>+Enero!AP231+Febrero!AP231+'Marzo '!AP231+'Abril '!AP231+'Mayo '!AP231+Junio!AP231+Julio!AP231+Agosto!AP231+Septiembre!AP231+'Octubre '!AP231+Noviembre!AP231+'Diciembre '!AP231</f>
        <v>0</v>
      </c>
      <c r="AQ231" s="38">
        <f>+Enero!AQ231+Febrero!AQ231+'Marzo '!AQ231+'Abril '!AQ231+'Mayo '!AQ231+Junio!AQ231+Julio!AQ231+Agosto!AQ231+Septiembre!AQ231+'Octubre '!AQ231+Noviembre!AQ231+'Diciembre '!AQ231</f>
        <v>0</v>
      </c>
      <c r="AR231" s="26" t="str">
        <f t="shared" si="62"/>
        <v xml:space="preserve">      </v>
      </c>
      <c r="AS231" s="22"/>
      <c r="AT231" s="22"/>
      <c r="AU231" s="22"/>
      <c r="AV231" s="22"/>
      <c r="AW231" s="22"/>
      <c r="AX231" s="22"/>
      <c r="BA231" s="3"/>
      <c r="BB231" s="3"/>
      <c r="BC231" s="22"/>
      <c r="BD231" s="22"/>
      <c r="BE231" s="3"/>
      <c r="BF231" s="3"/>
      <c r="BG231" s="3"/>
      <c r="BH231" s="29">
        <f t="shared" si="63"/>
        <v>0</v>
      </c>
      <c r="BI231" s="29">
        <f t="shared" si="64"/>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260" t="s">
        <v>198</v>
      </c>
      <c r="D235" s="260" t="s">
        <v>48</v>
      </c>
      <c r="E235" s="261"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5">+F236+H236+J236+L236+N236+P236+R236+T236+V236++X236+Z236+AB236+AD236+AF236</f>
        <v>0</v>
      </c>
      <c r="E236" s="235">
        <f t="shared" si="65"/>
        <v>0</v>
      </c>
      <c r="F236" s="217">
        <f>+Enero!F236+Febrero!F236+'Marzo '!F236+'Abril '!F236+'Mayo '!F236+Junio!F236+Julio!F236+Agosto!F236+Septiembre!F236+'Octubre '!F236+Noviembre!F236+'Diciembre '!F236</f>
        <v>0</v>
      </c>
      <c r="G236" s="217">
        <f>+Enero!G236+Febrero!G236+'Marzo '!G236+'Abril '!G236+'Mayo '!G236+Junio!G236+Julio!G236+Agosto!G236+Septiembre!G236+'Octubre '!G236+Noviembre!G236+'Diciembre '!G236</f>
        <v>0</v>
      </c>
      <c r="H236" s="217">
        <f>+Enero!H236+Febrero!H236+'Marzo '!H236+'Abril '!H236+'Mayo '!H236+Junio!H236+Julio!H236+Agosto!H236+Septiembre!H236+'Octubre '!H236+Noviembre!H236+'Diciembre '!H236</f>
        <v>0</v>
      </c>
      <c r="I236" s="217">
        <f>+Enero!I236+Febrero!I236+'Marzo '!I236+'Abril '!I236+'Mayo '!I236+Junio!I236+Julio!I236+Agosto!I236+Septiembre!I236+'Octubre '!I236+Noviembre!I236+'Diciembre '!I236</f>
        <v>0</v>
      </c>
      <c r="J236" s="217">
        <f>+Enero!J236+Febrero!J236+'Marzo '!J236+'Abril '!J236+'Mayo '!J236+Junio!J236+Julio!J236+Agosto!J236+Septiembre!J236+'Octubre '!J236+Noviembre!J236+'Diciembre '!J236</f>
        <v>0</v>
      </c>
      <c r="K236" s="217">
        <f>+Enero!K236+Febrero!K236+'Marzo '!K236+'Abril '!K236+'Mayo '!K236+Junio!K236+Julio!K236+Agosto!K236+Septiembre!K236+'Octubre '!K236+Noviembre!K236+'Diciembre '!K236</f>
        <v>0</v>
      </c>
      <c r="L236" s="217">
        <f>+Enero!L236+Febrero!L236+'Marzo '!L236+'Abril '!L236+'Mayo '!L236+Junio!L236+Julio!L236+Agosto!L236+Septiembre!L236+'Octubre '!L236+Noviembre!L236+'Diciembre '!L236</f>
        <v>0</v>
      </c>
      <c r="M236" s="217">
        <f>+Enero!M236+Febrero!M236+'Marzo '!M236+'Abril '!M236+'Mayo '!M236+Junio!M236+Julio!M236+Agosto!M236+Septiembre!M236+'Octubre '!M236+Noviembre!M236+'Diciembre '!M236</f>
        <v>0</v>
      </c>
      <c r="N236" s="217">
        <f>+Enero!N236+Febrero!N236+'Marzo '!N236+'Abril '!N236+'Mayo '!N236+Junio!N236+Julio!N236+Agosto!N236+Septiembre!N236+'Octubre '!N236+Noviembre!N236+'Diciembre '!N236</f>
        <v>0</v>
      </c>
      <c r="O236" s="217">
        <f>+Enero!O236+Febrero!O236+'Marzo '!O236+'Abril '!O236+'Mayo '!O236+Junio!O236+Julio!O236+Agosto!O236+Septiembre!O236+'Octubre '!O236+Noviembre!O236+'Diciembre '!O236</f>
        <v>0</v>
      </c>
      <c r="P236" s="217">
        <f>+Enero!P236+Febrero!P236+'Marzo '!P236+'Abril '!P236+'Mayo '!P236+Junio!P236+Julio!P236+Agosto!P236+Septiembre!P236+'Octubre '!P236+Noviembre!P236+'Diciembre '!P236</f>
        <v>0</v>
      </c>
      <c r="Q236" s="217">
        <f>+Enero!Q236+Febrero!Q236+'Marzo '!Q236+'Abril '!Q236+'Mayo '!Q236+Junio!Q236+Julio!Q236+Agosto!Q236+Septiembre!Q236+'Octubre '!Q236+Noviembre!Q236+'Diciembre '!Q236</f>
        <v>0</v>
      </c>
      <c r="R236" s="217">
        <f>+Enero!R236+Febrero!R236+'Marzo '!R236+'Abril '!R236+'Mayo '!R236+Junio!R236+Julio!R236+Agosto!R236+Septiembre!R236+'Octubre '!R236+Noviembre!R236+'Diciembre '!R236</f>
        <v>0</v>
      </c>
      <c r="S236" s="217">
        <f>+Enero!S236+Febrero!S236+'Marzo '!S236+'Abril '!S236+'Mayo '!S236+Junio!S236+Julio!S236+Agosto!S236+Septiembre!S236+'Octubre '!S236+Noviembre!S236+'Diciembre '!S236</f>
        <v>0</v>
      </c>
      <c r="T236" s="217">
        <f>+Enero!T236+Febrero!T236+'Marzo '!T236+'Abril '!T236+'Mayo '!T236+Junio!T236+Julio!T236+Agosto!T236+Septiembre!T236+'Octubre '!T236+Noviembre!T236+'Diciembre '!T236</f>
        <v>0</v>
      </c>
      <c r="U236" s="217">
        <f>+Enero!U236+Febrero!U236+'Marzo '!U236+'Abril '!U236+'Mayo '!U236+Junio!U236+Julio!U236+Agosto!U236+Septiembre!U236+'Octubre '!U236+Noviembre!U236+'Diciembre '!U236</f>
        <v>0</v>
      </c>
      <c r="V236" s="217">
        <f>+Enero!V236+Febrero!V236+'Marzo '!V236+'Abril '!V236+'Mayo '!V236+Junio!V236+Julio!V236+Agosto!V236+Septiembre!V236+'Octubre '!V236+Noviembre!V236+'Diciembre '!V236</f>
        <v>0</v>
      </c>
      <c r="W236" s="217">
        <f>+Enero!W236+Febrero!W236+'Marzo '!W236+'Abril '!W236+'Mayo '!W236+Junio!W236+Julio!W236+Agosto!W236+Septiembre!W236+'Octubre '!W236+Noviembre!W236+'Diciembre '!W236</f>
        <v>0</v>
      </c>
      <c r="X236" s="217">
        <f>+Enero!X236+Febrero!X236+'Marzo '!X236+'Abril '!X236+'Mayo '!X236+Junio!X236+Julio!X236+Agosto!X236+Septiembre!X236+'Octubre '!X236+Noviembre!X236+'Diciembre '!X236</f>
        <v>0</v>
      </c>
      <c r="Y236" s="217">
        <f>+Enero!Y236+Febrero!Y236+'Marzo '!Y236+'Abril '!Y236+'Mayo '!Y236+Junio!Y236+Julio!Y236+Agosto!Y236+Septiembre!Y236+'Octubre '!Y236+Noviembre!Y236+'Diciembre '!Y236</f>
        <v>0</v>
      </c>
      <c r="Z236" s="217">
        <f>+Enero!Z236+Febrero!Z236+'Marzo '!Z236+'Abril '!Z236+'Mayo '!Z236+Junio!Z236+Julio!Z236+Agosto!Z236+Septiembre!Z236+'Octubre '!Z236+Noviembre!Z236+'Diciembre '!Z236</f>
        <v>0</v>
      </c>
      <c r="AA236" s="217">
        <f>+Enero!AA236+Febrero!AA236+'Marzo '!AA236+'Abril '!AA236+'Mayo '!AA236+Junio!AA236+Julio!AA236+Agosto!AA236+Septiembre!AA236+'Octubre '!AA236+Noviembre!AA236+'Diciembre '!AA236</f>
        <v>0</v>
      </c>
      <c r="AB236" s="217">
        <f>+Enero!AB236+Febrero!AB236+'Marzo '!AB236+'Abril '!AB236+'Mayo '!AB236+Junio!AB236+Julio!AB236+Agosto!AB236+Septiembre!AB236+'Octubre '!AB236+Noviembre!AB236+'Diciembre '!AB236</f>
        <v>0</v>
      </c>
      <c r="AC236" s="217">
        <f>+Enero!AC236+Febrero!AC236+'Marzo '!AC236+'Abril '!AC236+'Mayo '!AC236+Junio!AC236+Julio!AC236+Agosto!AC236+Septiembre!AC236+'Octubre '!AC236+Noviembre!AC236+'Diciembre '!AC236</f>
        <v>0</v>
      </c>
      <c r="AD236" s="217">
        <f>+Enero!AD236+Febrero!AD236+'Marzo '!AD236+'Abril '!AD236+'Mayo '!AD236+Junio!AD236+Julio!AD236+Agosto!AD236+Septiembre!AD236+'Octubre '!AD236+Noviembre!AD236+'Diciembre '!AD236</f>
        <v>0</v>
      </c>
      <c r="AE236" s="217">
        <f>+Enero!AE236+Febrero!AE236+'Marzo '!AE236+'Abril '!AE236+'Mayo '!AE236+Junio!AE236+Julio!AE236+Agosto!AE236+Septiembre!AE236+'Octubre '!AE236+Noviembre!AE236+'Diciembre '!AE236</f>
        <v>0</v>
      </c>
      <c r="AF236" s="217">
        <f>+Enero!AF236+Febrero!AF236+'Marzo '!AF236+'Abril '!AF236+'Mayo '!AF236+Junio!AF236+Julio!AF236+Agosto!AF236+Septiembre!AF236+'Octubre '!AF236+Noviembre!AF236+'Diciembre '!AF236</f>
        <v>0</v>
      </c>
      <c r="AG236" s="218">
        <f>+Enero!AG236+Febrero!AG236+'Marzo '!AG236+'Abril '!AG236+'Mayo '!AG236+Junio!AG236+Julio!AG236+Agosto!AG236+Septiembre!AG236+'Octubre '!AG236+Noviembre!AG236+'Diciembre '!AG236</f>
        <v>0</v>
      </c>
      <c r="AH236" s="219">
        <f>+Enero!AH236+Febrero!AH236+'Marzo '!AH236+'Abril '!AH236+'Mayo '!AH236+Junio!AH236+Julio!AH236+Agosto!AH236+Septiembre!AH236+'Octubre '!AH236+Noviembre!AH236+'Diciembre '!AH236</f>
        <v>0</v>
      </c>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5</v>
      </c>
      <c r="D237" s="236">
        <f t="shared" si="65"/>
        <v>4</v>
      </c>
      <c r="E237" s="237">
        <f t="shared" si="65"/>
        <v>1</v>
      </c>
      <c r="F237" s="238">
        <f>+Enero!F237+Febrero!F237+'Marzo '!F237+'Abril '!F237+'Mayo '!F237+Junio!F237+Julio!F237+Agosto!F237+Septiembre!F237+'Octubre '!F237+Noviembre!F237+'Diciembre '!F237</f>
        <v>0</v>
      </c>
      <c r="G237" s="238">
        <f>+Enero!G237+Febrero!G237+'Marzo '!G237+'Abril '!G237+'Mayo '!G237+Junio!G237+Julio!G237+Agosto!G237+Septiembre!G237+'Octubre '!G237+Noviembre!G237+'Diciembre '!G237</f>
        <v>0</v>
      </c>
      <c r="H237" s="238">
        <f>+Enero!H237+Febrero!H237+'Marzo '!H237+'Abril '!H237+'Mayo '!H237+Junio!H237+Julio!H237+Agosto!H237+Septiembre!H237+'Octubre '!H237+Noviembre!H237+'Diciembre '!H237</f>
        <v>0</v>
      </c>
      <c r="I237" s="238">
        <f>+Enero!I237+Febrero!I237+'Marzo '!I237+'Abril '!I237+'Mayo '!I237+Junio!I237+Julio!I237+Agosto!I237+Septiembre!I237+'Octubre '!I237+Noviembre!I237+'Diciembre '!I237</f>
        <v>0</v>
      </c>
      <c r="J237" s="238">
        <f>+Enero!J237+Febrero!J237+'Marzo '!J237+'Abril '!J237+'Mayo '!J237+Junio!J237+Julio!J237+Agosto!J237+Septiembre!J237+'Octubre '!J237+Noviembre!J237+'Diciembre '!J237</f>
        <v>4</v>
      </c>
      <c r="K237" s="238">
        <f>+Enero!K237+Febrero!K237+'Marzo '!K237+'Abril '!K237+'Mayo '!K237+Junio!K237+Julio!K237+Agosto!K237+Septiembre!K237+'Octubre '!K237+Noviembre!K237+'Diciembre '!K237</f>
        <v>0</v>
      </c>
      <c r="L237" s="238">
        <f>+Enero!L237+Febrero!L237+'Marzo '!L237+'Abril '!L237+'Mayo '!L237+Junio!L237+Julio!L237+Agosto!L237+Septiembre!L237+'Octubre '!L237+Noviembre!L237+'Diciembre '!L237</f>
        <v>0</v>
      </c>
      <c r="M237" s="238">
        <f>+Enero!M237+Febrero!M237+'Marzo '!M237+'Abril '!M237+'Mayo '!M237+Junio!M237+Julio!M237+Agosto!M237+Septiembre!M237+'Octubre '!M237+Noviembre!M237+'Diciembre '!M237</f>
        <v>0</v>
      </c>
      <c r="N237" s="238">
        <f>+Enero!N237+Febrero!N237+'Marzo '!N237+'Abril '!N237+'Mayo '!N237+Junio!N237+Julio!N237+Agosto!N237+Septiembre!N237+'Octubre '!N237+Noviembre!N237+'Diciembre '!N237</f>
        <v>0</v>
      </c>
      <c r="O237" s="238">
        <f>+Enero!O237+Febrero!O237+'Marzo '!O237+'Abril '!O237+'Mayo '!O237+Junio!O237+Julio!O237+Agosto!O237+Septiembre!O237+'Octubre '!O237+Noviembre!O237+'Diciembre '!O237</f>
        <v>0</v>
      </c>
      <c r="P237" s="238">
        <f>+Enero!P237+Febrero!P237+'Marzo '!P237+'Abril '!P237+'Mayo '!P237+Junio!P237+Julio!P237+Agosto!P237+Septiembre!P237+'Octubre '!P237+Noviembre!P237+'Diciembre '!P237</f>
        <v>0</v>
      </c>
      <c r="Q237" s="238">
        <f>+Enero!Q237+Febrero!Q237+'Marzo '!Q237+'Abril '!Q237+'Mayo '!Q237+Junio!Q237+Julio!Q237+Agosto!Q237+Septiembre!Q237+'Octubre '!Q237+Noviembre!Q237+'Diciembre '!Q237</f>
        <v>1</v>
      </c>
      <c r="R237" s="238">
        <f>+Enero!R237+Febrero!R237+'Marzo '!R237+'Abril '!R237+'Mayo '!R237+Junio!R237+Julio!R237+Agosto!R237+Septiembre!R237+'Octubre '!R237+Noviembre!R237+'Diciembre '!R237</f>
        <v>0</v>
      </c>
      <c r="S237" s="238">
        <f>+Enero!S237+Febrero!S237+'Marzo '!S237+'Abril '!S237+'Mayo '!S237+Junio!S237+Julio!S237+Agosto!S237+Septiembre!S237+'Octubre '!S237+Noviembre!S237+'Diciembre '!S237</f>
        <v>0</v>
      </c>
      <c r="T237" s="238">
        <f>+Enero!T237+Febrero!T237+'Marzo '!T237+'Abril '!T237+'Mayo '!T237+Junio!T237+Julio!T237+Agosto!T237+Septiembre!T237+'Octubre '!T237+Noviembre!T237+'Diciembre '!T237</f>
        <v>0</v>
      </c>
      <c r="U237" s="238">
        <f>+Enero!U237+Febrero!U237+'Marzo '!U237+'Abril '!U237+'Mayo '!U237+Junio!U237+Julio!U237+Agosto!U237+Septiembre!U237+'Octubre '!U237+Noviembre!U237+'Diciembre '!U237</f>
        <v>0</v>
      </c>
      <c r="V237" s="238">
        <f>+Enero!V237+Febrero!V237+'Marzo '!V237+'Abril '!V237+'Mayo '!V237+Junio!V237+Julio!V237+Agosto!V237+Septiembre!V237+'Octubre '!V237+Noviembre!V237+'Diciembre '!V237</f>
        <v>0</v>
      </c>
      <c r="W237" s="238">
        <f>+Enero!W237+Febrero!W237+'Marzo '!W237+'Abril '!W237+'Mayo '!W237+Junio!W237+Julio!W237+Agosto!W237+Septiembre!W237+'Octubre '!W237+Noviembre!W237+'Diciembre '!W237</f>
        <v>0</v>
      </c>
      <c r="X237" s="238">
        <f>+Enero!X237+Febrero!X237+'Marzo '!X237+'Abril '!X237+'Mayo '!X237+Junio!X237+Julio!X237+Agosto!X237+Septiembre!X237+'Octubre '!X237+Noviembre!X237+'Diciembre '!X237</f>
        <v>0</v>
      </c>
      <c r="Y237" s="238">
        <f>+Enero!Y237+Febrero!Y237+'Marzo '!Y237+'Abril '!Y237+'Mayo '!Y237+Junio!Y237+Julio!Y237+Agosto!Y237+Septiembre!Y237+'Octubre '!Y237+Noviembre!Y237+'Diciembre '!Y237</f>
        <v>0</v>
      </c>
      <c r="Z237" s="238">
        <f>+Enero!Z237+Febrero!Z237+'Marzo '!Z237+'Abril '!Z237+'Mayo '!Z237+Junio!Z237+Julio!Z237+Agosto!Z237+Septiembre!Z237+'Octubre '!Z237+Noviembre!Z237+'Diciembre '!Z237</f>
        <v>0</v>
      </c>
      <c r="AA237" s="238">
        <f>+Enero!AA237+Febrero!AA237+'Marzo '!AA237+'Abril '!AA237+'Mayo '!AA237+Junio!AA237+Julio!AA237+Agosto!AA237+Septiembre!AA237+'Octubre '!AA237+Noviembre!AA237+'Diciembre '!AA237</f>
        <v>0</v>
      </c>
      <c r="AB237" s="238">
        <f>+Enero!AB237+Febrero!AB237+'Marzo '!AB237+'Abril '!AB237+'Mayo '!AB237+Junio!AB237+Julio!AB237+Agosto!AB237+Septiembre!AB237+'Octubre '!AB237+Noviembre!AB237+'Diciembre '!AB237</f>
        <v>0</v>
      </c>
      <c r="AC237" s="238">
        <f>+Enero!AC237+Febrero!AC237+'Marzo '!AC237+'Abril '!AC237+'Mayo '!AC237+Junio!AC237+Julio!AC237+Agosto!AC237+Septiembre!AC237+'Octubre '!AC237+Noviembre!AC237+'Diciembre '!AC237</f>
        <v>0</v>
      </c>
      <c r="AD237" s="238">
        <f>+Enero!AD237+Febrero!AD237+'Marzo '!AD237+'Abril '!AD237+'Mayo '!AD237+Junio!AD237+Julio!AD237+Agosto!AD237+Septiembre!AD237+'Octubre '!AD237+Noviembre!AD237+'Diciembre '!AD237</f>
        <v>0</v>
      </c>
      <c r="AE237" s="238">
        <f>+Enero!AE237+Febrero!AE237+'Marzo '!AE237+'Abril '!AE237+'Mayo '!AE237+Junio!AE237+Julio!AE237+Agosto!AE237+Septiembre!AE237+'Octubre '!AE237+Noviembre!AE237+'Diciembre '!AE237</f>
        <v>0</v>
      </c>
      <c r="AF237" s="238">
        <f>+Enero!AF237+Febrero!AF237+'Marzo '!AF237+'Abril '!AF237+'Mayo '!AF237+Junio!AF237+Julio!AF237+Agosto!AF237+Septiembre!AF237+'Octubre '!AF237+Noviembre!AF237+'Diciembre '!AF237</f>
        <v>0</v>
      </c>
      <c r="AG237" s="239">
        <f>+Enero!AG237+Febrero!AG237+'Marzo '!AG237+'Abril '!AG237+'Mayo '!AG237+Junio!AG237+Julio!AG237+Agosto!AG237+Septiembre!AG237+'Octubre '!AG237+Noviembre!AG237+'Diciembre '!AG237</f>
        <v>0</v>
      </c>
      <c r="AH237" s="240">
        <f>+Enero!AH237+Febrero!AH237+'Marzo '!AH237+'Abril '!AH237+'Mayo '!AH237+Junio!AH237+Julio!AH237+Agosto!AH237+Septiembre!AH237+'Octubre '!AH237+Noviembre!AH237+'Diciembre '!AH237</f>
        <v>0</v>
      </c>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118</v>
      </c>
      <c r="D238" s="108">
        <f t="shared" si="65"/>
        <v>1</v>
      </c>
      <c r="E238" s="162">
        <f t="shared" si="65"/>
        <v>117</v>
      </c>
      <c r="F238" s="233">
        <f>+Enero!F238+Febrero!F238+'Marzo '!F238+'Abril '!F238+'Mayo '!F238+Junio!F238+Julio!F238+Agosto!F238+Septiembre!F238+'Octubre '!F238+Noviembre!F238+'Diciembre '!F238</f>
        <v>0</v>
      </c>
      <c r="G238" s="233">
        <f>+Enero!G238+Febrero!G238+'Marzo '!G238+'Abril '!G238+'Mayo '!G238+Junio!G238+Julio!G238+Agosto!G238+Septiembre!G238+'Octubre '!G238+Noviembre!G238+'Diciembre '!G238</f>
        <v>11</v>
      </c>
      <c r="H238" s="233">
        <f>+Enero!H238+Febrero!H238+'Marzo '!H238+'Abril '!H238+'Mayo '!H238+Junio!H238+Julio!H238+Agosto!H238+Septiembre!H238+'Octubre '!H238+Noviembre!H238+'Diciembre '!H238</f>
        <v>0</v>
      </c>
      <c r="I238" s="233">
        <f>+Enero!I238+Febrero!I238+'Marzo '!I238+'Abril '!I238+'Mayo '!I238+Junio!I238+Julio!I238+Agosto!I238+Septiembre!I238+'Octubre '!I238+Noviembre!I238+'Diciembre '!I238</f>
        <v>33</v>
      </c>
      <c r="J238" s="233">
        <f>+Enero!J238+Febrero!J238+'Marzo '!J238+'Abril '!J238+'Mayo '!J238+Junio!J238+Julio!J238+Agosto!J238+Septiembre!J238+'Octubre '!J238+Noviembre!J238+'Diciembre '!J238</f>
        <v>1</v>
      </c>
      <c r="K238" s="233">
        <f>+Enero!K238+Febrero!K238+'Marzo '!K238+'Abril '!K238+'Mayo '!K238+Junio!K238+Julio!K238+Agosto!K238+Septiembre!K238+'Octubre '!K238+Noviembre!K238+'Diciembre '!K238</f>
        <v>22</v>
      </c>
      <c r="L238" s="233">
        <f>+Enero!L238+Febrero!L238+'Marzo '!L238+'Abril '!L238+'Mayo '!L238+Junio!L238+Julio!L238+Agosto!L238+Septiembre!L238+'Octubre '!L238+Noviembre!L238+'Diciembre '!L238</f>
        <v>0</v>
      </c>
      <c r="M238" s="233">
        <f>+Enero!M238+Febrero!M238+'Marzo '!M238+'Abril '!M238+'Mayo '!M238+Junio!M238+Julio!M238+Agosto!M238+Septiembre!M238+'Octubre '!M238+Noviembre!M238+'Diciembre '!M238</f>
        <v>0</v>
      </c>
      <c r="N238" s="233">
        <f>+Enero!N238+Febrero!N238+'Marzo '!N238+'Abril '!N238+'Mayo '!N238+Junio!N238+Julio!N238+Agosto!N238+Septiembre!N238+'Octubre '!N238+Noviembre!N238+'Diciembre '!N238</f>
        <v>0</v>
      </c>
      <c r="O238" s="233">
        <f>+Enero!O238+Febrero!O238+'Marzo '!O238+'Abril '!O238+'Mayo '!O238+Junio!O238+Julio!O238+Agosto!O238+Septiembre!O238+'Octubre '!O238+Noviembre!O238+'Diciembre '!O238</f>
        <v>18</v>
      </c>
      <c r="P238" s="233">
        <f>+Enero!P238+Febrero!P238+'Marzo '!P238+'Abril '!P238+'Mayo '!P238+Junio!P238+Julio!P238+Agosto!P238+Septiembre!P238+'Octubre '!P238+Noviembre!P238+'Diciembre '!P238</f>
        <v>0</v>
      </c>
      <c r="Q238" s="233">
        <f>+Enero!Q238+Febrero!Q238+'Marzo '!Q238+'Abril '!Q238+'Mayo '!Q238+Junio!Q238+Julio!Q238+Agosto!Q238+Septiembre!Q238+'Octubre '!Q238+Noviembre!Q238+'Diciembre '!Q238</f>
        <v>0</v>
      </c>
      <c r="R238" s="233">
        <f>+Enero!R238+Febrero!R238+'Marzo '!R238+'Abril '!R238+'Mayo '!R238+Junio!R238+Julio!R238+Agosto!R238+Septiembre!R238+'Octubre '!R238+Noviembre!R238+'Diciembre '!R238</f>
        <v>0</v>
      </c>
      <c r="S238" s="233">
        <f>+Enero!S238+Febrero!S238+'Marzo '!S238+'Abril '!S238+'Mayo '!S238+Junio!S238+Julio!S238+Agosto!S238+Septiembre!S238+'Octubre '!S238+Noviembre!S238+'Diciembre '!S238</f>
        <v>22</v>
      </c>
      <c r="T238" s="233">
        <f>+Enero!T238+Febrero!T238+'Marzo '!T238+'Abril '!T238+'Mayo '!T238+Junio!T238+Julio!T238+Agosto!T238+Septiembre!T238+'Octubre '!T238+Noviembre!T238+'Diciembre '!T238</f>
        <v>0</v>
      </c>
      <c r="U238" s="233">
        <f>+Enero!U238+Febrero!U238+'Marzo '!U238+'Abril '!U238+'Mayo '!U238+Junio!U238+Julio!U238+Agosto!U238+Septiembre!U238+'Octubre '!U238+Noviembre!U238+'Diciembre '!U238</f>
        <v>11</v>
      </c>
      <c r="V238" s="233">
        <f>+Enero!V238+Febrero!V238+'Marzo '!V238+'Abril '!V238+'Mayo '!V238+Junio!V238+Julio!V238+Agosto!V238+Septiembre!V238+'Octubre '!V238+Noviembre!V238+'Diciembre '!V238</f>
        <v>0</v>
      </c>
      <c r="W238" s="233">
        <f>+Enero!W238+Febrero!W238+'Marzo '!W238+'Abril '!W238+'Mayo '!W238+Junio!W238+Julio!W238+Agosto!W238+Septiembre!W238+'Octubre '!W238+Noviembre!W238+'Diciembre '!W238</f>
        <v>0</v>
      </c>
      <c r="X238" s="233">
        <f>+Enero!X238+Febrero!X238+'Marzo '!X238+'Abril '!X238+'Mayo '!X238+Junio!X238+Julio!X238+Agosto!X238+Septiembre!X238+'Octubre '!X238+Noviembre!X238+'Diciembre '!X238</f>
        <v>0</v>
      </c>
      <c r="Y238" s="233">
        <f>+Enero!Y238+Febrero!Y238+'Marzo '!Y238+'Abril '!Y238+'Mayo '!Y238+Junio!Y238+Julio!Y238+Agosto!Y238+Septiembre!Y238+'Octubre '!Y238+Noviembre!Y238+'Diciembre '!Y238</f>
        <v>0</v>
      </c>
      <c r="Z238" s="233">
        <f>+Enero!Z238+Febrero!Z238+'Marzo '!Z238+'Abril '!Z238+'Mayo '!Z238+Junio!Z238+Julio!Z238+Agosto!Z238+Septiembre!Z238+'Octubre '!Z238+Noviembre!Z238+'Diciembre '!Z238</f>
        <v>0</v>
      </c>
      <c r="AA238" s="233">
        <f>+Enero!AA238+Febrero!AA238+'Marzo '!AA238+'Abril '!AA238+'Mayo '!AA238+Junio!AA238+Julio!AA238+Agosto!AA238+Septiembre!AA238+'Octubre '!AA238+Noviembre!AA238+'Diciembre '!AA238</f>
        <v>0</v>
      </c>
      <c r="AB238" s="233">
        <f>+Enero!AB238+Febrero!AB238+'Marzo '!AB238+'Abril '!AB238+'Mayo '!AB238+Junio!AB238+Julio!AB238+Agosto!AB238+Septiembre!AB238+'Octubre '!AB238+Noviembre!AB238+'Diciembre '!AB238</f>
        <v>0</v>
      </c>
      <c r="AC238" s="233">
        <f>+Enero!AC238+Febrero!AC238+'Marzo '!AC238+'Abril '!AC238+'Mayo '!AC238+Junio!AC238+Julio!AC238+Agosto!AC238+Septiembre!AC238+'Octubre '!AC238+Noviembre!AC238+'Diciembre '!AC238</f>
        <v>0</v>
      </c>
      <c r="AD238" s="233">
        <f>+Enero!AD238+Febrero!AD238+'Marzo '!AD238+'Abril '!AD238+'Mayo '!AD238+Junio!AD238+Julio!AD238+Agosto!AD238+Septiembre!AD238+'Octubre '!AD238+Noviembre!AD238+'Diciembre '!AD238</f>
        <v>0</v>
      </c>
      <c r="AE238" s="233">
        <f>+Enero!AE238+Febrero!AE238+'Marzo '!AE238+'Abril '!AE238+'Mayo '!AE238+Junio!AE238+Julio!AE238+Agosto!AE238+Septiembre!AE238+'Octubre '!AE238+Noviembre!AE238+'Diciembre '!AE238</f>
        <v>0</v>
      </c>
      <c r="AF238" s="233">
        <f>+Enero!AF238+Febrero!AF238+'Marzo '!AF238+'Abril '!AF238+'Mayo '!AF238+Junio!AF238+Julio!AF238+Agosto!AF238+Septiembre!AF238+'Octubre '!AF238+Noviembre!AF238+'Diciembre '!AF238</f>
        <v>0</v>
      </c>
      <c r="AG238" s="114">
        <f>+Enero!AG238+Febrero!AG238+'Marzo '!AG238+'Abril '!AG238+'Mayo '!AG238+Junio!AG238+Julio!AG238+Agosto!AG238+Septiembre!AG238+'Octubre '!AG238+Noviembre!AG238+'Diciembre '!AG238</f>
        <v>0</v>
      </c>
      <c r="AH238" s="128">
        <f>+Enero!AH238+Febrero!AH238+'Marzo '!AH238+'Abril '!AH238+'Mayo '!AH238+Junio!AH238+Julio!AH238+Agosto!AH238+Septiembre!AH238+'Octubre '!AH238+Noviembre!AH238+'Diciembre '!AH238</f>
        <v>0</v>
      </c>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604</v>
      </c>
      <c r="D239" s="53">
        <f t="shared" si="65"/>
        <v>16</v>
      </c>
      <c r="E239" s="151">
        <f t="shared" si="65"/>
        <v>588</v>
      </c>
      <c r="F239" s="37">
        <f>+Enero!F239+Febrero!F239+'Marzo '!F239+'Abril '!F239+'Mayo '!F239+Junio!F239+Julio!F239+Agosto!F239+Septiembre!F239+'Octubre '!F239+Noviembre!F239+'Diciembre '!F239</f>
        <v>0</v>
      </c>
      <c r="G239" s="37">
        <f>+Enero!G239+Febrero!G239+'Marzo '!G239+'Abril '!G239+'Mayo '!G239+Junio!G239+Julio!G239+Agosto!G239+Septiembre!G239+'Octubre '!G239+Noviembre!G239+'Diciembre '!G239</f>
        <v>24</v>
      </c>
      <c r="H239" s="37">
        <f>+Enero!H239+Febrero!H239+'Marzo '!H239+'Abril '!H239+'Mayo '!H239+Junio!H239+Julio!H239+Agosto!H239+Septiembre!H239+'Octubre '!H239+Noviembre!H239+'Diciembre '!H239</f>
        <v>0</v>
      </c>
      <c r="I239" s="37">
        <f>+Enero!I239+Febrero!I239+'Marzo '!I239+'Abril '!I239+'Mayo '!I239+Junio!I239+Julio!I239+Agosto!I239+Septiembre!I239+'Octubre '!I239+Noviembre!I239+'Diciembre '!I239</f>
        <v>216</v>
      </c>
      <c r="J239" s="37">
        <f>+Enero!J239+Febrero!J239+'Marzo '!J239+'Abril '!J239+'Mayo '!J239+Junio!J239+Julio!J239+Agosto!J239+Septiembre!J239+'Octubre '!J239+Noviembre!J239+'Diciembre '!J239</f>
        <v>12</v>
      </c>
      <c r="K239" s="37">
        <f>+Enero!K239+Febrero!K239+'Marzo '!K239+'Abril '!K239+'Mayo '!K239+Junio!K239+Julio!K239+Agosto!K239+Septiembre!K239+'Octubre '!K239+Noviembre!K239+'Diciembre '!K239</f>
        <v>96</v>
      </c>
      <c r="L239" s="37">
        <f>+Enero!L239+Febrero!L239+'Marzo '!L239+'Abril '!L239+'Mayo '!L239+Junio!L239+Julio!L239+Agosto!L239+Septiembre!L239+'Octubre '!L239+Noviembre!L239+'Diciembre '!L239</f>
        <v>4</v>
      </c>
      <c r="M239" s="37">
        <f>+Enero!M239+Febrero!M239+'Marzo '!M239+'Abril '!M239+'Mayo '!M239+Junio!M239+Julio!M239+Agosto!M239+Septiembre!M239+'Octubre '!M239+Noviembre!M239+'Diciembre '!M239</f>
        <v>108</v>
      </c>
      <c r="N239" s="37">
        <f>+Enero!N239+Febrero!N239+'Marzo '!N239+'Abril '!N239+'Mayo '!N239+Junio!N239+Julio!N239+Agosto!N239+Septiembre!N239+'Octubre '!N239+Noviembre!N239+'Diciembre '!N239</f>
        <v>0</v>
      </c>
      <c r="O239" s="37">
        <f>+Enero!O239+Febrero!O239+'Marzo '!O239+'Abril '!O239+'Mayo '!O239+Junio!O239+Julio!O239+Agosto!O239+Septiembre!O239+'Octubre '!O239+Noviembre!O239+'Diciembre '!O239</f>
        <v>48</v>
      </c>
      <c r="P239" s="37">
        <f>+Enero!P239+Febrero!P239+'Marzo '!P239+'Abril '!P239+'Mayo '!P239+Junio!P239+Julio!P239+Agosto!P239+Septiembre!P239+'Octubre '!P239+Noviembre!P239+'Diciembre '!P239</f>
        <v>0</v>
      </c>
      <c r="Q239" s="37">
        <f>+Enero!Q239+Febrero!Q239+'Marzo '!Q239+'Abril '!Q239+'Mayo '!Q239+Junio!Q239+Julio!Q239+Agosto!Q239+Septiembre!Q239+'Octubre '!Q239+Noviembre!Q239+'Diciembre '!Q239</f>
        <v>12</v>
      </c>
      <c r="R239" s="37">
        <f>+Enero!R239+Febrero!R239+'Marzo '!R239+'Abril '!R239+'Mayo '!R239+Junio!R239+Julio!R239+Agosto!R239+Septiembre!R239+'Octubre '!R239+Noviembre!R239+'Diciembre '!R239</f>
        <v>0</v>
      </c>
      <c r="S239" s="37">
        <f>+Enero!S239+Febrero!S239+'Marzo '!S239+'Abril '!S239+'Mayo '!S239+Junio!S239+Julio!S239+Agosto!S239+Septiembre!S239+'Octubre '!S239+Noviembre!S239+'Diciembre '!S239</f>
        <v>60</v>
      </c>
      <c r="T239" s="37">
        <f>+Enero!T239+Febrero!T239+'Marzo '!T239+'Abril '!T239+'Mayo '!T239+Junio!T239+Julio!T239+Agosto!T239+Septiembre!T239+'Octubre '!T239+Noviembre!T239+'Diciembre '!T239</f>
        <v>0</v>
      </c>
      <c r="U239" s="37">
        <f>+Enero!U239+Febrero!U239+'Marzo '!U239+'Abril '!U239+'Mayo '!U239+Junio!U239+Julio!U239+Agosto!U239+Septiembre!U239+'Octubre '!U239+Noviembre!U239+'Diciembre '!U239</f>
        <v>24</v>
      </c>
      <c r="V239" s="37">
        <f>+Enero!V239+Febrero!V239+'Marzo '!V239+'Abril '!V239+'Mayo '!V239+Junio!V239+Julio!V239+Agosto!V239+Septiembre!V239+'Octubre '!V239+Noviembre!V239+'Diciembre '!V239</f>
        <v>0</v>
      </c>
      <c r="W239" s="37">
        <f>+Enero!W239+Febrero!W239+'Marzo '!W239+'Abril '!W239+'Mayo '!W239+Junio!W239+Julio!W239+Agosto!W239+Septiembre!W239+'Octubre '!W239+Noviembre!W239+'Diciembre '!W239</f>
        <v>0</v>
      </c>
      <c r="X239" s="37">
        <f>+Enero!X239+Febrero!X239+'Marzo '!X239+'Abril '!X239+'Mayo '!X239+Junio!X239+Julio!X239+Agosto!X239+Septiembre!X239+'Octubre '!X239+Noviembre!X239+'Diciembre '!X239</f>
        <v>0</v>
      </c>
      <c r="Y239" s="37">
        <f>+Enero!Y239+Febrero!Y239+'Marzo '!Y239+'Abril '!Y239+'Mayo '!Y239+Junio!Y239+Julio!Y239+Agosto!Y239+Septiembre!Y239+'Octubre '!Y239+Noviembre!Y239+'Diciembre '!Y239</f>
        <v>0</v>
      </c>
      <c r="Z239" s="37">
        <f>+Enero!Z239+Febrero!Z239+'Marzo '!Z239+'Abril '!Z239+'Mayo '!Z239+Junio!Z239+Julio!Z239+Agosto!Z239+Septiembre!Z239+'Octubre '!Z239+Noviembre!Z239+'Diciembre '!Z239</f>
        <v>0</v>
      </c>
      <c r="AA239" s="37">
        <f>+Enero!AA239+Febrero!AA239+'Marzo '!AA239+'Abril '!AA239+'Mayo '!AA239+Junio!AA239+Julio!AA239+Agosto!AA239+Septiembre!AA239+'Octubre '!AA239+Noviembre!AA239+'Diciembre '!AA239</f>
        <v>0</v>
      </c>
      <c r="AB239" s="37">
        <f>+Enero!AB239+Febrero!AB239+'Marzo '!AB239+'Abril '!AB239+'Mayo '!AB239+Junio!AB239+Julio!AB239+Agosto!AB239+Septiembre!AB239+'Octubre '!AB239+Noviembre!AB239+'Diciembre '!AB239</f>
        <v>0</v>
      </c>
      <c r="AC239" s="37">
        <f>+Enero!AC239+Febrero!AC239+'Marzo '!AC239+'Abril '!AC239+'Mayo '!AC239+Junio!AC239+Julio!AC239+Agosto!AC239+Septiembre!AC239+'Octubre '!AC239+Noviembre!AC239+'Diciembre '!AC239</f>
        <v>0</v>
      </c>
      <c r="AD239" s="37">
        <f>+Enero!AD239+Febrero!AD239+'Marzo '!AD239+'Abril '!AD239+'Mayo '!AD239+Junio!AD239+Julio!AD239+Agosto!AD239+Septiembre!AD239+'Octubre '!AD239+Noviembre!AD239+'Diciembre '!AD239</f>
        <v>0</v>
      </c>
      <c r="AE239" s="37">
        <f>+Enero!AE239+Febrero!AE239+'Marzo '!AE239+'Abril '!AE239+'Mayo '!AE239+Junio!AE239+Julio!AE239+Agosto!AE239+Septiembre!AE239+'Octubre '!AE239+Noviembre!AE239+'Diciembre '!AE239</f>
        <v>0</v>
      </c>
      <c r="AF239" s="37">
        <f>+Enero!AF239+Febrero!AF239+'Marzo '!AF239+'Abril '!AF239+'Mayo '!AF239+Junio!AF239+Julio!AF239+Agosto!AF239+Septiembre!AF239+'Octubre '!AF239+Noviembre!AF239+'Diciembre '!AF239</f>
        <v>0</v>
      </c>
      <c r="AG239" s="173">
        <f>+Enero!AG239+Febrero!AG239+'Marzo '!AG239+'Abril '!AG239+'Mayo '!AG239+Junio!AG239+Julio!AG239+Agosto!AG239+Septiembre!AG239+'Octubre '!AG239+Noviembre!AG239+'Diciembre '!AG239</f>
        <v>0</v>
      </c>
      <c r="AH239" s="163">
        <f>+Enero!AH239+Febrero!AH239+'Marzo '!AH239+'Abril '!AH239+'Mayo '!AH239+Junio!AH239+Julio!AH239+Agosto!AH239+Septiembre!AH239+'Octubre '!AH239+Noviembre!AH239+'Diciembre '!AH239</f>
        <v>0</v>
      </c>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260" t="s">
        <v>198</v>
      </c>
      <c r="D243" s="260" t="s">
        <v>48</v>
      </c>
      <c r="E243" s="261" t="s">
        <v>70</v>
      </c>
      <c r="F243" s="258" t="s">
        <v>210</v>
      </c>
      <c r="G243" s="258" t="s">
        <v>70</v>
      </c>
      <c r="H243" s="258" t="s">
        <v>210</v>
      </c>
      <c r="I243" s="258" t="s">
        <v>70</v>
      </c>
      <c r="J243" s="258" t="s">
        <v>210</v>
      </c>
      <c r="K243" s="258" t="s">
        <v>70</v>
      </c>
      <c r="L243" s="258" t="s">
        <v>210</v>
      </c>
      <c r="M243" s="258" t="s">
        <v>70</v>
      </c>
      <c r="N243" s="258" t="s">
        <v>210</v>
      </c>
      <c r="O243" s="258" t="s">
        <v>70</v>
      </c>
      <c r="P243" s="258" t="s">
        <v>210</v>
      </c>
      <c r="Q243" s="258" t="s">
        <v>70</v>
      </c>
      <c r="R243" s="258" t="s">
        <v>210</v>
      </c>
      <c r="S243" s="258" t="s">
        <v>70</v>
      </c>
      <c r="T243" s="258" t="s">
        <v>210</v>
      </c>
      <c r="U243" s="258" t="s">
        <v>70</v>
      </c>
      <c r="V243" s="258" t="s">
        <v>210</v>
      </c>
      <c r="W243" s="258"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6">+F244+H244+J244+L244+N244+P244+R244+T244+V244</f>
        <v>0</v>
      </c>
      <c r="E244" s="241">
        <f t="shared" si="66"/>
        <v>0</v>
      </c>
      <c r="F244" s="242">
        <f>+Enero!F244+Febrero!F244+'Marzo '!F244+'Abril '!F244+'Mayo '!F244+Junio!F244+Julio!F244+Agosto!F244+Septiembre!F244+'Octubre '!F244+Noviembre!F244+'Diciembre '!F244</f>
        <v>0</v>
      </c>
      <c r="G244" s="242">
        <f>+Enero!G244+Febrero!G244+'Marzo '!G244+'Abril '!G244+'Mayo '!G244+Junio!G244+Julio!G244+Agosto!G244+Septiembre!G244+'Octubre '!G244+Noviembre!G244+'Diciembre '!G244</f>
        <v>0</v>
      </c>
      <c r="H244" s="242">
        <f>+Enero!H244+Febrero!H244+'Marzo '!H244+'Abril '!H244+'Mayo '!H244+Junio!H244+Julio!H244+Agosto!H244+Septiembre!H244+'Octubre '!H244+Noviembre!H244+'Diciembre '!H244</f>
        <v>0</v>
      </c>
      <c r="I244" s="242">
        <f>+Enero!I244+Febrero!I244+'Marzo '!I244+'Abril '!I244+'Mayo '!I244+Junio!I244+Julio!I244+Agosto!I244+Septiembre!I244+'Octubre '!I244+Noviembre!I244+'Diciembre '!I244</f>
        <v>0</v>
      </c>
      <c r="J244" s="242">
        <f>+Enero!J244+Febrero!J244+'Marzo '!J244+'Abril '!J244+'Mayo '!J244+Junio!J244+Julio!J244+Agosto!J244+Septiembre!J244+'Octubre '!J244+Noviembre!J244+'Diciembre '!J244</f>
        <v>0</v>
      </c>
      <c r="K244" s="242">
        <f>+Enero!K244+Febrero!K244+'Marzo '!K244+'Abril '!K244+'Mayo '!K244+Junio!K244+Julio!K244+Agosto!K244+Septiembre!K244+'Octubre '!K244+Noviembre!K244+'Diciembre '!K244</f>
        <v>0</v>
      </c>
      <c r="L244" s="242">
        <f>+Enero!L244+Febrero!L244+'Marzo '!L244+'Abril '!L244+'Mayo '!L244+Junio!L244+Julio!L244+Agosto!L244+Septiembre!L244+'Octubre '!L244+Noviembre!L244+'Diciembre '!L244</f>
        <v>0</v>
      </c>
      <c r="M244" s="242">
        <f>+Enero!M244+Febrero!M244+'Marzo '!M244+'Abril '!M244+'Mayo '!M244+Junio!M244+Julio!M244+Agosto!M244+Septiembre!M244+'Octubre '!M244+Noviembre!M244+'Diciembre '!M244</f>
        <v>0</v>
      </c>
      <c r="N244" s="242">
        <f>+Enero!N244+Febrero!N244+'Marzo '!N244+'Abril '!N244+'Mayo '!N244+Junio!N244+Julio!N244+Agosto!N244+Septiembre!N244+'Octubre '!N244+Noviembre!N244+'Diciembre '!N244</f>
        <v>0</v>
      </c>
      <c r="O244" s="242">
        <f>+Enero!O244+Febrero!O244+'Marzo '!O244+'Abril '!O244+'Mayo '!O244+Junio!O244+Julio!O244+Agosto!O244+Septiembre!O244+'Octubre '!O244+Noviembre!O244+'Diciembre '!O244</f>
        <v>0</v>
      </c>
      <c r="P244" s="242">
        <f>+Enero!P244+Febrero!P244+'Marzo '!P244+'Abril '!P244+'Mayo '!P244+Junio!P244+Julio!P244+Agosto!P244+Septiembre!P244+'Octubre '!P244+Noviembre!P244+'Diciembre '!P244</f>
        <v>0</v>
      </c>
      <c r="Q244" s="242">
        <f>+Enero!Q244+Febrero!Q244+'Marzo '!Q244+'Abril '!Q244+'Mayo '!Q244+Junio!Q244+Julio!Q244+Agosto!Q244+Septiembre!Q244+'Octubre '!Q244+Noviembre!Q244+'Diciembre '!Q244</f>
        <v>0</v>
      </c>
      <c r="R244" s="242">
        <f>+Enero!R244+Febrero!R244+'Marzo '!R244+'Abril '!R244+'Mayo '!R244+Junio!R244+Julio!R244+Agosto!R244+Septiembre!R244+'Octubre '!R244+Noviembre!R244+'Diciembre '!R244</f>
        <v>0</v>
      </c>
      <c r="S244" s="242">
        <f>+Enero!S244+Febrero!S244+'Marzo '!S244+'Abril '!S244+'Mayo '!S244+Junio!S244+Julio!S244+Agosto!S244+Septiembre!S244+'Octubre '!S244+Noviembre!S244+'Diciembre '!S244</f>
        <v>0</v>
      </c>
      <c r="T244" s="242">
        <f>+Enero!T244+Febrero!T244+'Marzo '!T244+'Abril '!T244+'Mayo '!T244+Junio!T244+Julio!T244+Agosto!T244+Septiembre!T244+'Octubre '!T244+Noviembre!T244+'Diciembre '!T244</f>
        <v>0</v>
      </c>
      <c r="U244" s="242">
        <f>+Enero!U244+Febrero!U244+'Marzo '!U244+'Abril '!U244+'Mayo '!U244+Junio!U244+Julio!U244+Agosto!U244+Septiembre!U244+'Octubre '!U244+Noviembre!U244+'Diciembre '!U244</f>
        <v>0</v>
      </c>
      <c r="V244" s="242">
        <f>+Enero!V244+Febrero!V244+'Marzo '!V244+'Abril '!V244+'Mayo '!V244+Junio!V244+Julio!V244+Agosto!V244+Septiembre!V244+'Octubre '!V244+Noviembre!V244+'Diciembre '!V244</f>
        <v>0</v>
      </c>
      <c r="W244" s="242">
        <f>+Enero!W244+Febrero!W244+'Marzo '!W244+'Abril '!W244+'Mayo '!W244+Junio!W244+Julio!W244+Agosto!W244+Septiembre!W244+'Octubre '!W244+Noviembre!W244+'Diciembre '!W244</f>
        <v>0</v>
      </c>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6"/>
        <v>0</v>
      </c>
      <c r="E245" s="108">
        <f t="shared" si="66"/>
        <v>0</v>
      </c>
      <c r="F245" s="109">
        <f>+Enero!F245+Febrero!F245+'Marzo '!F245+'Abril '!F245+'Mayo '!F245+Junio!F245+Julio!F245+Agosto!F245+Septiembre!F245+'Octubre '!F245+Noviembre!F245+'Diciembre '!F245</f>
        <v>0</v>
      </c>
      <c r="G245" s="109">
        <f>+Enero!G245+Febrero!G245+'Marzo '!G245+'Abril '!G245+'Mayo '!G245+Junio!G245+Julio!G245+Agosto!G245+Septiembre!G245+'Octubre '!G245+Noviembre!G245+'Diciembre '!G245</f>
        <v>0</v>
      </c>
      <c r="H245" s="109">
        <f>+Enero!H245+Febrero!H245+'Marzo '!H245+'Abril '!H245+'Mayo '!H245+Junio!H245+Julio!H245+Agosto!H245+Septiembre!H245+'Octubre '!H245+Noviembre!H245+'Diciembre '!H245</f>
        <v>0</v>
      </c>
      <c r="I245" s="109">
        <f>+Enero!I245+Febrero!I245+'Marzo '!I245+'Abril '!I245+'Mayo '!I245+Junio!I245+Julio!I245+Agosto!I245+Septiembre!I245+'Octubre '!I245+Noviembre!I245+'Diciembre '!I245</f>
        <v>0</v>
      </c>
      <c r="J245" s="109">
        <f>+Enero!J245+Febrero!J245+'Marzo '!J245+'Abril '!J245+'Mayo '!J245+Junio!J245+Julio!J245+Agosto!J245+Septiembre!J245+'Octubre '!J245+Noviembre!J245+'Diciembre '!J245</f>
        <v>0</v>
      </c>
      <c r="K245" s="109">
        <f>+Enero!K245+Febrero!K245+'Marzo '!K245+'Abril '!K245+'Mayo '!K245+Junio!K245+Julio!K245+Agosto!K245+Septiembre!K245+'Octubre '!K245+Noviembre!K245+'Diciembre '!K245</f>
        <v>0</v>
      </c>
      <c r="L245" s="109">
        <f>+Enero!L245+Febrero!L245+'Marzo '!L245+'Abril '!L245+'Mayo '!L245+Junio!L245+Julio!L245+Agosto!L245+Septiembre!L245+'Octubre '!L245+Noviembre!L245+'Diciembre '!L245</f>
        <v>0</v>
      </c>
      <c r="M245" s="109">
        <f>+Enero!M245+Febrero!M245+'Marzo '!M245+'Abril '!M245+'Mayo '!M245+Junio!M245+Julio!M245+Agosto!M245+Septiembre!M245+'Octubre '!M245+Noviembre!M245+'Diciembre '!M245</f>
        <v>0</v>
      </c>
      <c r="N245" s="109">
        <f>+Enero!N245+Febrero!N245+'Marzo '!N245+'Abril '!N245+'Mayo '!N245+Junio!N245+Julio!N245+Agosto!N245+Septiembre!N245+'Octubre '!N245+Noviembre!N245+'Diciembre '!N245</f>
        <v>0</v>
      </c>
      <c r="O245" s="109">
        <f>+Enero!O245+Febrero!O245+'Marzo '!O245+'Abril '!O245+'Mayo '!O245+Junio!O245+Julio!O245+Agosto!O245+Septiembre!O245+'Octubre '!O245+Noviembre!O245+'Diciembre '!O245</f>
        <v>0</v>
      </c>
      <c r="P245" s="109">
        <f>+Enero!P245+Febrero!P245+'Marzo '!P245+'Abril '!P245+'Mayo '!P245+Junio!P245+Julio!P245+Agosto!P245+Septiembre!P245+'Octubre '!P245+Noviembre!P245+'Diciembre '!P245</f>
        <v>0</v>
      </c>
      <c r="Q245" s="109">
        <f>+Enero!Q245+Febrero!Q245+'Marzo '!Q245+'Abril '!Q245+'Mayo '!Q245+Junio!Q245+Julio!Q245+Agosto!Q245+Septiembre!Q245+'Octubre '!Q245+Noviembre!Q245+'Diciembre '!Q245</f>
        <v>0</v>
      </c>
      <c r="R245" s="109">
        <f>+Enero!R245+Febrero!R245+'Marzo '!R245+'Abril '!R245+'Mayo '!R245+Junio!R245+Julio!R245+Agosto!R245+Septiembre!R245+'Octubre '!R245+Noviembre!R245+'Diciembre '!R245</f>
        <v>0</v>
      </c>
      <c r="S245" s="109">
        <f>+Enero!S245+Febrero!S245+'Marzo '!S245+'Abril '!S245+'Mayo '!S245+Junio!S245+Julio!S245+Agosto!S245+Septiembre!S245+'Octubre '!S245+Noviembre!S245+'Diciembre '!S245</f>
        <v>0</v>
      </c>
      <c r="T245" s="109">
        <f>+Enero!T245+Febrero!T245+'Marzo '!T245+'Abril '!T245+'Mayo '!T245+Junio!T245+Julio!T245+Agosto!T245+Septiembre!T245+'Octubre '!T245+Noviembre!T245+'Diciembre '!T245</f>
        <v>0</v>
      </c>
      <c r="U245" s="109">
        <f>+Enero!U245+Febrero!U245+'Marzo '!U245+'Abril '!U245+'Mayo '!U245+Junio!U245+Julio!U245+Agosto!U245+Septiembre!U245+'Octubre '!U245+Noviembre!U245+'Diciembre '!U245</f>
        <v>0</v>
      </c>
      <c r="V245" s="109">
        <f>+Enero!V245+Febrero!V245+'Marzo '!V245+'Abril '!V245+'Mayo '!V245+Junio!V245+Julio!V245+Agosto!V245+Septiembre!V245+'Octubre '!V245+Noviembre!V245+'Diciembre '!V245</f>
        <v>0</v>
      </c>
      <c r="W245" s="109">
        <f>+Enero!W245+Febrero!W245+'Marzo '!W245+'Abril '!W245+'Mayo '!W245+Junio!W245+Julio!W245+Agosto!W245+Septiembre!W245+'Octubre '!W245+Noviembre!W245+'Diciembre '!W245</f>
        <v>0</v>
      </c>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6"/>
        <v>0</v>
      </c>
      <c r="E246" s="108">
        <f t="shared" si="66"/>
        <v>0</v>
      </c>
      <c r="F246" s="109">
        <f>+Enero!F246+Febrero!F246+'Marzo '!F246+'Abril '!F246+'Mayo '!F246+Junio!F246+Julio!F246+Agosto!F246+Septiembre!F246+'Octubre '!F246+Noviembre!F246+'Diciembre '!F246</f>
        <v>0</v>
      </c>
      <c r="G246" s="109">
        <f>+Enero!G246+Febrero!G246+'Marzo '!G246+'Abril '!G246+'Mayo '!G246+Junio!G246+Julio!G246+Agosto!G246+Septiembre!G246+'Octubre '!G246+Noviembre!G246+'Diciembre '!G246</f>
        <v>0</v>
      </c>
      <c r="H246" s="109">
        <f>+Enero!H246+Febrero!H246+'Marzo '!H246+'Abril '!H246+'Mayo '!H246+Junio!H246+Julio!H246+Agosto!H246+Septiembre!H246+'Octubre '!H246+Noviembre!H246+'Diciembre '!H246</f>
        <v>0</v>
      </c>
      <c r="I246" s="109">
        <f>+Enero!I246+Febrero!I246+'Marzo '!I246+'Abril '!I246+'Mayo '!I246+Junio!I246+Julio!I246+Agosto!I246+Septiembre!I246+'Octubre '!I246+Noviembre!I246+'Diciembre '!I246</f>
        <v>0</v>
      </c>
      <c r="J246" s="109">
        <f>+Enero!J246+Febrero!J246+'Marzo '!J246+'Abril '!J246+'Mayo '!J246+Junio!J246+Julio!J246+Agosto!J246+Septiembre!J246+'Octubre '!J246+Noviembre!J246+'Diciembre '!J246</f>
        <v>0</v>
      </c>
      <c r="K246" s="109">
        <f>+Enero!K246+Febrero!K246+'Marzo '!K246+'Abril '!K246+'Mayo '!K246+Junio!K246+Julio!K246+Agosto!K246+Septiembre!K246+'Octubre '!K246+Noviembre!K246+'Diciembre '!K246</f>
        <v>0</v>
      </c>
      <c r="L246" s="109">
        <f>+Enero!L246+Febrero!L246+'Marzo '!L246+'Abril '!L246+'Mayo '!L246+Junio!L246+Julio!L246+Agosto!L246+Septiembre!L246+'Octubre '!L246+Noviembre!L246+'Diciembre '!L246</f>
        <v>0</v>
      </c>
      <c r="M246" s="109">
        <f>+Enero!M246+Febrero!M246+'Marzo '!M246+'Abril '!M246+'Mayo '!M246+Junio!M246+Julio!M246+Agosto!M246+Septiembre!M246+'Octubre '!M246+Noviembre!M246+'Diciembre '!M246</f>
        <v>0</v>
      </c>
      <c r="N246" s="109">
        <f>+Enero!N246+Febrero!N246+'Marzo '!N246+'Abril '!N246+'Mayo '!N246+Junio!N246+Julio!N246+Agosto!N246+Septiembre!N246+'Octubre '!N246+Noviembre!N246+'Diciembre '!N246</f>
        <v>0</v>
      </c>
      <c r="O246" s="109">
        <f>+Enero!O246+Febrero!O246+'Marzo '!O246+'Abril '!O246+'Mayo '!O246+Junio!O246+Julio!O246+Agosto!O246+Septiembre!O246+'Octubre '!O246+Noviembre!O246+'Diciembre '!O246</f>
        <v>0</v>
      </c>
      <c r="P246" s="109">
        <f>+Enero!P246+Febrero!P246+'Marzo '!P246+'Abril '!P246+'Mayo '!P246+Junio!P246+Julio!P246+Agosto!P246+Septiembre!P246+'Octubre '!P246+Noviembre!P246+'Diciembre '!P246</f>
        <v>0</v>
      </c>
      <c r="Q246" s="109">
        <f>+Enero!Q246+Febrero!Q246+'Marzo '!Q246+'Abril '!Q246+'Mayo '!Q246+Junio!Q246+Julio!Q246+Agosto!Q246+Septiembre!Q246+'Octubre '!Q246+Noviembre!Q246+'Diciembre '!Q246</f>
        <v>0</v>
      </c>
      <c r="R246" s="109">
        <f>+Enero!R246+Febrero!R246+'Marzo '!R246+'Abril '!R246+'Mayo '!R246+Junio!R246+Julio!R246+Agosto!R246+Septiembre!R246+'Octubre '!R246+Noviembre!R246+'Diciembre '!R246</f>
        <v>0</v>
      </c>
      <c r="S246" s="109">
        <f>+Enero!S246+Febrero!S246+'Marzo '!S246+'Abril '!S246+'Mayo '!S246+Junio!S246+Julio!S246+Agosto!S246+Septiembre!S246+'Octubre '!S246+Noviembre!S246+'Diciembre '!S246</f>
        <v>0</v>
      </c>
      <c r="T246" s="109">
        <f>+Enero!T246+Febrero!T246+'Marzo '!T246+'Abril '!T246+'Mayo '!T246+Junio!T246+Julio!T246+Agosto!T246+Septiembre!T246+'Octubre '!T246+Noviembre!T246+'Diciembre '!T246</f>
        <v>0</v>
      </c>
      <c r="U246" s="109">
        <f>+Enero!U246+Febrero!U246+'Marzo '!U246+'Abril '!U246+'Mayo '!U246+Junio!U246+Julio!U246+Agosto!U246+Septiembre!U246+'Octubre '!U246+Noviembre!U246+'Diciembre '!U246</f>
        <v>0</v>
      </c>
      <c r="V246" s="109">
        <f>+Enero!V246+Febrero!V246+'Marzo '!V246+'Abril '!V246+'Mayo '!V246+Junio!V246+Julio!V246+Agosto!V246+Septiembre!V246+'Octubre '!V246+Noviembre!V246+'Diciembre '!V246</f>
        <v>0</v>
      </c>
      <c r="W246" s="109">
        <f>+Enero!W246+Febrero!W246+'Marzo '!W246+'Abril '!W246+'Mayo '!W246+Junio!W246+Julio!W246+Agosto!W246+Septiembre!W246+'Octubre '!W246+Noviembre!W246+'Diciembre '!W246</f>
        <v>0</v>
      </c>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6"/>
        <v>0</v>
      </c>
      <c r="E247" s="53">
        <f t="shared" si="66"/>
        <v>0</v>
      </c>
      <c r="F247" s="44">
        <f>+Enero!F247+Febrero!F247+'Marzo '!F247+'Abril '!F247+'Mayo '!F247+Junio!F247+Julio!F247+Agosto!F247+Septiembre!F247+'Octubre '!F247+Noviembre!F247+'Diciembre '!F247</f>
        <v>0</v>
      </c>
      <c r="G247" s="44">
        <f>+Enero!G247+Febrero!G247+'Marzo '!G247+'Abril '!G247+'Mayo '!G247+Junio!G247+Julio!G247+Agosto!G247+Septiembre!G247+'Octubre '!G247+Noviembre!G247+'Diciembre '!G247</f>
        <v>0</v>
      </c>
      <c r="H247" s="44">
        <f>+Enero!H247+Febrero!H247+'Marzo '!H247+'Abril '!H247+'Mayo '!H247+Junio!H247+Julio!H247+Agosto!H247+Septiembre!H247+'Octubre '!H247+Noviembre!H247+'Diciembre '!H247</f>
        <v>0</v>
      </c>
      <c r="I247" s="44">
        <f>+Enero!I247+Febrero!I247+'Marzo '!I247+'Abril '!I247+'Mayo '!I247+Junio!I247+Julio!I247+Agosto!I247+Septiembre!I247+'Octubre '!I247+Noviembre!I247+'Diciembre '!I247</f>
        <v>0</v>
      </c>
      <c r="J247" s="44">
        <f>+Enero!J247+Febrero!J247+'Marzo '!J247+'Abril '!J247+'Mayo '!J247+Junio!J247+Julio!J247+Agosto!J247+Septiembre!J247+'Octubre '!J247+Noviembre!J247+'Diciembre '!J247</f>
        <v>0</v>
      </c>
      <c r="K247" s="44">
        <f>+Enero!K247+Febrero!K247+'Marzo '!K247+'Abril '!K247+'Mayo '!K247+Junio!K247+Julio!K247+Agosto!K247+Septiembre!K247+'Octubre '!K247+Noviembre!K247+'Diciembre '!K247</f>
        <v>0</v>
      </c>
      <c r="L247" s="44">
        <f>+Enero!L247+Febrero!L247+'Marzo '!L247+'Abril '!L247+'Mayo '!L247+Junio!L247+Julio!L247+Agosto!L247+Septiembre!L247+'Octubre '!L247+Noviembre!L247+'Diciembre '!L247</f>
        <v>0</v>
      </c>
      <c r="M247" s="44">
        <f>+Enero!M247+Febrero!M247+'Marzo '!M247+'Abril '!M247+'Mayo '!M247+Junio!M247+Julio!M247+Agosto!M247+Septiembre!M247+'Octubre '!M247+Noviembre!M247+'Diciembre '!M247</f>
        <v>0</v>
      </c>
      <c r="N247" s="44">
        <f>+Enero!N247+Febrero!N247+'Marzo '!N247+'Abril '!N247+'Mayo '!N247+Junio!N247+Julio!N247+Agosto!N247+Septiembre!N247+'Octubre '!N247+Noviembre!N247+'Diciembre '!N247</f>
        <v>0</v>
      </c>
      <c r="O247" s="44">
        <f>+Enero!O247+Febrero!O247+'Marzo '!O247+'Abril '!O247+'Mayo '!O247+Junio!O247+Julio!O247+Agosto!O247+Septiembre!O247+'Octubre '!O247+Noviembre!O247+'Diciembre '!O247</f>
        <v>0</v>
      </c>
      <c r="P247" s="44">
        <f>+Enero!P247+Febrero!P247+'Marzo '!P247+'Abril '!P247+'Mayo '!P247+Junio!P247+Julio!P247+Agosto!P247+Septiembre!P247+'Octubre '!P247+Noviembre!P247+'Diciembre '!P247</f>
        <v>0</v>
      </c>
      <c r="Q247" s="44">
        <f>+Enero!Q247+Febrero!Q247+'Marzo '!Q247+'Abril '!Q247+'Mayo '!Q247+Junio!Q247+Julio!Q247+Agosto!Q247+Septiembre!Q247+'Octubre '!Q247+Noviembre!Q247+'Diciembre '!Q247</f>
        <v>0</v>
      </c>
      <c r="R247" s="44">
        <f>+Enero!R247+Febrero!R247+'Marzo '!R247+'Abril '!R247+'Mayo '!R247+Junio!R247+Julio!R247+Agosto!R247+Septiembre!R247+'Octubre '!R247+Noviembre!R247+'Diciembre '!R247</f>
        <v>0</v>
      </c>
      <c r="S247" s="44">
        <f>+Enero!S247+Febrero!S247+'Marzo '!S247+'Abril '!S247+'Mayo '!S247+Junio!S247+Julio!S247+Agosto!S247+Septiembre!S247+'Octubre '!S247+Noviembre!S247+'Diciembre '!S247</f>
        <v>0</v>
      </c>
      <c r="T247" s="44">
        <f>+Enero!T247+Febrero!T247+'Marzo '!T247+'Abril '!T247+'Mayo '!T247+Junio!T247+Julio!T247+Agosto!T247+Septiembre!T247+'Octubre '!T247+Noviembre!T247+'Diciembre '!T247</f>
        <v>0</v>
      </c>
      <c r="U247" s="44">
        <f>+Enero!U247+Febrero!U247+'Marzo '!U247+'Abril '!U247+'Mayo '!U247+Junio!U247+Julio!U247+Agosto!U247+Septiembre!U247+'Octubre '!U247+Noviembre!U247+'Diciembre '!U247</f>
        <v>0</v>
      </c>
      <c r="V247" s="44">
        <f>+Enero!V247+Febrero!V247+'Marzo '!V247+'Abril '!V247+'Mayo '!V247+Junio!V247+Julio!V247+Agosto!V247+Septiembre!V247+'Octubre '!V247+Noviembre!V247+'Diciembre '!V247</f>
        <v>0</v>
      </c>
      <c r="W247" s="44">
        <f>+Enero!W247+Febrero!W247+'Marzo '!W247+'Abril '!W247+'Mayo '!W247+Junio!W247+Julio!W247+Agosto!W247+Septiembre!W247+'Octubre '!W247+Noviembre!W247+'Diciembre '!W247</f>
        <v>0</v>
      </c>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17431</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16363</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WVL1:WWZ1048576 IZ1:KN1048576 SV1:UJ1048576 ACR1:AEF1048576 AMN1:AOB1048576 AWJ1:AXX1048576 BGF1:BHT1048576 BQB1:BRP1048576 BZX1:CBL1048576 CJT1:CLH1048576 CTP1:CVD1048576 DDL1:DEZ1048576 DNH1:DOV1048576 DXD1:DYR1048576 EGZ1:EIN1048576 EQV1:ESJ1048576 FAR1:FCF1048576 FKN1:FMB1048576 FUJ1:FVX1048576 GEF1:GFT1048576 GOB1:GPP1048576 GXX1:GZL1048576 HHT1:HJH1048576 HRP1:HTD1048576 IBL1:ICZ1048576 ILH1:IMV1048576 IVD1:IWR1048576 JEZ1:JGN1048576 JOV1:JQJ1048576 JYR1:KAF1048576 KIN1:KKB1048576 KSJ1:KTX1048576 LCF1:LDT1048576 LMB1:LNP1048576 LVX1:LXL1048576 MFT1:MHH1048576 MPP1:MRD1048576 MZL1:NAZ1048576 NJH1:NKV1048576 NTD1:NUR1048576 OCZ1:OEN1048576 OMV1:OOJ1048576 OWR1:OYF1048576 PGN1:PIB1048576 PQJ1:PRX1048576 QAF1:QBT1048576 QKB1:QLP1048576 QTX1:QVL1048576 RDT1:RFH1048576 RNP1:RPD1048576 RXL1:RYZ1048576 SHH1:SIV1048576 SRD1:SSR1048576 TAZ1:TCN1048576 TKV1:TMJ1048576 TUR1:TWF1048576 UEN1:UGB1048576 UOJ1:UPX1048576 UYF1:UZT1048576 VIB1:VJP1048576 VRX1:VTL1048576 WBT1:WDH1048576 WLP1:WND1048576 D1:AR1048576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214" workbookViewId="0">
      <selection activeCell="I174" sqref="I174"/>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",[9]NOMBRE!B2," - ","( ",[9]NOMBRE!C2,[9]NOMBRE!D2,[9]NOMBRE!E2,[9]NOMBRE!F2,[9]NOMBRE!G2,"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",[9]NOMBRE!B6," - ","( ",[9]NOMBRE!C6,[9]NOMBRE!D6," )")</f>
        <v>MES: SEPTIEMBRE - ( 09 )</v>
      </c>
      <c r="B4" s="2"/>
      <c r="C4" s="2"/>
      <c r="D4" s="2"/>
      <c r="E4" s="2"/>
      <c r="F4" s="2"/>
      <c r="G4" s="2"/>
      <c r="H4" s="2"/>
      <c r="I4" s="2"/>
      <c r="J4" s="2"/>
      <c r="K4" s="2"/>
      <c r="M4" s="4"/>
      <c r="AY4" s="5"/>
      <c r="AZ4" s="5"/>
    </row>
    <row r="5" spans="1:78" s="3" customFormat="1" ht="12.75" customHeight="1" x14ac:dyDescent="0.2">
      <c r="A5" s="7" t="str">
        <f>CONCATENATE("AÑO: ",[9]NOMBRE!B7)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IF($C10&gt;=[9]A03!$C73,"","Total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178</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2</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31</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1</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1</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23</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11</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3</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105</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478" t="s">
        <v>6</v>
      </c>
      <c r="E32" s="472" t="s">
        <v>7</v>
      </c>
      <c r="F32" s="472" t="s">
        <v>8</v>
      </c>
      <c r="G32" s="472" t="s">
        <v>9</v>
      </c>
      <c r="H32" s="472" t="s">
        <v>10</v>
      </c>
      <c r="I32" s="472" t="s">
        <v>11</v>
      </c>
      <c r="J32" s="472" t="s">
        <v>12</v>
      </c>
      <c r="K32" s="472" t="s">
        <v>13</v>
      </c>
      <c r="L32" s="472"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485"/>
      <c r="N35" s="485"/>
      <c r="O35" s="485"/>
      <c r="P35" s="485"/>
      <c r="Q35" s="485"/>
      <c r="R35" s="485"/>
      <c r="S35" s="485"/>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465" t="s">
        <v>51</v>
      </c>
      <c r="B45" s="478"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478"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IF(AND(([9]A01!$C16+[9]A01!$C17+[9]A01!$C18+[9]A01!$C19+[9]A01!$D29+[9]A01!$D30+[9]A01!$D31)&lt;&gt;0,D49="",E49=""),"Observacion : En A01 existen contoles no ingresados, Revisar","")</f>
        <v/>
      </c>
      <c r="BB49" s="74"/>
      <c r="BC49" s="74"/>
      <c r="BD49" s="74"/>
      <c r="BE49" s="74"/>
      <c r="BF49" s="75"/>
      <c r="BG49" s="75"/>
      <c r="BH49" s="29">
        <f>IF(AND(([9]A01!$C16+[9]A01!$C17+[9]A01!$C18+[9]A01!$C19+[9]A01!$D29+[9]A01!$D30+[9]A01!$D31)&lt;&gt;0,D49="",E49=""),1,0)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484" t="s">
        <v>78</v>
      </c>
      <c r="E59" s="484" t="s">
        <v>79</v>
      </c>
      <c r="F59" s="467" t="s">
        <v>80</v>
      </c>
      <c r="G59" s="467" t="s">
        <v>81</v>
      </c>
      <c r="H59" s="484"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483"/>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478" t="s">
        <v>98</v>
      </c>
      <c r="D67" s="478" t="s">
        <v>48</v>
      </c>
      <c r="E67" s="482"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473"/>
      <c r="BA67" s="473"/>
      <c r="BB67" s="473"/>
      <c r="BC67" s="473"/>
      <c r="BD67" s="473"/>
      <c r="BE67" s="473"/>
      <c r="BF67" s="473"/>
      <c r="BG67" s="95"/>
      <c r="BH67" s="473"/>
      <c r="BI67" s="473"/>
      <c r="BJ67" s="473"/>
      <c r="BK67" s="473"/>
      <c r="BL67" s="473"/>
      <c r="BM67" s="473"/>
      <c r="BN67" s="473"/>
      <c r="BO67" s="473"/>
      <c r="BP67" s="473"/>
      <c r="BQ67" s="473"/>
      <c r="BR67" s="473"/>
      <c r="BS67" s="473"/>
      <c r="BT67" s="473"/>
      <c r="BU67" s="473"/>
      <c r="BV67" s="473"/>
      <c r="BW67" s="473"/>
      <c r="BX67" s="473"/>
      <c r="BY67" s="473"/>
      <c r="BZ67" s="473"/>
      <c r="CA67" s="473"/>
      <c r="CB67" s="473"/>
      <c r="CC67" s="473"/>
      <c r="CD67" s="473"/>
      <c r="CE67" s="473"/>
      <c r="CF67" s="473"/>
      <c r="CG67" s="473"/>
      <c r="CH67" s="473"/>
      <c r="CI67" s="473"/>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475"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480" t="s">
        <v>102</v>
      </c>
      <c r="C70" s="56">
        <f t="shared" si="6"/>
        <v>5</v>
      </c>
      <c r="D70" s="56">
        <f t="shared" si="7"/>
        <v>2</v>
      </c>
      <c r="E70" s="56">
        <f t="shared" si="7"/>
        <v>3</v>
      </c>
      <c r="F70" s="32"/>
      <c r="G70" s="32"/>
      <c r="H70" s="32"/>
      <c r="I70" s="32"/>
      <c r="J70" s="32"/>
      <c r="K70" s="32"/>
      <c r="L70" s="32"/>
      <c r="M70" s="32"/>
      <c r="N70" s="32"/>
      <c r="O70" s="32"/>
      <c r="P70" s="32"/>
      <c r="Q70" s="32"/>
      <c r="R70" s="32"/>
      <c r="S70" s="32"/>
      <c r="T70" s="32"/>
      <c r="U70" s="32">
        <v>1</v>
      </c>
      <c r="V70" s="32"/>
      <c r="W70" s="32"/>
      <c r="X70" s="32"/>
      <c r="Y70" s="32">
        <v>1</v>
      </c>
      <c r="Z70" s="32"/>
      <c r="AA70" s="32"/>
      <c r="AB70" s="32">
        <v>1</v>
      </c>
      <c r="AC70" s="32">
        <v>1</v>
      </c>
      <c r="AD70" s="32">
        <v>1</v>
      </c>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480"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479"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478" t="s">
        <v>98</v>
      </c>
      <c r="D77" s="478" t="s">
        <v>48</v>
      </c>
      <c r="E77" s="478" t="s">
        <v>70</v>
      </c>
      <c r="F77" s="469" t="s">
        <v>48</v>
      </c>
      <c r="G77" s="469" t="s">
        <v>70</v>
      </c>
      <c r="H77" s="469" t="s">
        <v>48</v>
      </c>
      <c r="I77" s="469" t="s">
        <v>70</v>
      </c>
      <c r="J77" s="469" t="s">
        <v>48</v>
      </c>
      <c r="K77" s="469" t="s">
        <v>70</v>
      </c>
      <c r="L77" s="469" t="s">
        <v>48</v>
      </c>
      <c r="M77" s="469" t="s">
        <v>70</v>
      </c>
      <c r="N77" s="469" t="s">
        <v>48</v>
      </c>
      <c r="O77" s="469" t="s">
        <v>70</v>
      </c>
      <c r="P77" s="469" t="s">
        <v>48</v>
      </c>
      <c r="Q77" s="469" t="s">
        <v>70</v>
      </c>
      <c r="R77" s="469" t="s">
        <v>48</v>
      </c>
      <c r="S77" s="469" t="s">
        <v>70</v>
      </c>
      <c r="T77" s="469" t="s">
        <v>48</v>
      </c>
      <c r="U77" s="469" t="s">
        <v>70</v>
      </c>
      <c r="V77" s="469" t="s">
        <v>48</v>
      </c>
      <c r="W77" s="469" t="s">
        <v>70</v>
      </c>
      <c r="X77" s="469" t="s">
        <v>48</v>
      </c>
      <c r="Y77" s="469" t="s">
        <v>70</v>
      </c>
      <c r="Z77" s="469" t="s">
        <v>48</v>
      </c>
      <c r="AA77" s="469" t="s">
        <v>70</v>
      </c>
      <c r="AB77" s="469" t="s">
        <v>48</v>
      </c>
      <c r="AC77" s="469" t="s">
        <v>70</v>
      </c>
      <c r="AD77" s="469" t="s">
        <v>48</v>
      </c>
      <c r="AE77" s="469" t="s">
        <v>70</v>
      </c>
      <c r="AF77" s="469" t="s">
        <v>48</v>
      </c>
      <c r="AG77" s="469"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475"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480" t="s">
        <v>102</v>
      </c>
      <c r="C80" s="56">
        <f t="shared" si="8"/>
        <v>1</v>
      </c>
      <c r="D80" s="56">
        <f t="shared" si="9"/>
        <v>1</v>
      </c>
      <c r="E80" s="56">
        <f t="shared" si="9"/>
        <v>0</v>
      </c>
      <c r="F80" s="32"/>
      <c r="G80" s="32"/>
      <c r="H80" s="32"/>
      <c r="I80" s="32"/>
      <c r="J80" s="32"/>
      <c r="K80" s="32"/>
      <c r="L80" s="32"/>
      <c r="M80" s="32"/>
      <c r="N80" s="32"/>
      <c r="O80" s="32"/>
      <c r="P80" s="32"/>
      <c r="Q80" s="32"/>
      <c r="R80" s="32"/>
      <c r="S80" s="32"/>
      <c r="T80" s="32"/>
      <c r="U80" s="32"/>
      <c r="V80" s="32">
        <v>1</v>
      </c>
      <c r="W80" s="32"/>
      <c r="X80" s="32"/>
      <c r="Y80" s="32"/>
      <c r="Z80" s="32"/>
      <c r="AA80" s="32"/>
      <c r="AB80" s="32"/>
      <c r="AC80" s="32"/>
      <c r="AD80" s="32"/>
      <c r="AE80" s="32"/>
      <c r="AF80" s="32"/>
      <c r="AG80" s="32"/>
      <c r="AH80" s="32"/>
      <c r="AI80" s="32">
        <v>1</v>
      </c>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480"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479"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478" t="s">
        <v>98</v>
      </c>
      <c r="D87" s="478" t="s">
        <v>48</v>
      </c>
      <c r="E87" s="478" t="s">
        <v>70</v>
      </c>
      <c r="F87" s="469" t="s">
        <v>48</v>
      </c>
      <c r="G87" s="469" t="s">
        <v>70</v>
      </c>
      <c r="H87" s="469" t="s">
        <v>48</v>
      </c>
      <c r="I87" s="469" t="s">
        <v>70</v>
      </c>
      <c r="J87" s="469" t="s">
        <v>48</v>
      </c>
      <c r="K87" s="469" t="s">
        <v>70</v>
      </c>
      <c r="L87" s="469" t="s">
        <v>48</v>
      </c>
      <c r="M87" s="469" t="s">
        <v>70</v>
      </c>
      <c r="N87" s="469" t="s">
        <v>48</v>
      </c>
      <c r="O87" s="469" t="s">
        <v>70</v>
      </c>
      <c r="P87" s="469" t="s">
        <v>48</v>
      </c>
      <c r="Q87" s="469" t="s">
        <v>70</v>
      </c>
      <c r="R87" s="469" t="s">
        <v>48</v>
      </c>
      <c r="S87" s="469" t="s">
        <v>70</v>
      </c>
      <c r="T87" s="469" t="s">
        <v>48</v>
      </c>
      <c r="U87" s="469" t="s">
        <v>70</v>
      </c>
      <c r="V87" s="469" t="s">
        <v>48</v>
      </c>
      <c r="W87" s="469" t="s">
        <v>70</v>
      </c>
      <c r="X87" s="469" t="s">
        <v>48</v>
      </c>
      <c r="Y87" s="469" t="s">
        <v>70</v>
      </c>
      <c r="Z87" s="469" t="s">
        <v>48</v>
      </c>
      <c r="AA87" s="469" t="s">
        <v>70</v>
      </c>
      <c r="AB87" s="469" t="s">
        <v>48</v>
      </c>
      <c r="AC87" s="469" t="s">
        <v>70</v>
      </c>
      <c r="AD87" s="469" t="s">
        <v>48</v>
      </c>
      <c r="AE87" s="469" t="s">
        <v>70</v>
      </c>
      <c r="AF87" s="469" t="s">
        <v>48</v>
      </c>
      <c r="AG87" s="469"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478" t="s">
        <v>98</v>
      </c>
      <c r="D95" s="478" t="s">
        <v>48</v>
      </c>
      <c r="E95" s="478" t="s">
        <v>70</v>
      </c>
      <c r="F95" s="478" t="s">
        <v>48</v>
      </c>
      <c r="G95" s="478" t="s">
        <v>70</v>
      </c>
      <c r="H95" s="478" t="s">
        <v>48</v>
      </c>
      <c r="I95" s="478" t="s">
        <v>70</v>
      </c>
      <c r="J95" s="478" t="s">
        <v>48</v>
      </c>
      <c r="K95" s="478" t="s">
        <v>70</v>
      </c>
      <c r="L95" s="478" t="s">
        <v>48</v>
      </c>
      <c r="M95" s="481" t="s">
        <v>70</v>
      </c>
      <c r="N95" s="113" t="s">
        <v>123</v>
      </c>
      <c r="O95" s="478" t="s">
        <v>124</v>
      </c>
      <c r="P95" s="478" t="s">
        <v>48</v>
      </c>
      <c r="Q95" s="478" t="s">
        <v>70</v>
      </c>
      <c r="R95" s="478" t="s">
        <v>48</v>
      </c>
      <c r="S95" s="478" t="s">
        <v>70</v>
      </c>
      <c r="T95" s="478" t="s">
        <v>48</v>
      </c>
      <c r="U95" s="478" t="s">
        <v>70</v>
      </c>
      <c r="V95" s="478" t="s">
        <v>48</v>
      </c>
      <c r="W95" s="478" t="s">
        <v>70</v>
      </c>
      <c r="X95" s="478" t="s">
        <v>48</v>
      </c>
      <c r="Y95" s="478"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478" t="s">
        <v>98</v>
      </c>
      <c r="D108" s="478" t="s">
        <v>48</v>
      </c>
      <c r="E108" s="478" t="s">
        <v>70</v>
      </c>
      <c r="F108" s="478" t="s">
        <v>48</v>
      </c>
      <c r="G108" s="478" t="s">
        <v>70</v>
      </c>
      <c r="H108" s="478" t="s">
        <v>48</v>
      </c>
      <c r="I108" s="478" t="s">
        <v>70</v>
      </c>
      <c r="J108" s="478" t="s">
        <v>48</v>
      </c>
      <c r="K108" s="478" t="s">
        <v>70</v>
      </c>
      <c r="L108" s="478" t="s">
        <v>48</v>
      </c>
      <c r="M108" s="481" t="s">
        <v>70</v>
      </c>
      <c r="N108" s="280" t="s">
        <v>109</v>
      </c>
      <c r="O108" s="476"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478" t="s">
        <v>98</v>
      </c>
      <c r="D121" s="478" t="s">
        <v>48</v>
      </c>
      <c r="E121" s="478" t="s">
        <v>70</v>
      </c>
      <c r="F121" s="478" t="s">
        <v>48</v>
      </c>
      <c r="G121" s="478" t="s">
        <v>70</v>
      </c>
      <c r="H121" s="478" t="s">
        <v>48</v>
      </c>
      <c r="I121" s="478" t="s">
        <v>70</v>
      </c>
      <c r="J121" s="478" t="s">
        <v>48</v>
      </c>
      <c r="K121" s="478" t="s">
        <v>70</v>
      </c>
      <c r="L121" s="478" t="s">
        <v>48</v>
      </c>
      <c r="M121" s="478" t="s">
        <v>70</v>
      </c>
      <c r="N121" s="478" t="s">
        <v>48</v>
      </c>
      <c r="O121" s="481" t="s">
        <v>70</v>
      </c>
      <c r="P121" s="113" t="s">
        <v>109</v>
      </c>
      <c r="Q121" s="478" t="s">
        <v>259</v>
      </c>
      <c r="R121" s="478"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468" t="s">
        <v>146</v>
      </c>
      <c r="E127" s="332" t="s">
        <v>48</v>
      </c>
      <c r="F127" s="332" t="s">
        <v>70</v>
      </c>
      <c r="G127" s="470" t="s">
        <v>48</v>
      </c>
      <c r="H127" s="470" t="s">
        <v>70</v>
      </c>
      <c r="I127" s="470" t="s">
        <v>48</v>
      </c>
      <c r="J127" s="470" t="s">
        <v>70</v>
      </c>
      <c r="K127" s="470" t="s">
        <v>48</v>
      </c>
      <c r="L127" s="470" t="s">
        <v>70</v>
      </c>
      <c r="M127" s="470" t="s">
        <v>48</v>
      </c>
      <c r="N127" s="470" t="s">
        <v>70</v>
      </c>
      <c r="O127" s="470" t="s">
        <v>48</v>
      </c>
      <c r="P127" s="470" t="s">
        <v>70</v>
      </c>
      <c r="Q127" s="470" t="s">
        <v>48</v>
      </c>
      <c r="R127" s="470" t="s">
        <v>70</v>
      </c>
      <c r="S127" s="470" t="s">
        <v>48</v>
      </c>
      <c r="T127" s="470" t="s">
        <v>70</v>
      </c>
      <c r="U127" s="470" t="s">
        <v>48</v>
      </c>
      <c r="V127" s="470" t="s">
        <v>70</v>
      </c>
      <c r="W127" s="470" t="s">
        <v>48</v>
      </c>
      <c r="X127" s="470" t="s">
        <v>70</v>
      </c>
      <c r="Y127" s="470" t="s">
        <v>48</v>
      </c>
      <c r="Z127" s="470" t="s">
        <v>70</v>
      </c>
      <c r="AA127" s="470" t="s">
        <v>48</v>
      </c>
      <c r="AB127" s="470" t="s">
        <v>70</v>
      </c>
      <c r="AC127" s="470" t="s">
        <v>48</v>
      </c>
      <c r="AD127" s="470" t="s">
        <v>70</v>
      </c>
      <c r="AE127" s="470" t="s">
        <v>48</v>
      </c>
      <c r="AF127" s="470" t="s">
        <v>70</v>
      </c>
      <c r="AG127" s="470" t="s">
        <v>48</v>
      </c>
      <c r="AH127" s="470" t="s">
        <v>70</v>
      </c>
      <c r="AI127" s="470" t="s">
        <v>48</v>
      </c>
      <c r="AJ127" s="470" t="s">
        <v>70</v>
      </c>
      <c r="AK127" s="470" t="s">
        <v>48</v>
      </c>
      <c r="AL127" s="470" t="s">
        <v>70</v>
      </c>
      <c r="AM127" s="470" t="s">
        <v>48</v>
      </c>
      <c r="AN127" s="486"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483"/>
      <c r="C128" s="145"/>
      <c r="D128" s="146">
        <f>SUM(E128:F128)</f>
        <v>39</v>
      </c>
      <c r="E128" s="146">
        <f>+G128+I128+K128+M128+O128+Q128+S128+U128+W128+Y128+AA128+AC128+AE128+AG128+AI128+AK128+AM128</f>
        <v>20</v>
      </c>
      <c r="F128" s="146">
        <f>+H128+J128+L128+N128+P128+R128+T128+V128+X128+Z128+AB128+AD128+AF128+AH128+AJ128+AL128+AN128</f>
        <v>19</v>
      </c>
      <c r="G128" s="147">
        <v>3</v>
      </c>
      <c r="H128" s="147">
        <v>4</v>
      </c>
      <c r="I128" s="147">
        <v>2</v>
      </c>
      <c r="J128" s="147">
        <v>1</v>
      </c>
      <c r="K128" s="147">
        <v>7</v>
      </c>
      <c r="L128" s="147">
        <v>3</v>
      </c>
      <c r="M128" s="147">
        <v>2</v>
      </c>
      <c r="N128" s="147">
        <v>1</v>
      </c>
      <c r="O128" s="147"/>
      <c r="P128" s="147">
        <v>2</v>
      </c>
      <c r="Q128" s="147">
        <v>2</v>
      </c>
      <c r="R128" s="147"/>
      <c r="S128" s="147">
        <v>1</v>
      </c>
      <c r="T128" s="147">
        <v>2</v>
      </c>
      <c r="U128" s="147"/>
      <c r="V128" s="147"/>
      <c r="W128" s="147">
        <v>1</v>
      </c>
      <c r="X128" s="147">
        <v>2</v>
      </c>
      <c r="Y128" s="147"/>
      <c r="Z128" s="147">
        <v>1</v>
      </c>
      <c r="AA128" s="147">
        <v>1</v>
      </c>
      <c r="AB128" s="147">
        <v>3</v>
      </c>
      <c r="AC128" s="147"/>
      <c r="AD128" s="147"/>
      <c r="AE128" s="147">
        <v>1</v>
      </c>
      <c r="AF128" s="147"/>
      <c r="AG128" s="147"/>
      <c r="AH128" s="147"/>
      <c r="AI128" s="147"/>
      <c r="AJ128" s="147"/>
      <c r="AK128" s="147"/>
      <c r="AL128" s="147"/>
      <c r="AM128" s="147"/>
      <c r="AN128" s="148"/>
      <c r="AO128" s="149"/>
      <c r="AP128" s="147"/>
      <c r="AQ128" s="147">
        <v>1</v>
      </c>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39</v>
      </c>
      <c r="E133" s="50">
        <f t="shared" si="26"/>
        <v>20</v>
      </c>
      <c r="F133" s="50">
        <f t="shared" si="26"/>
        <v>19</v>
      </c>
      <c r="G133" s="38">
        <v>3</v>
      </c>
      <c r="H133" s="38">
        <v>4</v>
      </c>
      <c r="I133" s="38">
        <v>2</v>
      </c>
      <c r="J133" s="38">
        <v>1</v>
      </c>
      <c r="K133" s="38">
        <v>7</v>
      </c>
      <c r="L133" s="38">
        <v>3</v>
      </c>
      <c r="M133" s="38">
        <v>2</v>
      </c>
      <c r="N133" s="38">
        <v>1</v>
      </c>
      <c r="O133" s="38"/>
      <c r="P133" s="38">
        <v>2</v>
      </c>
      <c r="Q133" s="38">
        <v>2</v>
      </c>
      <c r="R133" s="38"/>
      <c r="S133" s="38">
        <v>1</v>
      </c>
      <c r="T133" s="38">
        <v>2</v>
      </c>
      <c r="U133" s="38"/>
      <c r="V133" s="38"/>
      <c r="W133" s="38">
        <v>1</v>
      </c>
      <c r="X133" s="38">
        <v>2</v>
      </c>
      <c r="Y133" s="38"/>
      <c r="Z133" s="38">
        <v>1</v>
      </c>
      <c r="AA133" s="38">
        <v>1</v>
      </c>
      <c r="AB133" s="38">
        <v>3</v>
      </c>
      <c r="AC133" s="38"/>
      <c r="AD133" s="38"/>
      <c r="AE133" s="38">
        <v>1</v>
      </c>
      <c r="AF133" s="38"/>
      <c r="AG133" s="38"/>
      <c r="AH133" s="38"/>
      <c r="AI133" s="38"/>
      <c r="AJ133" s="38"/>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1</v>
      </c>
      <c r="E134" s="152">
        <f t="shared" si="26"/>
        <v>1</v>
      </c>
      <c r="F134" s="152">
        <f t="shared" si="26"/>
        <v>0</v>
      </c>
      <c r="G134" s="60"/>
      <c r="H134" s="60"/>
      <c r="I134" s="60"/>
      <c r="J134" s="60"/>
      <c r="K134" s="60">
        <v>1</v>
      </c>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0</v>
      </c>
      <c r="E136" s="155">
        <f t="shared" si="26"/>
        <v>0</v>
      </c>
      <c r="F136" s="155">
        <f t="shared" si="26"/>
        <v>0</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2</v>
      </c>
      <c r="E138" s="155">
        <f t="shared" si="26"/>
        <v>1</v>
      </c>
      <c r="F138" s="155">
        <f t="shared" si="26"/>
        <v>1</v>
      </c>
      <c r="G138" s="32"/>
      <c r="H138" s="32"/>
      <c r="I138" s="32"/>
      <c r="J138" s="32"/>
      <c r="K138" s="32"/>
      <c r="L138" s="32"/>
      <c r="M138" s="32">
        <v>1</v>
      </c>
      <c r="N138" s="32"/>
      <c r="O138" s="32"/>
      <c r="P138" s="32"/>
      <c r="Q138" s="32"/>
      <c r="R138" s="32"/>
      <c r="S138" s="32"/>
      <c r="T138" s="32">
        <v>1</v>
      </c>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5</v>
      </c>
      <c r="E139" s="155">
        <f t="shared" si="26"/>
        <v>0</v>
      </c>
      <c r="F139" s="155">
        <f t="shared" si="26"/>
        <v>5</v>
      </c>
      <c r="G139" s="32"/>
      <c r="H139" s="32"/>
      <c r="I139" s="32"/>
      <c r="J139" s="32"/>
      <c r="K139" s="32"/>
      <c r="L139" s="32"/>
      <c r="M139" s="32"/>
      <c r="N139" s="32"/>
      <c r="O139" s="32"/>
      <c r="P139" s="32">
        <v>1</v>
      </c>
      <c r="Q139" s="32"/>
      <c r="R139" s="32"/>
      <c r="S139" s="32"/>
      <c r="T139" s="32"/>
      <c r="U139" s="32"/>
      <c r="V139" s="32"/>
      <c r="W139" s="32"/>
      <c r="X139" s="32">
        <v>1</v>
      </c>
      <c r="Y139" s="32"/>
      <c r="Z139" s="32">
        <v>1</v>
      </c>
      <c r="AA139" s="32"/>
      <c r="AB139" s="32">
        <v>2</v>
      </c>
      <c r="AC139" s="32"/>
      <c r="AD139" s="32"/>
      <c r="AE139" s="32"/>
      <c r="AF139" s="32"/>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1</v>
      </c>
      <c r="E141" s="158">
        <f t="shared" si="26"/>
        <v>0</v>
      </c>
      <c r="F141" s="158">
        <f t="shared" si="26"/>
        <v>1</v>
      </c>
      <c r="G141" s="35"/>
      <c r="H141" s="35"/>
      <c r="I141" s="35"/>
      <c r="J141" s="35"/>
      <c r="K141" s="35"/>
      <c r="L141" s="35"/>
      <c r="M141" s="35"/>
      <c r="N141" s="35">
        <v>1</v>
      </c>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7</v>
      </c>
      <c r="E145" s="150">
        <f t="shared" ref="E145:F148" si="35">+G145+I145+K145+M145+O145</f>
        <v>4</v>
      </c>
      <c r="F145" s="150">
        <f t="shared" si="35"/>
        <v>3</v>
      </c>
      <c r="G145" s="25"/>
      <c r="H145" s="25"/>
      <c r="I145" s="25">
        <v>2</v>
      </c>
      <c r="J145" s="25">
        <v>1</v>
      </c>
      <c r="K145" s="25">
        <v>2</v>
      </c>
      <c r="L145" s="25">
        <v>2</v>
      </c>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1</v>
      </c>
      <c r="E146" s="155">
        <f t="shared" si="35"/>
        <v>1</v>
      </c>
      <c r="F146" s="155">
        <f t="shared" si="35"/>
        <v>0</v>
      </c>
      <c r="G146" s="32"/>
      <c r="H146" s="32"/>
      <c r="I146" s="32"/>
      <c r="J146" s="32"/>
      <c r="K146" s="32">
        <v>1</v>
      </c>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v>1</v>
      </c>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8</v>
      </c>
      <c r="E148" s="158">
        <f t="shared" si="35"/>
        <v>3</v>
      </c>
      <c r="F148" s="158">
        <f t="shared" si="35"/>
        <v>5</v>
      </c>
      <c r="G148" s="35">
        <v>1</v>
      </c>
      <c r="H148" s="35">
        <v>4</v>
      </c>
      <c r="I148" s="35"/>
      <c r="J148" s="35"/>
      <c r="K148" s="35">
        <v>2</v>
      </c>
      <c r="L148" s="35">
        <v>1</v>
      </c>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4</v>
      </c>
      <c r="E149" s="150">
        <f t="shared" ref="E149:F155" si="36">+G149+I149+K149+M149+O149+Q149+S149+U149+W149+Y149+AA149+AC149+AE149+AG149+AI149+AK149+AM149</f>
        <v>1</v>
      </c>
      <c r="F149" s="150">
        <f t="shared" si="36"/>
        <v>3</v>
      </c>
      <c r="G149" s="25"/>
      <c r="H149" s="25"/>
      <c r="I149" s="25"/>
      <c r="J149" s="25"/>
      <c r="K149" s="25"/>
      <c r="L149" s="25"/>
      <c r="M149" s="25"/>
      <c r="N149" s="25"/>
      <c r="O149" s="25"/>
      <c r="P149" s="25">
        <v>1</v>
      </c>
      <c r="Q149" s="25"/>
      <c r="R149" s="25"/>
      <c r="S149" s="25"/>
      <c r="T149" s="25">
        <v>1</v>
      </c>
      <c r="U149" s="25"/>
      <c r="V149" s="25"/>
      <c r="W149" s="25"/>
      <c r="X149" s="25"/>
      <c r="Y149" s="25"/>
      <c r="Z149" s="25"/>
      <c r="AA149" s="25"/>
      <c r="AB149" s="25">
        <v>1</v>
      </c>
      <c r="AC149" s="25"/>
      <c r="AD149" s="25"/>
      <c r="AE149" s="25">
        <v>1</v>
      </c>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3</v>
      </c>
      <c r="E152" s="155">
        <f t="shared" si="36"/>
        <v>3</v>
      </c>
      <c r="F152" s="155">
        <f t="shared" si="36"/>
        <v>0</v>
      </c>
      <c r="G152" s="32"/>
      <c r="H152" s="32"/>
      <c r="I152" s="32"/>
      <c r="J152" s="32"/>
      <c r="K152" s="32"/>
      <c r="L152" s="32"/>
      <c r="M152" s="32"/>
      <c r="N152" s="32"/>
      <c r="O152" s="32"/>
      <c r="P152" s="32"/>
      <c r="Q152" s="32">
        <v>1</v>
      </c>
      <c r="R152" s="32"/>
      <c r="S152" s="32">
        <v>1</v>
      </c>
      <c r="T152" s="32"/>
      <c r="U152" s="32"/>
      <c r="V152" s="32"/>
      <c r="W152" s="32">
        <v>1</v>
      </c>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7</v>
      </c>
      <c r="E154" s="155">
        <f t="shared" si="36"/>
        <v>6</v>
      </c>
      <c r="F154" s="155">
        <f t="shared" si="36"/>
        <v>1</v>
      </c>
      <c r="G154" s="32">
        <v>2</v>
      </c>
      <c r="H154" s="32"/>
      <c r="I154" s="32"/>
      <c r="J154" s="32"/>
      <c r="K154" s="32">
        <v>1</v>
      </c>
      <c r="L154" s="32"/>
      <c r="M154" s="32">
        <v>1</v>
      </c>
      <c r="N154" s="32"/>
      <c r="O154" s="32"/>
      <c r="P154" s="32"/>
      <c r="Q154" s="32">
        <v>1</v>
      </c>
      <c r="R154" s="32"/>
      <c r="S154" s="32"/>
      <c r="T154" s="32"/>
      <c r="U154" s="32"/>
      <c r="V154" s="32"/>
      <c r="W154" s="32"/>
      <c r="X154" s="32">
        <v>1</v>
      </c>
      <c r="Y154" s="32"/>
      <c r="Z154" s="32"/>
      <c r="AA154" s="32">
        <v>1</v>
      </c>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0</v>
      </c>
      <c r="E155" s="155">
        <f t="shared" si="36"/>
        <v>0</v>
      </c>
      <c r="F155" s="155">
        <f t="shared" si="36"/>
        <v>0</v>
      </c>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0</v>
      </c>
      <c r="E156" s="158">
        <f>+G156+I156+K156+M156+O156+Q156+S156+U156+W156+Y156+AA156+AC156+AE156+AG156+AI156+AK156+AM156</f>
        <v>0</v>
      </c>
      <c r="F156" s="158">
        <f>+H156+J156+L156+N156+P156+R156+T156+V156+X156+Z156+AB156+AD156+AF156+AH156+AJ156+AL156+AN156</f>
        <v>0</v>
      </c>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468" t="s">
        <v>146</v>
      </c>
      <c r="E160" s="332" t="s">
        <v>48</v>
      </c>
      <c r="F160" s="332" t="s">
        <v>70</v>
      </c>
      <c r="G160" s="470" t="s">
        <v>48</v>
      </c>
      <c r="H160" s="470" t="s">
        <v>70</v>
      </c>
      <c r="I160" s="470" t="s">
        <v>48</v>
      </c>
      <c r="J160" s="470" t="s">
        <v>70</v>
      </c>
      <c r="K160" s="470" t="s">
        <v>48</v>
      </c>
      <c r="L160" s="470" t="s">
        <v>70</v>
      </c>
      <c r="M160" s="470" t="s">
        <v>48</v>
      </c>
      <c r="N160" s="470" t="s">
        <v>70</v>
      </c>
      <c r="O160" s="470" t="s">
        <v>48</v>
      </c>
      <c r="P160" s="470" t="s">
        <v>70</v>
      </c>
      <c r="Q160" s="470" t="s">
        <v>48</v>
      </c>
      <c r="R160" s="470" t="s">
        <v>70</v>
      </c>
      <c r="S160" s="470" t="s">
        <v>48</v>
      </c>
      <c r="T160" s="470" t="s">
        <v>70</v>
      </c>
      <c r="U160" s="470" t="s">
        <v>48</v>
      </c>
      <c r="V160" s="470" t="s">
        <v>70</v>
      </c>
      <c r="W160" s="470" t="s">
        <v>48</v>
      </c>
      <c r="X160" s="470" t="s">
        <v>70</v>
      </c>
      <c r="Y160" s="470" t="s">
        <v>48</v>
      </c>
      <c r="Z160" s="470" t="s">
        <v>70</v>
      </c>
      <c r="AA160" s="470" t="s">
        <v>48</v>
      </c>
      <c r="AB160" s="470" t="s">
        <v>70</v>
      </c>
      <c r="AC160" s="470" t="s">
        <v>48</v>
      </c>
      <c r="AD160" s="470" t="s">
        <v>70</v>
      </c>
      <c r="AE160" s="470" t="s">
        <v>48</v>
      </c>
      <c r="AF160" s="470" t="s">
        <v>70</v>
      </c>
      <c r="AG160" s="470" t="s">
        <v>48</v>
      </c>
      <c r="AH160" s="470" t="s">
        <v>70</v>
      </c>
      <c r="AI160" s="470" t="s">
        <v>48</v>
      </c>
      <c r="AJ160" s="470" t="s">
        <v>70</v>
      </c>
      <c r="AK160" s="470" t="s">
        <v>48</v>
      </c>
      <c r="AL160" s="470" t="s">
        <v>70</v>
      </c>
      <c r="AM160" s="470" t="s">
        <v>48</v>
      </c>
      <c r="AN160" s="486"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16</v>
      </c>
      <c r="E161" s="146">
        <f>+G161+I161+K161+M161+O161+Q161+S161+U161+W161+Y161+AA161+AC161+AE161+AG161+AI161+AK161+AM161</f>
        <v>9</v>
      </c>
      <c r="F161" s="146">
        <f>+H161+J161+L161+N161+P161+R161+T161+V161+X161+Z161+AB161+AD161+AF161+AH161+AJ161+AL161+AN161</f>
        <v>7</v>
      </c>
      <c r="G161" s="38">
        <v>2</v>
      </c>
      <c r="H161" s="38">
        <v>3</v>
      </c>
      <c r="I161" s="38">
        <v>2</v>
      </c>
      <c r="J161" s="38">
        <v>1</v>
      </c>
      <c r="K161" s="38">
        <v>2</v>
      </c>
      <c r="L161" s="38"/>
      <c r="M161" s="38">
        <v>2</v>
      </c>
      <c r="N161" s="38"/>
      <c r="O161" s="38"/>
      <c r="P161" s="38"/>
      <c r="Q161" s="38"/>
      <c r="R161" s="38"/>
      <c r="S161" s="38"/>
      <c r="T161" s="38"/>
      <c r="U161" s="38"/>
      <c r="V161" s="38">
        <v>1</v>
      </c>
      <c r="W161" s="38">
        <v>1</v>
      </c>
      <c r="X161" s="38"/>
      <c r="Y161" s="38"/>
      <c r="Z161" s="38"/>
      <c r="AA161" s="38"/>
      <c r="AB161" s="38">
        <v>1</v>
      </c>
      <c r="AC161" s="38"/>
      <c r="AD161" s="38"/>
      <c r="AE161" s="38"/>
      <c r="AF161" s="38"/>
      <c r="AG161" s="38"/>
      <c r="AH161" s="38">
        <v>1</v>
      </c>
      <c r="AI161" s="38"/>
      <c r="AJ161" s="38"/>
      <c r="AK161" s="38"/>
      <c r="AL161" s="38"/>
      <c r="AM161" s="38"/>
      <c r="AN161" s="173"/>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16</v>
      </c>
      <c r="E166" s="50">
        <f t="shared" si="41"/>
        <v>9</v>
      </c>
      <c r="F166" s="50">
        <f t="shared" si="41"/>
        <v>7</v>
      </c>
      <c r="G166" s="38">
        <v>2</v>
      </c>
      <c r="H166" s="38">
        <v>3</v>
      </c>
      <c r="I166" s="38">
        <v>2</v>
      </c>
      <c r="J166" s="38">
        <v>1</v>
      </c>
      <c r="K166" s="38">
        <v>2</v>
      </c>
      <c r="L166" s="38"/>
      <c r="M166" s="38">
        <v>2</v>
      </c>
      <c r="N166" s="38"/>
      <c r="O166" s="38"/>
      <c r="P166" s="38"/>
      <c r="Q166" s="38"/>
      <c r="R166" s="38"/>
      <c r="S166" s="38"/>
      <c r="T166" s="38"/>
      <c r="U166" s="38"/>
      <c r="V166" s="38">
        <v>1</v>
      </c>
      <c r="W166" s="38">
        <v>1</v>
      </c>
      <c r="X166" s="38"/>
      <c r="Y166" s="38"/>
      <c r="Z166" s="38"/>
      <c r="AA166" s="38"/>
      <c r="AB166" s="38">
        <v>1</v>
      </c>
      <c r="AC166" s="38"/>
      <c r="AD166" s="38"/>
      <c r="AE166" s="38"/>
      <c r="AF166" s="38"/>
      <c r="AG166" s="38"/>
      <c r="AH166" s="38">
        <v>1</v>
      </c>
      <c r="AI166" s="38"/>
      <c r="AJ166" s="38"/>
      <c r="AK166" s="38"/>
      <c r="AL166" s="38"/>
      <c r="AM166" s="38"/>
      <c r="AN166" s="173"/>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0</v>
      </c>
      <c r="E169" s="155">
        <f t="shared" si="41"/>
        <v>0</v>
      </c>
      <c r="F169" s="155">
        <f t="shared" si="41"/>
        <v>0</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0</v>
      </c>
      <c r="E172" s="155">
        <f t="shared" si="49"/>
        <v>0</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0</v>
      </c>
      <c r="E173" s="155">
        <f t="shared" si="49"/>
        <v>0</v>
      </c>
      <c r="F173" s="155">
        <f t="shared" si="49"/>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4</v>
      </c>
      <c r="E178" s="150">
        <f t="shared" ref="E178:F181" si="50">+G178+I178+K178+M178+O178</f>
        <v>4</v>
      </c>
      <c r="F178" s="150">
        <f t="shared" si="50"/>
        <v>0</v>
      </c>
      <c r="G178" s="25"/>
      <c r="H178" s="25"/>
      <c r="I178" s="25">
        <v>2</v>
      </c>
      <c r="J178" s="25"/>
      <c r="K178" s="25">
        <v>1</v>
      </c>
      <c r="L178" s="25"/>
      <c r="M178" s="25">
        <v>1</v>
      </c>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v>1</v>
      </c>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3</v>
      </c>
      <c r="E181" s="158">
        <f t="shared" si="50"/>
        <v>1</v>
      </c>
      <c r="F181" s="158">
        <f t="shared" si="50"/>
        <v>2</v>
      </c>
      <c r="G181" s="35"/>
      <c r="H181" s="35">
        <v>1</v>
      </c>
      <c r="I181" s="35"/>
      <c r="J181" s="35">
        <v>1</v>
      </c>
      <c r="K181" s="35">
        <v>1</v>
      </c>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2</v>
      </c>
      <c r="E182" s="150">
        <f t="shared" si="49"/>
        <v>1</v>
      </c>
      <c r="F182" s="150">
        <f t="shared" si="49"/>
        <v>1</v>
      </c>
      <c r="G182" s="25"/>
      <c r="H182" s="25"/>
      <c r="I182" s="25"/>
      <c r="J182" s="25"/>
      <c r="K182" s="25"/>
      <c r="L182" s="25"/>
      <c r="M182" s="25"/>
      <c r="N182" s="25"/>
      <c r="O182" s="25"/>
      <c r="P182" s="25"/>
      <c r="Q182" s="25"/>
      <c r="R182" s="25"/>
      <c r="S182" s="25"/>
      <c r="T182" s="25"/>
      <c r="U182" s="25"/>
      <c r="V182" s="25"/>
      <c r="W182" s="25">
        <v>1</v>
      </c>
      <c r="X182" s="25"/>
      <c r="Y182" s="25"/>
      <c r="Z182" s="25"/>
      <c r="AA182" s="25"/>
      <c r="AB182" s="25"/>
      <c r="AC182" s="25"/>
      <c r="AD182" s="25"/>
      <c r="AE182" s="25"/>
      <c r="AF182" s="25"/>
      <c r="AG182" s="25"/>
      <c r="AH182" s="25">
        <v>1</v>
      </c>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6</v>
      </c>
      <c r="E187" s="155">
        <f t="shared" si="49"/>
        <v>3</v>
      </c>
      <c r="F187" s="155">
        <f t="shared" si="49"/>
        <v>3</v>
      </c>
      <c r="G187" s="32">
        <v>2</v>
      </c>
      <c r="H187" s="32">
        <v>2</v>
      </c>
      <c r="I187" s="32"/>
      <c r="J187" s="32"/>
      <c r="K187" s="32"/>
      <c r="L187" s="32"/>
      <c r="M187" s="32">
        <v>1</v>
      </c>
      <c r="N187" s="32"/>
      <c r="O187" s="32"/>
      <c r="P187" s="32"/>
      <c r="Q187" s="32"/>
      <c r="R187" s="32"/>
      <c r="S187" s="32"/>
      <c r="T187" s="32"/>
      <c r="U187" s="32"/>
      <c r="V187" s="32"/>
      <c r="W187" s="32"/>
      <c r="X187" s="32"/>
      <c r="Y187" s="32"/>
      <c r="Z187" s="32"/>
      <c r="AA187" s="32"/>
      <c r="AB187" s="32">
        <v>1</v>
      </c>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1</v>
      </c>
      <c r="E188" s="155">
        <f t="shared" si="49"/>
        <v>0</v>
      </c>
      <c r="F188" s="155">
        <f t="shared" si="49"/>
        <v>1</v>
      </c>
      <c r="G188" s="32"/>
      <c r="H188" s="32"/>
      <c r="I188" s="32"/>
      <c r="J188" s="32"/>
      <c r="K188" s="32"/>
      <c r="L188" s="32"/>
      <c r="M188" s="32"/>
      <c r="N188" s="32"/>
      <c r="O188" s="32"/>
      <c r="P188" s="32"/>
      <c r="Q188" s="32"/>
      <c r="R188" s="32"/>
      <c r="S188" s="32"/>
      <c r="T188" s="32"/>
      <c r="U188" s="32"/>
      <c r="V188" s="32">
        <v>1</v>
      </c>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471" t="s">
        <v>198</v>
      </c>
      <c r="D193" s="471" t="s">
        <v>48</v>
      </c>
      <c r="E193" s="478" t="s">
        <v>70</v>
      </c>
      <c r="F193" s="472" t="s">
        <v>48</v>
      </c>
      <c r="G193" s="472" t="s">
        <v>70</v>
      </c>
      <c r="H193" s="472" t="s">
        <v>48</v>
      </c>
      <c r="I193" s="472" t="s">
        <v>70</v>
      </c>
      <c r="J193" s="472" t="s">
        <v>48</v>
      </c>
      <c r="K193" s="472" t="s">
        <v>70</v>
      </c>
      <c r="L193" s="472" t="s">
        <v>48</v>
      </c>
      <c r="M193" s="472" t="s">
        <v>70</v>
      </c>
      <c r="N193" s="472" t="s">
        <v>48</v>
      </c>
      <c r="O193" s="472" t="s">
        <v>70</v>
      </c>
      <c r="P193" s="472" t="s">
        <v>48</v>
      </c>
      <c r="Q193" s="472" t="s">
        <v>70</v>
      </c>
      <c r="R193" s="472" t="s">
        <v>48</v>
      </c>
      <c r="S193" s="472" t="s">
        <v>70</v>
      </c>
      <c r="T193" s="472" t="s">
        <v>48</v>
      </c>
      <c r="U193" s="472" t="s">
        <v>70</v>
      </c>
      <c r="V193" s="472" t="s">
        <v>48</v>
      </c>
      <c r="W193" s="472" t="s">
        <v>70</v>
      </c>
      <c r="X193" s="472" t="s">
        <v>48</v>
      </c>
      <c r="Y193" s="472" t="s">
        <v>70</v>
      </c>
      <c r="Z193" s="472" t="s">
        <v>48</v>
      </c>
      <c r="AA193" s="472" t="s">
        <v>70</v>
      </c>
      <c r="AB193" s="472" t="s">
        <v>48</v>
      </c>
      <c r="AC193" s="472" t="s">
        <v>70</v>
      </c>
      <c r="AD193" s="472" t="s">
        <v>48</v>
      </c>
      <c r="AE193" s="472" t="s">
        <v>70</v>
      </c>
      <c r="AF193" s="472" t="s">
        <v>48</v>
      </c>
      <c r="AG193" s="472" t="s">
        <v>70</v>
      </c>
      <c r="AH193" s="472" t="s">
        <v>48</v>
      </c>
      <c r="AI193" s="472" t="s">
        <v>70</v>
      </c>
      <c r="AJ193" s="472" t="s">
        <v>48</v>
      </c>
      <c r="AK193" s="472"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471" t="s">
        <v>198</v>
      </c>
      <c r="D197" s="471" t="s">
        <v>48</v>
      </c>
      <c r="E197" s="478" t="s">
        <v>70</v>
      </c>
      <c r="F197" s="472" t="s">
        <v>48</v>
      </c>
      <c r="G197" s="472" t="s">
        <v>70</v>
      </c>
      <c r="H197" s="472" t="s">
        <v>48</v>
      </c>
      <c r="I197" s="472" t="s">
        <v>70</v>
      </c>
      <c r="J197" s="472" t="s">
        <v>48</v>
      </c>
      <c r="K197" s="472" t="s">
        <v>70</v>
      </c>
      <c r="L197" s="472" t="s">
        <v>48</v>
      </c>
      <c r="M197" s="472" t="s">
        <v>70</v>
      </c>
      <c r="N197" s="472" t="s">
        <v>48</v>
      </c>
      <c r="O197" s="472" t="s">
        <v>70</v>
      </c>
      <c r="P197" s="472" t="s">
        <v>48</v>
      </c>
      <c r="Q197" s="472" t="s">
        <v>70</v>
      </c>
      <c r="R197" s="472" t="s">
        <v>48</v>
      </c>
      <c r="S197" s="472" t="s">
        <v>70</v>
      </c>
      <c r="T197" s="472" t="s">
        <v>48</v>
      </c>
      <c r="U197" s="472" t="s">
        <v>70</v>
      </c>
      <c r="V197" s="472" t="s">
        <v>48</v>
      </c>
      <c r="W197" s="472" t="s">
        <v>70</v>
      </c>
      <c r="X197" s="472" t="s">
        <v>48</v>
      </c>
      <c r="Y197" s="472" t="s">
        <v>70</v>
      </c>
      <c r="Z197" s="472" t="s">
        <v>48</v>
      </c>
      <c r="AA197" s="472" t="s">
        <v>70</v>
      </c>
      <c r="AB197" s="472" t="s">
        <v>48</v>
      </c>
      <c r="AC197" s="472" t="s">
        <v>70</v>
      </c>
      <c r="AD197" s="472" t="s">
        <v>48</v>
      </c>
      <c r="AE197" s="472" t="s">
        <v>70</v>
      </c>
      <c r="AF197" s="472" t="s">
        <v>48</v>
      </c>
      <c r="AG197" s="472" t="s">
        <v>70</v>
      </c>
      <c r="AH197" s="472" t="s">
        <v>48</v>
      </c>
      <c r="AI197" s="472" t="s">
        <v>70</v>
      </c>
      <c r="AJ197" s="472" t="s">
        <v>48</v>
      </c>
      <c r="AK197" s="472"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474" t="s">
        <v>143</v>
      </c>
      <c r="F201" s="474" t="s">
        <v>84</v>
      </c>
      <c r="G201" s="474" t="s">
        <v>8</v>
      </c>
      <c r="H201" s="472" t="s">
        <v>9</v>
      </c>
      <c r="I201" s="472" t="s">
        <v>10</v>
      </c>
      <c r="J201" s="472" t="s">
        <v>11</v>
      </c>
      <c r="K201" s="472" t="s">
        <v>12</v>
      </c>
      <c r="L201" s="472" t="s">
        <v>13</v>
      </c>
      <c r="M201" s="472" t="s">
        <v>14</v>
      </c>
      <c r="N201" s="472" t="s">
        <v>204</v>
      </c>
      <c r="O201" s="472" t="s">
        <v>205</v>
      </c>
      <c r="P201" s="472" t="s">
        <v>206</v>
      </c>
      <c r="Q201" s="472" t="s">
        <v>207</v>
      </c>
      <c r="R201" s="472" t="s">
        <v>208</v>
      </c>
      <c r="S201" s="472" t="s">
        <v>209</v>
      </c>
      <c r="T201" s="474" t="s">
        <v>210</v>
      </c>
      <c r="U201" s="474"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471" t="s">
        <v>198</v>
      </c>
      <c r="D209" s="471" t="s">
        <v>48</v>
      </c>
      <c r="E209" s="466" t="s">
        <v>70</v>
      </c>
      <c r="F209" s="484" t="s">
        <v>210</v>
      </c>
      <c r="G209" s="484" t="s">
        <v>70</v>
      </c>
      <c r="H209" s="484" t="s">
        <v>210</v>
      </c>
      <c r="I209" s="484" t="s">
        <v>70</v>
      </c>
      <c r="J209" s="484" t="s">
        <v>210</v>
      </c>
      <c r="K209" s="484" t="s">
        <v>70</v>
      </c>
      <c r="L209" s="484" t="s">
        <v>210</v>
      </c>
      <c r="M209" s="484" t="s">
        <v>70</v>
      </c>
      <c r="N209" s="484" t="s">
        <v>210</v>
      </c>
      <c r="O209" s="484" t="s">
        <v>70</v>
      </c>
      <c r="P209" s="484" t="s">
        <v>210</v>
      </c>
      <c r="Q209" s="484" t="s">
        <v>70</v>
      </c>
      <c r="R209" s="484" t="s">
        <v>210</v>
      </c>
      <c r="S209" s="484" t="s">
        <v>70</v>
      </c>
      <c r="T209" s="484" t="s">
        <v>210</v>
      </c>
      <c r="U209" s="484" t="s">
        <v>70</v>
      </c>
      <c r="V209" s="484" t="s">
        <v>210</v>
      </c>
      <c r="W209" s="484" t="s">
        <v>70</v>
      </c>
      <c r="X209" s="484" t="s">
        <v>210</v>
      </c>
      <c r="Y209" s="484" t="s">
        <v>70</v>
      </c>
      <c r="Z209" s="484" t="s">
        <v>210</v>
      </c>
      <c r="AA209" s="484" t="s">
        <v>70</v>
      </c>
      <c r="AB209" s="484" t="s">
        <v>210</v>
      </c>
      <c r="AC209" s="484" t="s">
        <v>70</v>
      </c>
      <c r="AD209" s="484" t="s">
        <v>210</v>
      </c>
      <c r="AE209" s="484" t="s">
        <v>70</v>
      </c>
      <c r="AF209" s="484" t="s">
        <v>210</v>
      </c>
      <c r="AG209" s="484" t="s">
        <v>70</v>
      </c>
      <c r="AH209" s="484" t="s">
        <v>210</v>
      </c>
      <c r="AI209" s="484" t="s">
        <v>70</v>
      </c>
      <c r="AJ209" s="484" t="s">
        <v>210</v>
      </c>
      <c r="AK209" s="484" t="s">
        <v>70</v>
      </c>
      <c r="AL209" s="484" t="s">
        <v>210</v>
      </c>
      <c r="AM209" s="467"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73</v>
      </c>
      <c r="D210" s="203">
        <f>+F210+H210+J210+L210+N210+P210+R210+T210+V210++X210+Z210+AB210+AD210+AF210+AH210+AJ210+AL210</f>
        <v>7</v>
      </c>
      <c r="E210" s="203">
        <f>+G210+I210+K210+M210+O210+Q210+S210+U210+W210++Y210+AA210+AC210+AE210+AG210+AI210+AK210+AM210</f>
        <v>66</v>
      </c>
      <c r="F210" s="203">
        <f>SUM(F212:F220)</f>
        <v>0</v>
      </c>
      <c r="G210" s="203">
        <f t="shared" ref="G210:AM210" si="52">SUM(G212:G220)</f>
        <v>0</v>
      </c>
      <c r="H210" s="203">
        <f t="shared" si="52"/>
        <v>0</v>
      </c>
      <c r="I210" s="203">
        <f t="shared" si="52"/>
        <v>0</v>
      </c>
      <c r="J210" s="203">
        <f t="shared" si="52"/>
        <v>0</v>
      </c>
      <c r="K210" s="203">
        <f>SUM(K211:K220)</f>
        <v>2</v>
      </c>
      <c r="L210" s="203">
        <f t="shared" si="52"/>
        <v>0</v>
      </c>
      <c r="M210" s="203">
        <f>SUM(M211:M220)</f>
        <v>16</v>
      </c>
      <c r="N210" s="203">
        <f t="shared" si="52"/>
        <v>2</v>
      </c>
      <c r="O210" s="203">
        <f>SUM(O211:O220)</f>
        <v>13</v>
      </c>
      <c r="P210" s="203">
        <f t="shared" si="52"/>
        <v>1</v>
      </c>
      <c r="Q210" s="203">
        <f>SUM(Q211:Q220)</f>
        <v>6</v>
      </c>
      <c r="R210" s="203">
        <f t="shared" si="52"/>
        <v>1</v>
      </c>
      <c r="S210" s="203">
        <f>SUM(S211:S220)</f>
        <v>14</v>
      </c>
      <c r="T210" s="203">
        <f t="shared" si="52"/>
        <v>1</v>
      </c>
      <c r="U210" s="203">
        <f>SUM(U211:U220)</f>
        <v>3</v>
      </c>
      <c r="V210" s="203">
        <f t="shared" si="52"/>
        <v>1</v>
      </c>
      <c r="W210" s="203">
        <f>SUM(W211:W220)</f>
        <v>5</v>
      </c>
      <c r="X210" s="203">
        <f t="shared" si="52"/>
        <v>0</v>
      </c>
      <c r="Y210" s="203">
        <f>SUM(Y211:Y220)</f>
        <v>2</v>
      </c>
      <c r="Z210" s="203">
        <f t="shared" si="52"/>
        <v>0</v>
      </c>
      <c r="AA210" s="203">
        <f>SUM(AA211:AA220)</f>
        <v>2</v>
      </c>
      <c r="AB210" s="203">
        <f t="shared" si="52"/>
        <v>0</v>
      </c>
      <c r="AC210" s="203">
        <f>SUM(AC211:AC220)</f>
        <v>0</v>
      </c>
      <c r="AD210" s="203">
        <f t="shared" si="52"/>
        <v>0</v>
      </c>
      <c r="AE210" s="203">
        <f t="shared" si="52"/>
        <v>1</v>
      </c>
      <c r="AF210" s="203">
        <f t="shared" si="52"/>
        <v>0</v>
      </c>
      <c r="AG210" s="203">
        <f t="shared" si="52"/>
        <v>0</v>
      </c>
      <c r="AH210" s="203">
        <f t="shared" si="52"/>
        <v>0</v>
      </c>
      <c r="AI210" s="203">
        <f t="shared" si="52"/>
        <v>0</v>
      </c>
      <c r="AJ210" s="203">
        <f t="shared" si="52"/>
        <v>1</v>
      </c>
      <c r="AK210" s="203">
        <f t="shared" si="52"/>
        <v>1</v>
      </c>
      <c r="AL210" s="204">
        <f t="shared" si="52"/>
        <v>0</v>
      </c>
      <c r="AM210" s="205">
        <f t="shared" si="52"/>
        <v>1</v>
      </c>
      <c r="AN210" s="206">
        <f>SUM(AN211:AN220)</f>
        <v>0</v>
      </c>
      <c r="AO210" s="207">
        <f>SUM(AO211:AO220)</f>
        <v>2</v>
      </c>
      <c r="AP210" s="208">
        <f>SUM(AP211:AP220)</f>
        <v>2</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477" t="s">
        <v>225</v>
      </c>
      <c r="C212" s="53">
        <f t="shared" ref="C212:C220" si="55">SUM(D212:E212)</f>
        <v>0</v>
      </c>
      <c r="D212" s="53">
        <f t="shared" ref="D212:E220" si="56">+F212+H212+J212+L212+N212+P212+R212+T212+V212++X212+Z212+AB212+AD212+AF212+AH212+AJ212+AL212</f>
        <v>0</v>
      </c>
      <c r="E212" s="168">
        <f>+G212+I212+K212+M212+O212+Q212+S212+U212+W212++Y212+AA212+AC212+AE212+AG212+AI212+AK212+AM212</f>
        <v>0</v>
      </c>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23</v>
      </c>
      <c r="D214" s="56">
        <f t="shared" si="56"/>
        <v>7</v>
      </c>
      <c r="E214" s="214">
        <f t="shared" si="56"/>
        <v>16</v>
      </c>
      <c r="F214" s="32"/>
      <c r="G214" s="32"/>
      <c r="H214" s="32"/>
      <c r="I214" s="32"/>
      <c r="J214" s="32"/>
      <c r="K214" s="32"/>
      <c r="L214" s="32"/>
      <c r="M214" s="32">
        <v>4</v>
      </c>
      <c r="N214" s="32">
        <v>2</v>
      </c>
      <c r="O214" s="32">
        <v>5</v>
      </c>
      <c r="P214" s="32">
        <v>1</v>
      </c>
      <c r="Q214" s="32"/>
      <c r="R214" s="32">
        <v>1</v>
      </c>
      <c r="S214" s="32">
        <v>2</v>
      </c>
      <c r="T214" s="32">
        <v>1</v>
      </c>
      <c r="U214" s="32">
        <v>1</v>
      </c>
      <c r="V214" s="32">
        <v>1</v>
      </c>
      <c r="W214" s="32">
        <v>2</v>
      </c>
      <c r="X214" s="32"/>
      <c r="Y214" s="32"/>
      <c r="Z214" s="32"/>
      <c r="AA214" s="32"/>
      <c r="AB214" s="32"/>
      <c r="AC214" s="32"/>
      <c r="AD214" s="32"/>
      <c r="AE214" s="32">
        <v>1</v>
      </c>
      <c r="AF214" s="32"/>
      <c r="AG214" s="32"/>
      <c r="AH214" s="32"/>
      <c r="AI214" s="32"/>
      <c r="AJ214" s="32">
        <v>1</v>
      </c>
      <c r="AK214" s="32">
        <v>1</v>
      </c>
      <c r="AL214" s="32"/>
      <c r="AM214" s="86"/>
      <c r="AN214" s="177"/>
      <c r="AO214" s="178">
        <v>2</v>
      </c>
      <c r="AP214" s="32">
        <v>2</v>
      </c>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50</v>
      </c>
      <c r="D220" s="53">
        <f t="shared" si="56"/>
        <v>0</v>
      </c>
      <c r="E220" s="168">
        <f t="shared" si="56"/>
        <v>50</v>
      </c>
      <c r="F220" s="44"/>
      <c r="G220" s="44"/>
      <c r="H220" s="44"/>
      <c r="I220" s="44"/>
      <c r="J220" s="44"/>
      <c r="K220" s="44">
        <v>2</v>
      </c>
      <c r="L220" s="44"/>
      <c r="M220" s="44">
        <v>12</v>
      </c>
      <c r="N220" s="44"/>
      <c r="O220" s="44">
        <v>8</v>
      </c>
      <c r="P220" s="44"/>
      <c r="Q220" s="44">
        <v>6</v>
      </c>
      <c r="R220" s="44"/>
      <c r="S220" s="44">
        <v>12</v>
      </c>
      <c r="T220" s="44"/>
      <c r="U220" s="44">
        <v>2</v>
      </c>
      <c r="V220" s="44"/>
      <c r="W220" s="44">
        <v>3</v>
      </c>
      <c r="X220" s="44"/>
      <c r="Y220" s="44">
        <v>2</v>
      </c>
      <c r="Z220" s="44"/>
      <c r="AA220" s="44">
        <v>2</v>
      </c>
      <c r="AB220" s="44"/>
      <c r="AC220" s="44"/>
      <c r="AD220" s="44"/>
      <c r="AE220" s="44"/>
      <c r="AF220" s="44"/>
      <c r="AG220" s="44"/>
      <c r="AH220" s="44"/>
      <c r="AI220" s="44"/>
      <c r="AJ220" s="44"/>
      <c r="AK220" s="44"/>
      <c r="AL220" s="44"/>
      <c r="AM220" s="87">
        <v>1</v>
      </c>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471" t="s">
        <v>198</v>
      </c>
      <c r="D224" s="471" t="s">
        <v>48</v>
      </c>
      <c r="E224" s="466"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3</v>
      </c>
      <c r="D225" s="52">
        <f t="shared" ref="D225:E231" si="60">+F225+H225+J225+L225+N225+P225+R225+T225+V225++X225+Z225+AB225+AD225+AF225+AH225+AJ225+AL225+AN225</f>
        <v>3</v>
      </c>
      <c r="E225" s="52">
        <f t="shared" si="60"/>
        <v>0</v>
      </c>
      <c r="F225" s="24"/>
      <c r="G225" s="24"/>
      <c r="H225" s="24"/>
      <c r="I225" s="24"/>
      <c r="J225" s="24"/>
      <c r="K225" s="24"/>
      <c r="L225" s="24"/>
      <c r="M225" s="24"/>
      <c r="N225" s="24"/>
      <c r="O225" s="24"/>
      <c r="P225" s="24"/>
      <c r="Q225" s="24"/>
      <c r="R225" s="24"/>
      <c r="S225" s="24"/>
      <c r="T225" s="24">
        <v>1</v>
      </c>
      <c r="U225" s="24"/>
      <c r="V225" s="24">
        <v>1</v>
      </c>
      <c r="W225" s="24"/>
      <c r="X225" s="24"/>
      <c r="Y225" s="24"/>
      <c r="Z225" s="24"/>
      <c r="AA225" s="24"/>
      <c r="AB225" s="24"/>
      <c r="AC225" s="24"/>
      <c r="AD225" s="24">
        <v>1</v>
      </c>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0</v>
      </c>
      <c r="D226" s="62">
        <f t="shared" si="60"/>
        <v>0</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1</v>
      </c>
      <c r="D228" s="226">
        <f>+F228+H228</f>
        <v>1</v>
      </c>
      <c r="E228" s="226">
        <f>+G228+I228</f>
        <v>0</v>
      </c>
      <c r="F228" s="227">
        <v>1</v>
      </c>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471" t="s">
        <v>198</v>
      </c>
      <c r="D235" s="471" t="s">
        <v>48</v>
      </c>
      <c r="E235" s="466"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4"/>
        <v>0</v>
      </c>
      <c r="E237" s="237">
        <f t="shared" si="64"/>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0</v>
      </c>
      <c r="D238" s="108">
        <f t="shared" si="64"/>
        <v>0</v>
      </c>
      <c r="E238" s="162">
        <f t="shared" si="64"/>
        <v>0</v>
      </c>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471" t="s">
        <v>198</v>
      </c>
      <c r="D243" s="471" t="s">
        <v>48</v>
      </c>
      <c r="E243" s="466" t="s">
        <v>70</v>
      </c>
      <c r="F243" s="474" t="s">
        <v>210</v>
      </c>
      <c r="G243" s="474" t="s">
        <v>70</v>
      </c>
      <c r="H243" s="474" t="s">
        <v>210</v>
      </c>
      <c r="I243" s="474" t="s">
        <v>70</v>
      </c>
      <c r="J243" s="474" t="s">
        <v>210</v>
      </c>
      <c r="K243" s="474" t="s">
        <v>70</v>
      </c>
      <c r="L243" s="474" t="s">
        <v>210</v>
      </c>
      <c r="M243" s="474" t="s">
        <v>70</v>
      </c>
      <c r="N243" s="474" t="s">
        <v>210</v>
      </c>
      <c r="O243" s="474" t="s">
        <v>70</v>
      </c>
      <c r="P243" s="474" t="s">
        <v>210</v>
      </c>
      <c r="Q243" s="474" t="s">
        <v>70</v>
      </c>
      <c r="R243" s="474" t="s">
        <v>210</v>
      </c>
      <c r="S243" s="474" t="s">
        <v>70</v>
      </c>
      <c r="T243" s="474" t="s">
        <v>210</v>
      </c>
      <c r="U243" s="474" t="s">
        <v>70</v>
      </c>
      <c r="V243" s="474" t="s">
        <v>210</v>
      </c>
      <c r="W243" s="474"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1481</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1424</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79:A83"/>
    <mergeCell ref="A41:A42"/>
    <mergeCell ref="M41:S41"/>
    <mergeCell ref="M42:S42"/>
    <mergeCell ref="A13:B13"/>
    <mergeCell ref="A14:B14"/>
    <mergeCell ref="A15:B15"/>
    <mergeCell ref="A17:B18"/>
    <mergeCell ref="C17:C18"/>
    <mergeCell ref="A19:B19"/>
    <mergeCell ref="D19:J19"/>
    <mergeCell ref="A20:B20"/>
    <mergeCell ref="D20:J20"/>
    <mergeCell ref="A21:B21"/>
    <mergeCell ref="D21:J21"/>
    <mergeCell ref="A22:B22"/>
    <mergeCell ref="D22:J22"/>
    <mergeCell ref="A23:B23"/>
    <mergeCell ref="D23:J23"/>
    <mergeCell ref="A28:B28"/>
    <mergeCell ref="D28:J28"/>
    <mergeCell ref="A29:B29"/>
    <mergeCell ref="D29:J29"/>
    <mergeCell ref="M34:S34"/>
    <mergeCell ref="A31:B32"/>
    <mergeCell ref="C31:C32"/>
    <mergeCell ref="D31:L31"/>
    <mergeCell ref="A33:B33"/>
    <mergeCell ref="A34:B34"/>
    <mergeCell ref="A6:P6"/>
    <mergeCell ref="A8:B9"/>
    <mergeCell ref="C8:C9"/>
    <mergeCell ref="D8:L8"/>
    <mergeCell ref="A10:B10"/>
    <mergeCell ref="A11:B11"/>
    <mergeCell ref="A12:B12"/>
    <mergeCell ref="A27:B27"/>
    <mergeCell ref="D27:J27"/>
    <mergeCell ref="A24:B24"/>
    <mergeCell ref="D24:J24"/>
    <mergeCell ref="A25:B25"/>
    <mergeCell ref="D25:J25"/>
    <mergeCell ref="A26:B26"/>
    <mergeCell ref="D26:J26"/>
    <mergeCell ref="A54:B54"/>
    <mergeCell ref="A55:B55"/>
    <mergeCell ref="A35:B35"/>
    <mergeCell ref="A36:A40"/>
    <mergeCell ref="M36:S36"/>
    <mergeCell ref="M37:S37"/>
    <mergeCell ref="M38:S38"/>
    <mergeCell ref="M39:S39"/>
    <mergeCell ref="M40:S40"/>
    <mergeCell ref="A43:B43"/>
    <mergeCell ref="M43:S43"/>
    <mergeCell ref="A48:B48"/>
    <mergeCell ref="A49:B49"/>
    <mergeCell ref="A51:B52"/>
    <mergeCell ref="C51:C52"/>
    <mergeCell ref="D51:I51"/>
    <mergeCell ref="J51:K51"/>
    <mergeCell ref="A53:B53"/>
    <mergeCell ref="A60:B60"/>
    <mergeCell ref="A61:B61"/>
    <mergeCell ref="A62:B62"/>
    <mergeCell ref="A63:B63"/>
    <mergeCell ref="A65:B67"/>
    <mergeCell ref="A56:B56"/>
    <mergeCell ref="A58:B59"/>
    <mergeCell ref="C58:C59"/>
    <mergeCell ref="D58:F58"/>
    <mergeCell ref="C65:E66"/>
    <mergeCell ref="F65:AG65"/>
    <mergeCell ref="F66:G66"/>
    <mergeCell ref="H66:I66"/>
    <mergeCell ref="J66:K66"/>
    <mergeCell ref="L66:M66"/>
    <mergeCell ref="N66:O66"/>
    <mergeCell ref="P66:Q66"/>
    <mergeCell ref="R66:S66"/>
    <mergeCell ref="T66:U66"/>
    <mergeCell ref="V66:W66"/>
    <mergeCell ref="G58:H58"/>
    <mergeCell ref="BR66:BS66"/>
    <mergeCell ref="BT66:BU66"/>
    <mergeCell ref="AZ66:BA66"/>
    <mergeCell ref="BB66:BC66"/>
    <mergeCell ref="BD66:BE66"/>
    <mergeCell ref="BH66:BI66"/>
    <mergeCell ref="BJ66:BK66"/>
    <mergeCell ref="X66:Y66"/>
    <mergeCell ref="Z66:AA66"/>
    <mergeCell ref="AB66:AC66"/>
    <mergeCell ref="AD66:AE66"/>
    <mergeCell ref="AF66:AG66"/>
    <mergeCell ref="CF66:CG66"/>
    <mergeCell ref="CH66:CI66"/>
    <mergeCell ref="A68:B68"/>
    <mergeCell ref="A69:A73"/>
    <mergeCell ref="A75:B77"/>
    <mergeCell ref="C75:E76"/>
    <mergeCell ref="F75:AG75"/>
    <mergeCell ref="AH75:AJ75"/>
    <mergeCell ref="F76:G76"/>
    <mergeCell ref="H76:I76"/>
    <mergeCell ref="J76:K76"/>
    <mergeCell ref="L76:M76"/>
    <mergeCell ref="N76:O76"/>
    <mergeCell ref="P76:Q76"/>
    <mergeCell ref="R76:S76"/>
    <mergeCell ref="T76:U76"/>
    <mergeCell ref="BV66:BW66"/>
    <mergeCell ref="BX66:BY66"/>
    <mergeCell ref="BZ66:CA66"/>
    <mergeCell ref="CB66:CC66"/>
    <mergeCell ref="CD66:CE66"/>
    <mergeCell ref="BL66:BM66"/>
    <mergeCell ref="BN66:BO66"/>
    <mergeCell ref="BP66:BQ66"/>
    <mergeCell ref="AF76:AG76"/>
    <mergeCell ref="AH76:AH77"/>
    <mergeCell ref="AI76:AI77"/>
    <mergeCell ref="AJ76:AJ77"/>
    <mergeCell ref="A78:B78"/>
    <mergeCell ref="V76:W76"/>
    <mergeCell ref="X76:Y76"/>
    <mergeCell ref="Z76:AA76"/>
    <mergeCell ref="AB76:AC76"/>
    <mergeCell ref="AD76:AE76"/>
    <mergeCell ref="AJ86:AJ87"/>
    <mergeCell ref="A85:B87"/>
    <mergeCell ref="C85:E86"/>
    <mergeCell ref="F85:AG85"/>
    <mergeCell ref="AH85:AJ85"/>
    <mergeCell ref="F86:G86"/>
    <mergeCell ref="H86:I86"/>
    <mergeCell ref="J86:K86"/>
    <mergeCell ref="L86:M86"/>
    <mergeCell ref="N86:O86"/>
    <mergeCell ref="P86:Q86"/>
    <mergeCell ref="R86:S86"/>
    <mergeCell ref="T86:U86"/>
    <mergeCell ref="V86:W86"/>
    <mergeCell ref="X86:Y86"/>
    <mergeCell ref="Z86:AA86"/>
    <mergeCell ref="AB86:AC86"/>
    <mergeCell ref="A88:B88"/>
    <mergeCell ref="A89:B89"/>
    <mergeCell ref="A90:A91"/>
    <mergeCell ref="A92:B92"/>
    <mergeCell ref="A94:B95"/>
    <mergeCell ref="AD86:AE86"/>
    <mergeCell ref="AF86:AG86"/>
    <mergeCell ref="AH86:AH87"/>
    <mergeCell ref="AI86:AI87"/>
    <mergeCell ref="A100:B100"/>
    <mergeCell ref="A101:B101"/>
    <mergeCell ref="A102:B102"/>
    <mergeCell ref="A103:B103"/>
    <mergeCell ref="A104:B104"/>
    <mergeCell ref="X94:Y94"/>
    <mergeCell ref="A96:B96"/>
    <mergeCell ref="A97:B97"/>
    <mergeCell ref="A98:B98"/>
    <mergeCell ref="A99:B99"/>
    <mergeCell ref="N94:O94"/>
    <mergeCell ref="P94:Q94"/>
    <mergeCell ref="R94:S94"/>
    <mergeCell ref="T94:U94"/>
    <mergeCell ref="V94:W94"/>
    <mergeCell ref="C94:E94"/>
    <mergeCell ref="F94:G94"/>
    <mergeCell ref="H94:I94"/>
    <mergeCell ref="J94:K94"/>
    <mergeCell ref="L94:M94"/>
    <mergeCell ref="J107:K107"/>
    <mergeCell ref="L107:M107"/>
    <mergeCell ref="N107:P107"/>
    <mergeCell ref="A109:B109"/>
    <mergeCell ref="A110:B110"/>
    <mergeCell ref="A105:B105"/>
    <mergeCell ref="A107:B108"/>
    <mergeCell ref="C107:E107"/>
    <mergeCell ref="F107:G107"/>
    <mergeCell ref="H107:I107"/>
    <mergeCell ref="A116:B116"/>
    <mergeCell ref="A117:B117"/>
    <mergeCell ref="A118:B118"/>
    <mergeCell ref="A120:B121"/>
    <mergeCell ref="C120:E120"/>
    <mergeCell ref="A111:B111"/>
    <mergeCell ref="A112:B112"/>
    <mergeCell ref="A113:B113"/>
    <mergeCell ref="A114:B114"/>
    <mergeCell ref="A115:B115"/>
    <mergeCell ref="P120:R120"/>
    <mergeCell ref="A122:B122"/>
    <mergeCell ref="A123:B123"/>
    <mergeCell ref="A124:B124"/>
    <mergeCell ref="A126:C127"/>
    <mergeCell ref="D126:F126"/>
    <mergeCell ref="G126:H126"/>
    <mergeCell ref="I126:J126"/>
    <mergeCell ref="K126:L126"/>
    <mergeCell ref="M126:N126"/>
    <mergeCell ref="O126:P126"/>
    <mergeCell ref="Q126:R126"/>
    <mergeCell ref="F120:G120"/>
    <mergeCell ref="H120:I120"/>
    <mergeCell ref="J120:K120"/>
    <mergeCell ref="L120:M120"/>
    <mergeCell ref="N120:O120"/>
    <mergeCell ref="CN126:CO126"/>
    <mergeCell ref="AC126:AD126"/>
    <mergeCell ref="AE126:AF126"/>
    <mergeCell ref="AG126:AH126"/>
    <mergeCell ref="AI126:AJ126"/>
    <mergeCell ref="AK126:AL126"/>
    <mergeCell ref="S126:T126"/>
    <mergeCell ref="U126:V126"/>
    <mergeCell ref="W126:X126"/>
    <mergeCell ref="Y126:Z126"/>
    <mergeCell ref="AA126:AB126"/>
    <mergeCell ref="A129:C129"/>
    <mergeCell ref="D129:AR129"/>
    <mergeCell ref="A130:A131"/>
    <mergeCell ref="B130:C130"/>
    <mergeCell ref="B131:C131"/>
    <mergeCell ref="AM126:AN126"/>
    <mergeCell ref="AO126:AO127"/>
    <mergeCell ref="AP126:AP127"/>
    <mergeCell ref="AQ126:AR126"/>
    <mergeCell ref="A132:C132"/>
    <mergeCell ref="A133:C133"/>
    <mergeCell ref="A134:A141"/>
    <mergeCell ref="B134:C134"/>
    <mergeCell ref="B135:C135"/>
    <mergeCell ref="B136:C136"/>
    <mergeCell ref="B137:C137"/>
    <mergeCell ref="B138:C138"/>
    <mergeCell ref="B139:C139"/>
    <mergeCell ref="B140:C140"/>
    <mergeCell ref="B141:C141"/>
    <mergeCell ref="A142:A144"/>
    <mergeCell ref="B142:C142"/>
    <mergeCell ref="B143:C143"/>
    <mergeCell ref="B144:C144"/>
    <mergeCell ref="A145:A148"/>
    <mergeCell ref="B145:C145"/>
    <mergeCell ref="B146:C146"/>
    <mergeCell ref="B147:C147"/>
    <mergeCell ref="B148:C148"/>
    <mergeCell ref="I159:J159"/>
    <mergeCell ref="K159:L159"/>
    <mergeCell ref="M159:N159"/>
    <mergeCell ref="A154:C154"/>
    <mergeCell ref="A155:C155"/>
    <mergeCell ref="A156:C156"/>
    <mergeCell ref="A157:C157"/>
    <mergeCell ref="A159:C160"/>
    <mergeCell ref="A149:C149"/>
    <mergeCell ref="A150:C150"/>
    <mergeCell ref="A151:C151"/>
    <mergeCell ref="A152:C152"/>
    <mergeCell ref="A153:C153"/>
    <mergeCell ref="AS159:AS160"/>
    <mergeCell ref="AT159:AU159"/>
    <mergeCell ref="A161:C161"/>
    <mergeCell ref="A162:C162"/>
    <mergeCell ref="A163:A164"/>
    <mergeCell ref="B163:C163"/>
    <mergeCell ref="B164:C164"/>
    <mergeCell ref="AI159:AJ159"/>
    <mergeCell ref="AK159:AL159"/>
    <mergeCell ref="AM159:AN159"/>
    <mergeCell ref="AO159:AQ159"/>
    <mergeCell ref="AR159:AR160"/>
    <mergeCell ref="Y159:Z159"/>
    <mergeCell ref="AA159:AB159"/>
    <mergeCell ref="AC159:AD159"/>
    <mergeCell ref="AE159:AF159"/>
    <mergeCell ref="AG159:AH159"/>
    <mergeCell ref="O159:P159"/>
    <mergeCell ref="Q159:R159"/>
    <mergeCell ref="S159:T159"/>
    <mergeCell ref="U159:V159"/>
    <mergeCell ref="W159:X159"/>
    <mergeCell ref="D159:F159"/>
    <mergeCell ref="G159:H159"/>
    <mergeCell ref="A165:C165"/>
    <mergeCell ref="A166:C166"/>
    <mergeCell ref="A167:A174"/>
    <mergeCell ref="B167:C167"/>
    <mergeCell ref="B168:C168"/>
    <mergeCell ref="B169:C169"/>
    <mergeCell ref="B170:C170"/>
    <mergeCell ref="B171:C171"/>
    <mergeCell ref="B172:C172"/>
    <mergeCell ref="B173:C173"/>
    <mergeCell ref="B174:C174"/>
    <mergeCell ref="A182:C182"/>
    <mergeCell ref="A183:C183"/>
    <mergeCell ref="A184:C184"/>
    <mergeCell ref="A185:C185"/>
    <mergeCell ref="A186:C186"/>
    <mergeCell ref="A175:A177"/>
    <mergeCell ref="B175:C175"/>
    <mergeCell ref="B176:C176"/>
    <mergeCell ref="B177:C177"/>
    <mergeCell ref="A178:A181"/>
    <mergeCell ref="B178:C178"/>
    <mergeCell ref="B179:C179"/>
    <mergeCell ref="B180:C180"/>
    <mergeCell ref="B181:C181"/>
    <mergeCell ref="V192:W192"/>
    <mergeCell ref="X192:Y192"/>
    <mergeCell ref="F192:G192"/>
    <mergeCell ref="H192:I192"/>
    <mergeCell ref="J192:K192"/>
    <mergeCell ref="L192:M192"/>
    <mergeCell ref="N192:O192"/>
    <mergeCell ref="A187:C187"/>
    <mergeCell ref="A188:C188"/>
    <mergeCell ref="A189:C189"/>
    <mergeCell ref="A190:C190"/>
    <mergeCell ref="A192:B193"/>
    <mergeCell ref="C192:E192"/>
    <mergeCell ref="AJ192:AK192"/>
    <mergeCell ref="A194:B194"/>
    <mergeCell ref="A196:B197"/>
    <mergeCell ref="C196:E196"/>
    <mergeCell ref="F196:G196"/>
    <mergeCell ref="H196:I196"/>
    <mergeCell ref="J196:K196"/>
    <mergeCell ref="L196:M196"/>
    <mergeCell ref="N196:O196"/>
    <mergeCell ref="P196:Q196"/>
    <mergeCell ref="R196:S196"/>
    <mergeCell ref="T196:U196"/>
    <mergeCell ref="V196:W196"/>
    <mergeCell ref="X196:Y196"/>
    <mergeCell ref="Z196:AA196"/>
    <mergeCell ref="AB196:AC196"/>
    <mergeCell ref="Z192:AA192"/>
    <mergeCell ref="AB192:AC192"/>
    <mergeCell ref="AD192:AE192"/>
    <mergeCell ref="AF192:AG192"/>
    <mergeCell ref="AH192:AI192"/>
    <mergeCell ref="P192:Q192"/>
    <mergeCell ref="R192:S192"/>
    <mergeCell ref="T192:U192"/>
    <mergeCell ref="A200:B201"/>
    <mergeCell ref="C200:C201"/>
    <mergeCell ref="D200:S200"/>
    <mergeCell ref="T200:U200"/>
    <mergeCell ref="V200:V201"/>
    <mergeCell ref="AD196:AE196"/>
    <mergeCell ref="AF196:AG196"/>
    <mergeCell ref="AH196:AI196"/>
    <mergeCell ref="AJ196:AK196"/>
    <mergeCell ref="A198:B198"/>
    <mergeCell ref="A202:A203"/>
    <mergeCell ref="A204:A205"/>
    <mergeCell ref="A207:B209"/>
    <mergeCell ref="C207:E208"/>
    <mergeCell ref="F207:AM207"/>
    <mergeCell ref="AD208:AE208"/>
    <mergeCell ref="AF208:AG208"/>
    <mergeCell ref="AH208:AI208"/>
    <mergeCell ref="AJ208:AK208"/>
    <mergeCell ref="AL208:AM208"/>
    <mergeCell ref="AN207:AN209"/>
    <mergeCell ref="AO207:AO209"/>
    <mergeCell ref="AP207:AP209"/>
    <mergeCell ref="AQ207:AQ209"/>
    <mergeCell ref="F208:G208"/>
    <mergeCell ref="H208:I208"/>
    <mergeCell ref="J208:K208"/>
    <mergeCell ref="L208:M208"/>
    <mergeCell ref="N208:O208"/>
    <mergeCell ref="P208:Q208"/>
    <mergeCell ref="R208:S208"/>
    <mergeCell ref="T208:U208"/>
    <mergeCell ref="V208:W208"/>
    <mergeCell ref="X208:Y208"/>
    <mergeCell ref="Z208:AA208"/>
    <mergeCell ref="AB208:AC208"/>
    <mergeCell ref="A216:B216"/>
    <mergeCell ref="A217:B217"/>
    <mergeCell ref="A218:B218"/>
    <mergeCell ref="A219:B219"/>
    <mergeCell ref="A220:B220"/>
    <mergeCell ref="A210:B210"/>
    <mergeCell ref="A211:A212"/>
    <mergeCell ref="A213:B213"/>
    <mergeCell ref="A214:B214"/>
    <mergeCell ref="A215:B215"/>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228:B228"/>
    <mergeCell ref="A229:A231"/>
    <mergeCell ref="A233:B235"/>
    <mergeCell ref="C233:E234"/>
    <mergeCell ref="F233:AG233"/>
    <mergeCell ref="AL223:AM223"/>
    <mergeCell ref="AN223:AO223"/>
    <mergeCell ref="A225:B225"/>
    <mergeCell ref="A226:B226"/>
    <mergeCell ref="A227:B227"/>
    <mergeCell ref="AB223:AC223"/>
    <mergeCell ref="AD223:AE223"/>
    <mergeCell ref="AF223:AG223"/>
    <mergeCell ref="AH223:AI223"/>
    <mergeCell ref="AJ223:AK223"/>
    <mergeCell ref="A222:B224"/>
    <mergeCell ref="C222:E223"/>
    <mergeCell ref="F222:AO222"/>
    <mergeCell ref="A236:B236"/>
    <mergeCell ref="A237:B237"/>
    <mergeCell ref="A238:B238"/>
    <mergeCell ref="A239:B239"/>
    <mergeCell ref="A241:B243"/>
    <mergeCell ref="AH233:AH235"/>
    <mergeCell ref="F234:G234"/>
    <mergeCell ref="H234:I234"/>
    <mergeCell ref="J234:K234"/>
    <mergeCell ref="L234:M234"/>
    <mergeCell ref="N234:O234"/>
    <mergeCell ref="P234:Q234"/>
    <mergeCell ref="R234:S234"/>
    <mergeCell ref="T234:U234"/>
    <mergeCell ref="V234:W234"/>
    <mergeCell ref="X234:Y234"/>
    <mergeCell ref="Z234:AA234"/>
    <mergeCell ref="AB234:AC234"/>
    <mergeCell ref="AD234:AE234"/>
    <mergeCell ref="AF234:AG234"/>
    <mergeCell ref="A244:B244"/>
    <mergeCell ref="A245:B245"/>
    <mergeCell ref="C241:E242"/>
    <mergeCell ref="F241:W241"/>
    <mergeCell ref="F242:G242"/>
    <mergeCell ref="H242:I242"/>
    <mergeCell ref="J242:K242"/>
    <mergeCell ref="L242:M242"/>
    <mergeCell ref="N242:O242"/>
    <mergeCell ref="P242:Q242"/>
    <mergeCell ref="R242:S242"/>
    <mergeCell ref="T242:U242"/>
    <mergeCell ref="V242:W242"/>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226" workbookViewId="0">
      <selection activeCell="E176" sqref="E17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",[10]NOMBRE!B2," - ","( ",[10]NOMBRE!C2,[10]NOMBRE!D2,[10]NOMBRE!E2,[10]NOMBRE!F2,[10]NOMBRE!G2,"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",[10]NOMBRE!B6," - ","( ",[10]NOMBRE!C6,[10]NOMBRE!D6," )")</f>
        <v>MES: OCTUBRE - ( 10 )</v>
      </c>
      <c r="B4" s="2"/>
      <c r="C4" s="2"/>
      <c r="D4" s="2"/>
      <c r="E4" s="2"/>
      <c r="F4" s="2"/>
      <c r="G4" s="2"/>
      <c r="H4" s="2"/>
      <c r="I4" s="2"/>
      <c r="J4" s="2"/>
      <c r="K4" s="2"/>
      <c r="M4" s="4"/>
      <c r="AY4" s="5"/>
      <c r="AZ4" s="5"/>
    </row>
    <row r="5" spans="1:78" s="3" customFormat="1" ht="12.75" customHeight="1" x14ac:dyDescent="0.2">
      <c r="A5" s="7" t="str">
        <f>CONCATENATE("AÑO: ",[10]NOMBRE!B7)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IF($C10&gt;=[10]A03!$C73,"","Total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158</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6</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28</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2</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2</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20</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10</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2</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87</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500" t="s">
        <v>6</v>
      </c>
      <c r="E32" s="502" t="s">
        <v>7</v>
      </c>
      <c r="F32" s="502" t="s">
        <v>8</v>
      </c>
      <c r="G32" s="502" t="s">
        <v>9</v>
      </c>
      <c r="H32" s="502" t="s">
        <v>10</v>
      </c>
      <c r="I32" s="502" t="s">
        <v>11</v>
      </c>
      <c r="J32" s="502" t="s">
        <v>12</v>
      </c>
      <c r="K32" s="502" t="s">
        <v>13</v>
      </c>
      <c r="L32" s="502"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491"/>
      <c r="N35" s="491"/>
      <c r="O35" s="491"/>
      <c r="P35" s="491"/>
      <c r="Q35" s="491"/>
      <c r="R35" s="491"/>
      <c r="S35" s="491"/>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498" t="s">
        <v>51</v>
      </c>
      <c r="B45" s="500"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500"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IF(AND(([10]A01!$C16+[10]A01!$C17+[10]A01!$C18+[10]A01!$C19+[10]A01!$D29+[10]A01!$D30+[10]A01!$D31)&lt;&gt;0,D49="",E49=""),"Observacion : En A01 existen contoles no ingresados, Revisar","")</f>
        <v/>
      </c>
      <c r="BB49" s="74"/>
      <c r="BC49" s="74"/>
      <c r="BD49" s="74"/>
      <c r="BE49" s="74"/>
      <c r="BF49" s="75"/>
      <c r="BG49" s="75"/>
      <c r="BH49" s="29">
        <f>IF(AND(([10]A01!$C16+[10]A01!$C17+[10]A01!$C18+[10]A01!$C19+[10]A01!$D29+[10]A01!$D30+[10]A01!$D31)&lt;&gt;0,D49="",E49=""),1,0)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493" t="s">
        <v>78</v>
      </c>
      <c r="E59" s="493" t="s">
        <v>79</v>
      </c>
      <c r="F59" s="490" t="s">
        <v>80</v>
      </c>
      <c r="G59" s="490" t="s">
        <v>81</v>
      </c>
      <c r="H59" s="493"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497"/>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500" t="s">
        <v>98</v>
      </c>
      <c r="D67" s="500" t="s">
        <v>48</v>
      </c>
      <c r="E67" s="496"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494"/>
      <c r="BA67" s="494"/>
      <c r="BB67" s="494"/>
      <c r="BC67" s="494"/>
      <c r="BD67" s="494"/>
      <c r="BE67" s="494"/>
      <c r="BF67" s="494"/>
      <c r="BG67" s="95"/>
      <c r="BH67" s="494"/>
      <c r="BI67" s="494"/>
      <c r="BJ67" s="494"/>
      <c r="BK67" s="494"/>
      <c r="BL67" s="494"/>
      <c r="BM67" s="494"/>
      <c r="BN67" s="494"/>
      <c r="BO67" s="494"/>
      <c r="BP67" s="494"/>
      <c r="BQ67" s="494"/>
      <c r="BR67" s="494"/>
      <c r="BS67" s="494"/>
      <c r="BT67" s="494"/>
      <c r="BU67" s="494"/>
      <c r="BV67" s="494"/>
      <c r="BW67" s="494"/>
      <c r="BX67" s="494"/>
      <c r="BY67" s="494"/>
      <c r="BZ67" s="494"/>
      <c r="CA67" s="494"/>
      <c r="CB67" s="494"/>
      <c r="CC67" s="494"/>
      <c r="CD67" s="494"/>
      <c r="CE67" s="494"/>
      <c r="CF67" s="494"/>
      <c r="CG67" s="494"/>
      <c r="CH67" s="494"/>
      <c r="CI67" s="494"/>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501"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489" t="s">
        <v>102</v>
      </c>
      <c r="C70" s="56">
        <f t="shared" si="6"/>
        <v>5</v>
      </c>
      <c r="D70" s="56">
        <f t="shared" si="7"/>
        <v>1</v>
      </c>
      <c r="E70" s="56">
        <f t="shared" si="7"/>
        <v>4</v>
      </c>
      <c r="F70" s="32"/>
      <c r="G70" s="32"/>
      <c r="H70" s="32"/>
      <c r="I70" s="32"/>
      <c r="J70" s="32"/>
      <c r="K70" s="32"/>
      <c r="L70" s="32"/>
      <c r="M70" s="32">
        <v>1</v>
      </c>
      <c r="N70" s="32"/>
      <c r="O70" s="32"/>
      <c r="P70" s="32"/>
      <c r="Q70" s="32"/>
      <c r="R70" s="32"/>
      <c r="S70" s="32"/>
      <c r="T70" s="32"/>
      <c r="U70" s="32">
        <v>1</v>
      </c>
      <c r="V70" s="32"/>
      <c r="W70" s="32">
        <v>1</v>
      </c>
      <c r="X70" s="32">
        <v>1</v>
      </c>
      <c r="Y70" s="32"/>
      <c r="Z70" s="32"/>
      <c r="AA70" s="32"/>
      <c r="AB70" s="32"/>
      <c r="AC70" s="32"/>
      <c r="AD70" s="32"/>
      <c r="AE70" s="32">
        <v>1</v>
      </c>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489"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503"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500" t="s">
        <v>98</v>
      </c>
      <c r="D77" s="500" t="s">
        <v>48</v>
      </c>
      <c r="E77" s="500" t="s">
        <v>70</v>
      </c>
      <c r="F77" s="488" t="s">
        <v>48</v>
      </c>
      <c r="G77" s="488" t="s">
        <v>70</v>
      </c>
      <c r="H77" s="488" t="s">
        <v>48</v>
      </c>
      <c r="I77" s="488" t="s">
        <v>70</v>
      </c>
      <c r="J77" s="488" t="s">
        <v>48</v>
      </c>
      <c r="K77" s="488" t="s">
        <v>70</v>
      </c>
      <c r="L77" s="488" t="s">
        <v>48</v>
      </c>
      <c r="M77" s="488" t="s">
        <v>70</v>
      </c>
      <c r="N77" s="488" t="s">
        <v>48</v>
      </c>
      <c r="O77" s="488" t="s">
        <v>70</v>
      </c>
      <c r="P77" s="488" t="s">
        <v>48</v>
      </c>
      <c r="Q77" s="488" t="s">
        <v>70</v>
      </c>
      <c r="R77" s="488" t="s">
        <v>48</v>
      </c>
      <c r="S77" s="488" t="s">
        <v>70</v>
      </c>
      <c r="T77" s="488" t="s">
        <v>48</v>
      </c>
      <c r="U77" s="488" t="s">
        <v>70</v>
      </c>
      <c r="V77" s="488" t="s">
        <v>48</v>
      </c>
      <c r="W77" s="488" t="s">
        <v>70</v>
      </c>
      <c r="X77" s="488" t="s">
        <v>48</v>
      </c>
      <c r="Y77" s="488" t="s">
        <v>70</v>
      </c>
      <c r="Z77" s="488" t="s">
        <v>48</v>
      </c>
      <c r="AA77" s="488" t="s">
        <v>70</v>
      </c>
      <c r="AB77" s="488" t="s">
        <v>48</v>
      </c>
      <c r="AC77" s="488" t="s">
        <v>70</v>
      </c>
      <c r="AD77" s="488" t="s">
        <v>48</v>
      </c>
      <c r="AE77" s="488" t="s">
        <v>70</v>
      </c>
      <c r="AF77" s="488" t="s">
        <v>48</v>
      </c>
      <c r="AG77" s="488"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501"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489" t="s">
        <v>102</v>
      </c>
      <c r="C80" s="56">
        <f t="shared" si="8"/>
        <v>0</v>
      </c>
      <c r="D80" s="56">
        <f t="shared" si="9"/>
        <v>0</v>
      </c>
      <c r="E80" s="56">
        <f t="shared" si="9"/>
        <v>0</v>
      </c>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489"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503"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500" t="s">
        <v>98</v>
      </c>
      <c r="D87" s="500" t="s">
        <v>48</v>
      </c>
      <c r="E87" s="500" t="s">
        <v>70</v>
      </c>
      <c r="F87" s="488" t="s">
        <v>48</v>
      </c>
      <c r="G87" s="488" t="s">
        <v>70</v>
      </c>
      <c r="H87" s="488" t="s">
        <v>48</v>
      </c>
      <c r="I87" s="488" t="s">
        <v>70</v>
      </c>
      <c r="J87" s="488" t="s">
        <v>48</v>
      </c>
      <c r="K87" s="488" t="s">
        <v>70</v>
      </c>
      <c r="L87" s="488" t="s">
        <v>48</v>
      </c>
      <c r="M87" s="488" t="s">
        <v>70</v>
      </c>
      <c r="N87" s="488" t="s">
        <v>48</v>
      </c>
      <c r="O87" s="488" t="s">
        <v>70</v>
      </c>
      <c r="P87" s="488" t="s">
        <v>48</v>
      </c>
      <c r="Q87" s="488" t="s">
        <v>70</v>
      </c>
      <c r="R87" s="488" t="s">
        <v>48</v>
      </c>
      <c r="S87" s="488" t="s">
        <v>70</v>
      </c>
      <c r="T87" s="488" t="s">
        <v>48</v>
      </c>
      <c r="U87" s="488" t="s">
        <v>70</v>
      </c>
      <c r="V87" s="488" t="s">
        <v>48</v>
      </c>
      <c r="W87" s="488" t="s">
        <v>70</v>
      </c>
      <c r="X87" s="488" t="s">
        <v>48</v>
      </c>
      <c r="Y87" s="488" t="s">
        <v>70</v>
      </c>
      <c r="Z87" s="488" t="s">
        <v>48</v>
      </c>
      <c r="AA87" s="488" t="s">
        <v>70</v>
      </c>
      <c r="AB87" s="488" t="s">
        <v>48</v>
      </c>
      <c r="AC87" s="488" t="s">
        <v>70</v>
      </c>
      <c r="AD87" s="488" t="s">
        <v>48</v>
      </c>
      <c r="AE87" s="488" t="s">
        <v>70</v>
      </c>
      <c r="AF87" s="488" t="s">
        <v>48</v>
      </c>
      <c r="AG87" s="488"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500" t="s">
        <v>98</v>
      </c>
      <c r="D95" s="500" t="s">
        <v>48</v>
      </c>
      <c r="E95" s="500" t="s">
        <v>70</v>
      </c>
      <c r="F95" s="500" t="s">
        <v>48</v>
      </c>
      <c r="G95" s="500" t="s">
        <v>70</v>
      </c>
      <c r="H95" s="500" t="s">
        <v>48</v>
      </c>
      <c r="I95" s="500" t="s">
        <v>70</v>
      </c>
      <c r="J95" s="500" t="s">
        <v>48</v>
      </c>
      <c r="K95" s="500" t="s">
        <v>70</v>
      </c>
      <c r="L95" s="500" t="s">
        <v>48</v>
      </c>
      <c r="M95" s="495" t="s">
        <v>70</v>
      </c>
      <c r="N95" s="113" t="s">
        <v>123</v>
      </c>
      <c r="O95" s="500" t="s">
        <v>124</v>
      </c>
      <c r="P95" s="500" t="s">
        <v>48</v>
      </c>
      <c r="Q95" s="500" t="s">
        <v>70</v>
      </c>
      <c r="R95" s="500" t="s">
        <v>48</v>
      </c>
      <c r="S95" s="500" t="s">
        <v>70</v>
      </c>
      <c r="T95" s="500" t="s">
        <v>48</v>
      </c>
      <c r="U95" s="500" t="s">
        <v>70</v>
      </c>
      <c r="V95" s="500" t="s">
        <v>48</v>
      </c>
      <c r="W95" s="500" t="s">
        <v>70</v>
      </c>
      <c r="X95" s="500" t="s">
        <v>48</v>
      </c>
      <c r="Y95" s="500"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500" t="s">
        <v>98</v>
      </c>
      <c r="D108" s="500" t="s">
        <v>48</v>
      </c>
      <c r="E108" s="500" t="s">
        <v>70</v>
      </c>
      <c r="F108" s="500" t="s">
        <v>48</v>
      </c>
      <c r="G108" s="500" t="s">
        <v>70</v>
      </c>
      <c r="H108" s="500" t="s">
        <v>48</v>
      </c>
      <c r="I108" s="500" t="s">
        <v>70</v>
      </c>
      <c r="J108" s="500" t="s">
        <v>48</v>
      </c>
      <c r="K108" s="500" t="s">
        <v>70</v>
      </c>
      <c r="L108" s="500" t="s">
        <v>48</v>
      </c>
      <c r="M108" s="495" t="s">
        <v>70</v>
      </c>
      <c r="N108" s="280" t="s">
        <v>109</v>
      </c>
      <c r="O108" s="504"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500" t="s">
        <v>98</v>
      </c>
      <c r="D121" s="500" t="s">
        <v>48</v>
      </c>
      <c r="E121" s="500" t="s">
        <v>70</v>
      </c>
      <c r="F121" s="500" t="s">
        <v>48</v>
      </c>
      <c r="G121" s="500" t="s">
        <v>70</v>
      </c>
      <c r="H121" s="500" t="s">
        <v>48</v>
      </c>
      <c r="I121" s="500" t="s">
        <v>70</v>
      </c>
      <c r="J121" s="500" t="s">
        <v>48</v>
      </c>
      <c r="K121" s="500" t="s">
        <v>70</v>
      </c>
      <c r="L121" s="500" t="s">
        <v>48</v>
      </c>
      <c r="M121" s="500" t="s">
        <v>70</v>
      </c>
      <c r="N121" s="500" t="s">
        <v>48</v>
      </c>
      <c r="O121" s="495" t="s">
        <v>70</v>
      </c>
      <c r="P121" s="113" t="s">
        <v>109</v>
      </c>
      <c r="Q121" s="500" t="s">
        <v>259</v>
      </c>
      <c r="R121" s="500"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508" t="s">
        <v>146</v>
      </c>
      <c r="E127" s="332" t="s">
        <v>48</v>
      </c>
      <c r="F127" s="332" t="s">
        <v>70</v>
      </c>
      <c r="G127" s="507" t="s">
        <v>48</v>
      </c>
      <c r="H127" s="507" t="s">
        <v>70</v>
      </c>
      <c r="I127" s="507" t="s">
        <v>48</v>
      </c>
      <c r="J127" s="507" t="s">
        <v>70</v>
      </c>
      <c r="K127" s="507" t="s">
        <v>48</v>
      </c>
      <c r="L127" s="507" t="s">
        <v>70</v>
      </c>
      <c r="M127" s="507" t="s">
        <v>48</v>
      </c>
      <c r="N127" s="507" t="s">
        <v>70</v>
      </c>
      <c r="O127" s="507" t="s">
        <v>48</v>
      </c>
      <c r="P127" s="507" t="s">
        <v>70</v>
      </c>
      <c r="Q127" s="507" t="s">
        <v>48</v>
      </c>
      <c r="R127" s="507" t="s">
        <v>70</v>
      </c>
      <c r="S127" s="507" t="s">
        <v>48</v>
      </c>
      <c r="T127" s="507" t="s">
        <v>70</v>
      </c>
      <c r="U127" s="507" t="s">
        <v>48</v>
      </c>
      <c r="V127" s="507" t="s">
        <v>70</v>
      </c>
      <c r="W127" s="507" t="s">
        <v>48</v>
      </c>
      <c r="X127" s="507" t="s">
        <v>70</v>
      </c>
      <c r="Y127" s="507" t="s">
        <v>48</v>
      </c>
      <c r="Z127" s="507" t="s">
        <v>70</v>
      </c>
      <c r="AA127" s="507" t="s">
        <v>48</v>
      </c>
      <c r="AB127" s="507" t="s">
        <v>70</v>
      </c>
      <c r="AC127" s="507" t="s">
        <v>48</v>
      </c>
      <c r="AD127" s="507" t="s">
        <v>70</v>
      </c>
      <c r="AE127" s="507" t="s">
        <v>48</v>
      </c>
      <c r="AF127" s="507" t="s">
        <v>70</v>
      </c>
      <c r="AG127" s="507" t="s">
        <v>48</v>
      </c>
      <c r="AH127" s="507" t="s">
        <v>70</v>
      </c>
      <c r="AI127" s="507" t="s">
        <v>48</v>
      </c>
      <c r="AJ127" s="507" t="s">
        <v>70</v>
      </c>
      <c r="AK127" s="507" t="s">
        <v>48</v>
      </c>
      <c r="AL127" s="507" t="s">
        <v>70</v>
      </c>
      <c r="AM127" s="507" t="s">
        <v>48</v>
      </c>
      <c r="AN127" s="487"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497"/>
      <c r="C128" s="145"/>
      <c r="D128" s="146">
        <f>SUM(E128:F128)</f>
        <v>26</v>
      </c>
      <c r="E128" s="146">
        <f>+G128+I128+K128+M128+O128+Q128+S128+U128+W128+Y128+AA128+AC128+AE128+AG128+AI128+AK128+AM128</f>
        <v>6</v>
      </c>
      <c r="F128" s="146">
        <f>+H128+J128+L128+N128+P128+R128+T128+V128+X128+Z128+AB128+AD128+AF128+AH128+AJ128+AL128+AN128</f>
        <v>20</v>
      </c>
      <c r="G128" s="147"/>
      <c r="H128" s="147"/>
      <c r="I128" s="147">
        <v>3</v>
      </c>
      <c r="J128" s="147">
        <v>1</v>
      </c>
      <c r="K128" s="147">
        <v>1</v>
      </c>
      <c r="L128" s="147">
        <v>3</v>
      </c>
      <c r="M128" s="147">
        <v>1</v>
      </c>
      <c r="N128" s="147">
        <v>3</v>
      </c>
      <c r="O128" s="147">
        <v>1</v>
      </c>
      <c r="P128" s="147"/>
      <c r="Q128" s="147"/>
      <c r="R128" s="147">
        <v>1</v>
      </c>
      <c r="S128" s="147"/>
      <c r="T128" s="147">
        <v>1</v>
      </c>
      <c r="U128" s="147"/>
      <c r="V128" s="147">
        <v>1</v>
      </c>
      <c r="W128" s="147"/>
      <c r="X128" s="147">
        <v>2</v>
      </c>
      <c r="Y128" s="147"/>
      <c r="Z128" s="147">
        <v>3</v>
      </c>
      <c r="AA128" s="147"/>
      <c r="AB128" s="147">
        <v>3</v>
      </c>
      <c r="AC128" s="147"/>
      <c r="AD128" s="147">
        <v>1</v>
      </c>
      <c r="AE128" s="147"/>
      <c r="AF128" s="147">
        <v>1</v>
      </c>
      <c r="AG128" s="147"/>
      <c r="AH128" s="147"/>
      <c r="AI128" s="147"/>
      <c r="AJ128" s="147"/>
      <c r="AK128" s="147"/>
      <c r="AL128" s="147"/>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26</v>
      </c>
      <c r="E133" s="50">
        <f t="shared" si="26"/>
        <v>6</v>
      </c>
      <c r="F133" s="50">
        <f t="shared" si="26"/>
        <v>20</v>
      </c>
      <c r="G133" s="38"/>
      <c r="H133" s="38"/>
      <c r="I133" s="38">
        <v>3</v>
      </c>
      <c r="J133" s="38">
        <v>1</v>
      </c>
      <c r="K133" s="38">
        <v>1</v>
      </c>
      <c r="L133" s="38">
        <v>3</v>
      </c>
      <c r="M133" s="38">
        <v>1</v>
      </c>
      <c r="N133" s="38">
        <v>3</v>
      </c>
      <c r="O133" s="38">
        <v>1</v>
      </c>
      <c r="P133" s="38"/>
      <c r="Q133" s="38"/>
      <c r="R133" s="38">
        <v>1</v>
      </c>
      <c r="S133" s="38"/>
      <c r="T133" s="38">
        <v>1</v>
      </c>
      <c r="U133" s="38"/>
      <c r="V133" s="38">
        <v>1</v>
      </c>
      <c r="W133" s="38"/>
      <c r="X133" s="38">
        <v>2</v>
      </c>
      <c r="Y133" s="38"/>
      <c r="Z133" s="38">
        <v>3</v>
      </c>
      <c r="AA133" s="38"/>
      <c r="AB133" s="38">
        <v>3</v>
      </c>
      <c r="AC133" s="38"/>
      <c r="AD133" s="38">
        <v>1</v>
      </c>
      <c r="AE133" s="38"/>
      <c r="AF133" s="38">
        <v>1</v>
      </c>
      <c r="AG133" s="38"/>
      <c r="AH133" s="38"/>
      <c r="AI133" s="38"/>
      <c r="AJ133" s="38"/>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1</v>
      </c>
      <c r="E135" s="155">
        <f t="shared" si="26"/>
        <v>0</v>
      </c>
      <c r="F135" s="155">
        <f t="shared" si="26"/>
        <v>1</v>
      </c>
      <c r="G135" s="32"/>
      <c r="H135" s="32"/>
      <c r="I135" s="32"/>
      <c r="J135" s="32"/>
      <c r="K135" s="32"/>
      <c r="L135" s="32"/>
      <c r="M135" s="32"/>
      <c r="N135" s="32">
        <v>1</v>
      </c>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1</v>
      </c>
      <c r="E136" s="155">
        <f t="shared" si="26"/>
        <v>0</v>
      </c>
      <c r="F136" s="155">
        <f t="shared" si="26"/>
        <v>1</v>
      </c>
      <c r="G136" s="32"/>
      <c r="H136" s="32"/>
      <c r="I136" s="32"/>
      <c r="J136" s="32"/>
      <c r="K136" s="32"/>
      <c r="L136" s="32"/>
      <c r="M136" s="32"/>
      <c r="N136" s="32"/>
      <c r="O136" s="32"/>
      <c r="P136" s="32"/>
      <c r="Q136" s="32"/>
      <c r="R136" s="32"/>
      <c r="S136" s="32"/>
      <c r="T136" s="32"/>
      <c r="U136" s="32"/>
      <c r="V136" s="32"/>
      <c r="W136" s="32"/>
      <c r="X136" s="32"/>
      <c r="Y136" s="32"/>
      <c r="Z136" s="32"/>
      <c r="AA136" s="32"/>
      <c r="AB136" s="32">
        <v>1</v>
      </c>
      <c r="AC136" s="32"/>
      <c r="AD136" s="32"/>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1</v>
      </c>
      <c r="E138" s="155">
        <f t="shared" si="26"/>
        <v>0</v>
      </c>
      <c r="F138" s="155">
        <f t="shared" si="26"/>
        <v>1</v>
      </c>
      <c r="G138" s="32"/>
      <c r="H138" s="32"/>
      <c r="I138" s="32"/>
      <c r="J138" s="32"/>
      <c r="K138" s="32"/>
      <c r="L138" s="32"/>
      <c r="M138" s="32"/>
      <c r="N138" s="32"/>
      <c r="O138" s="32"/>
      <c r="P138" s="32"/>
      <c r="Q138" s="32"/>
      <c r="R138" s="32"/>
      <c r="S138" s="32"/>
      <c r="T138" s="32"/>
      <c r="U138" s="32"/>
      <c r="V138" s="32"/>
      <c r="W138" s="32"/>
      <c r="X138" s="32"/>
      <c r="Y138" s="32"/>
      <c r="Z138" s="32">
        <v>1</v>
      </c>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2</v>
      </c>
      <c r="E139" s="155">
        <f t="shared" si="26"/>
        <v>0</v>
      </c>
      <c r="F139" s="155">
        <f t="shared" si="26"/>
        <v>2</v>
      </c>
      <c r="G139" s="32"/>
      <c r="H139" s="32"/>
      <c r="I139" s="32"/>
      <c r="J139" s="32"/>
      <c r="K139" s="32"/>
      <c r="L139" s="32"/>
      <c r="M139" s="32"/>
      <c r="N139" s="32"/>
      <c r="O139" s="32"/>
      <c r="P139" s="32"/>
      <c r="Q139" s="32"/>
      <c r="R139" s="32"/>
      <c r="S139" s="32"/>
      <c r="T139" s="32">
        <v>1</v>
      </c>
      <c r="U139" s="32"/>
      <c r="V139" s="32"/>
      <c r="W139" s="32"/>
      <c r="X139" s="32"/>
      <c r="Y139" s="32"/>
      <c r="Z139" s="32">
        <v>1</v>
      </c>
      <c r="AA139" s="32"/>
      <c r="AB139" s="32"/>
      <c r="AC139" s="32"/>
      <c r="AD139" s="32"/>
      <c r="AE139" s="32"/>
      <c r="AF139" s="32"/>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2</v>
      </c>
      <c r="E141" s="158">
        <f t="shared" si="26"/>
        <v>0</v>
      </c>
      <c r="F141" s="158">
        <f t="shared" si="26"/>
        <v>2</v>
      </c>
      <c r="G141" s="35"/>
      <c r="H141" s="35"/>
      <c r="I141" s="35"/>
      <c r="J141" s="35"/>
      <c r="K141" s="35"/>
      <c r="L141" s="35">
        <v>1</v>
      </c>
      <c r="M141" s="35"/>
      <c r="N141" s="35">
        <v>1</v>
      </c>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3</v>
      </c>
      <c r="E145" s="150">
        <f t="shared" ref="E145:F148" si="35">+G145+I145+K145+M145+O145</f>
        <v>2</v>
      </c>
      <c r="F145" s="150">
        <f t="shared" si="35"/>
        <v>1</v>
      </c>
      <c r="G145" s="25"/>
      <c r="H145" s="25"/>
      <c r="I145" s="25">
        <v>2</v>
      </c>
      <c r="J145" s="25">
        <v>1</v>
      </c>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4</v>
      </c>
      <c r="E148" s="158">
        <f t="shared" si="35"/>
        <v>2</v>
      </c>
      <c r="F148" s="158">
        <f t="shared" si="35"/>
        <v>2</v>
      </c>
      <c r="G148" s="35"/>
      <c r="H148" s="35"/>
      <c r="I148" s="35">
        <v>1</v>
      </c>
      <c r="J148" s="35"/>
      <c r="K148" s="35">
        <v>1</v>
      </c>
      <c r="L148" s="35">
        <v>2</v>
      </c>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4</v>
      </c>
      <c r="E149" s="150">
        <f t="shared" ref="E149:F155" si="36">+G149+I149+K149+M149+O149+Q149+S149+U149+W149+Y149+AA149+AC149+AE149+AG149+AI149+AK149+AM149</f>
        <v>0</v>
      </c>
      <c r="F149" s="150">
        <f t="shared" si="36"/>
        <v>4</v>
      </c>
      <c r="G149" s="25"/>
      <c r="H149" s="25"/>
      <c r="I149" s="25"/>
      <c r="J149" s="25"/>
      <c r="K149" s="25"/>
      <c r="L149" s="25"/>
      <c r="M149" s="25"/>
      <c r="N149" s="25">
        <v>1</v>
      </c>
      <c r="O149" s="25"/>
      <c r="P149" s="25"/>
      <c r="Q149" s="25"/>
      <c r="R149" s="25">
        <v>1</v>
      </c>
      <c r="S149" s="25"/>
      <c r="T149" s="25"/>
      <c r="U149" s="25"/>
      <c r="V149" s="25"/>
      <c r="W149" s="25"/>
      <c r="X149" s="25">
        <v>1</v>
      </c>
      <c r="Y149" s="25"/>
      <c r="Z149" s="25">
        <v>1</v>
      </c>
      <c r="AA149" s="25"/>
      <c r="AB149" s="25"/>
      <c r="AC149" s="25"/>
      <c r="AD149" s="25"/>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1</v>
      </c>
      <c r="E152" s="155">
        <f t="shared" si="36"/>
        <v>1</v>
      </c>
      <c r="F152" s="155">
        <f t="shared" si="36"/>
        <v>0</v>
      </c>
      <c r="G152" s="32"/>
      <c r="H152" s="32"/>
      <c r="I152" s="32"/>
      <c r="J152" s="32"/>
      <c r="K152" s="32"/>
      <c r="L152" s="32"/>
      <c r="M152" s="32">
        <v>1</v>
      </c>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2</v>
      </c>
      <c r="E154" s="155">
        <f t="shared" si="36"/>
        <v>1</v>
      </c>
      <c r="F154" s="155">
        <f t="shared" si="36"/>
        <v>1</v>
      </c>
      <c r="G154" s="32"/>
      <c r="H154" s="32"/>
      <c r="I154" s="32"/>
      <c r="J154" s="32"/>
      <c r="K154" s="32"/>
      <c r="L154" s="32"/>
      <c r="M154" s="32"/>
      <c r="N154" s="32"/>
      <c r="O154" s="32">
        <v>1</v>
      </c>
      <c r="P154" s="32"/>
      <c r="Q154" s="32"/>
      <c r="R154" s="32"/>
      <c r="S154" s="32"/>
      <c r="T154" s="32"/>
      <c r="U154" s="32"/>
      <c r="V154" s="32">
        <v>1</v>
      </c>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4</v>
      </c>
      <c r="E155" s="155">
        <f t="shared" si="36"/>
        <v>0</v>
      </c>
      <c r="F155" s="155">
        <f t="shared" si="36"/>
        <v>4</v>
      </c>
      <c r="G155" s="32"/>
      <c r="H155" s="32"/>
      <c r="I155" s="32"/>
      <c r="J155" s="32"/>
      <c r="K155" s="32"/>
      <c r="L155" s="32"/>
      <c r="M155" s="32"/>
      <c r="N155" s="32"/>
      <c r="O155" s="32"/>
      <c r="P155" s="32"/>
      <c r="Q155" s="32"/>
      <c r="R155" s="32"/>
      <c r="S155" s="32"/>
      <c r="T155" s="32"/>
      <c r="U155" s="32"/>
      <c r="V155" s="32"/>
      <c r="W155" s="32"/>
      <c r="X155" s="32">
        <v>1</v>
      </c>
      <c r="Y155" s="32"/>
      <c r="Z155" s="32"/>
      <c r="AA155" s="32"/>
      <c r="AB155" s="32">
        <v>2</v>
      </c>
      <c r="AC155" s="32"/>
      <c r="AD155" s="32"/>
      <c r="AE155" s="32"/>
      <c r="AF155" s="32">
        <v>1</v>
      </c>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0</v>
      </c>
      <c r="E156" s="158">
        <f>+G156+I156+K156+M156+O156+Q156+S156+U156+W156+Y156+AA156+AC156+AE156+AG156+AI156+AK156+AM156</f>
        <v>0</v>
      </c>
      <c r="F156" s="158">
        <f>+H156+J156+L156+N156+P156+R156+T156+V156+X156+Z156+AB156+AD156+AF156+AH156+AJ156+AL156+AN156</f>
        <v>0</v>
      </c>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1</v>
      </c>
      <c r="E157" s="168">
        <f>+G157+I157+K157+M157+O157+Q157+S157+U157+W157+Y157+AA157+AC157+AE157+AG157+AI157+AK157+AM157</f>
        <v>0</v>
      </c>
      <c r="F157" s="168">
        <f>+H157+J157+L157+N157+P157+R157+T157+V157+X157+Z157+AB157+AD157+AF157+AH157+AJ157+AL157+AN157</f>
        <v>1</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v>1</v>
      </c>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508" t="s">
        <v>146</v>
      </c>
      <c r="E160" s="332" t="s">
        <v>48</v>
      </c>
      <c r="F160" s="332" t="s">
        <v>70</v>
      </c>
      <c r="G160" s="507" t="s">
        <v>48</v>
      </c>
      <c r="H160" s="507" t="s">
        <v>70</v>
      </c>
      <c r="I160" s="507" t="s">
        <v>48</v>
      </c>
      <c r="J160" s="507" t="s">
        <v>70</v>
      </c>
      <c r="K160" s="507" t="s">
        <v>48</v>
      </c>
      <c r="L160" s="507" t="s">
        <v>70</v>
      </c>
      <c r="M160" s="507" t="s">
        <v>48</v>
      </c>
      <c r="N160" s="507" t="s">
        <v>70</v>
      </c>
      <c r="O160" s="507" t="s">
        <v>48</v>
      </c>
      <c r="P160" s="507" t="s">
        <v>70</v>
      </c>
      <c r="Q160" s="507" t="s">
        <v>48</v>
      </c>
      <c r="R160" s="507" t="s">
        <v>70</v>
      </c>
      <c r="S160" s="507" t="s">
        <v>48</v>
      </c>
      <c r="T160" s="507" t="s">
        <v>70</v>
      </c>
      <c r="U160" s="507" t="s">
        <v>48</v>
      </c>
      <c r="V160" s="507" t="s">
        <v>70</v>
      </c>
      <c r="W160" s="507" t="s">
        <v>48</v>
      </c>
      <c r="X160" s="507" t="s">
        <v>70</v>
      </c>
      <c r="Y160" s="507" t="s">
        <v>48</v>
      </c>
      <c r="Z160" s="507" t="s">
        <v>70</v>
      </c>
      <c r="AA160" s="507" t="s">
        <v>48</v>
      </c>
      <c r="AB160" s="507" t="s">
        <v>70</v>
      </c>
      <c r="AC160" s="507" t="s">
        <v>48</v>
      </c>
      <c r="AD160" s="507" t="s">
        <v>70</v>
      </c>
      <c r="AE160" s="507" t="s">
        <v>48</v>
      </c>
      <c r="AF160" s="507" t="s">
        <v>70</v>
      </c>
      <c r="AG160" s="507" t="s">
        <v>48</v>
      </c>
      <c r="AH160" s="507" t="s">
        <v>70</v>
      </c>
      <c r="AI160" s="507" t="s">
        <v>48</v>
      </c>
      <c r="AJ160" s="507" t="s">
        <v>70</v>
      </c>
      <c r="AK160" s="507" t="s">
        <v>48</v>
      </c>
      <c r="AL160" s="507" t="s">
        <v>70</v>
      </c>
      <c r="AM160" s="507" t="s">
        <v>48</v>
      </c>
      <c r="AN160" s="487"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8</v>
      </c>
      <c r="E161" s="146">
        <f>+G161+I161+K161+M161+O161+Q161+S161+U161+W161+Y161+AA161+AC161+AE161+AG161+AI161+AK161+AM161</f>
        <v>4</v>
      </c>
      <c r="F161" s="146">
        <f>+H161+J161+L161+N161+P161+R161+T161+V161+X161+Z161+AB161+AD161+AF161+AH161+AJ161+AL161+AN161</f>
        <v>4</v>
      </c>
      <c r="G161" s="38"/>
      <c r="H161" s="38">
        <v>1</v>
      </c>
      <c r="I161" s="38">
        <v>2</v>
      </c>
      <c r="J161" s="38"/>
      <c r="K161" s="38"/>
      <c r="L161" s="38"/>
      <c r="M161" s="38"/>
      <c r="N161" s="38"/>
      <c r="O161" s="38"/>
      <c r="P161" s="38">
        <v>1</v>
      </c>
      <c r="Q161" s="38"/>
      <c r="R161" s="38"/>
      <c r="S161" s="38"/>
      <c r="T161" s="38"/>
      <c r="U161" s="38">
        <v>1</v>
      </c>
      <c r="V161" s="38">
        <v>1</v>
      </c>
      <c r="W161" s="38"/>
      <c r="X161" s="38"/>
      <c r="Y161" s="38"/>
      <c r="Z161" s="38"/>
      <c r="AA161" s="38">
        <v>1</v>
      </c>
      <c r="AB161" s="38"/>
      <c r="AC161" s="38"/>
      <c r="AD161" s="38"/>
      <c r="AE161" s="38"/>
      <c r="AF161" s="38">
        <v>1</v>
      </c>
      <c r="AG161" s="38"/>
      <c r="AH161" s="38"/>
      <c r="AI161" s="38"/>
      <c r="AJ161" s="38"/>
      <c r="AK161" s="38"/>
      <c r="AL161" s="38"/>
      <c r="AM161" s="38"/>
      <c r="AN161" s="173"/>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8</v>
      </c>
      <c r="E166" s="50">
        <f t="shared" si="41"/>
        <v>4</v>
      </c>
      <c r="F166" s="50">
        <f t="shared" si="41"/>
        <v>4</v>
      </c>
      <c r="G166" s="38"/>
      <c r="H166" s="38">
        <v>1</v>
      </c>
      <c r="I166" s="38">
        <v>2</v>
      </c>
      <c r="J166" s="38"/>
      <c r="K166" s="38"/>
      <c r="L166" s="38"/>
      <c r="M166" s="38"/>
      <c r="N166" s="38"/>
      <c r="O166" s="38"/>
      <c r="P166" s="38">
        <v>1</v>
      </c>
      <c r="Q166" s="38"/>
      <c r="R166" s="38"/>
      <c r="S166" s="38"/>
      <c r="T166" s="38"/>
      <c r="U166" s="38">
        <v>1</v>
      </c>
      <c r="V166" s="38">
        <v>1</v>
      </c>
      <c r="W166" s="38"/>
      <c r="X166" s="38"/>
      <c r="Y166" s="38"/>
      <c r="Z166" s="38"/>
      <c r="AA166" s="38">
        <v>1</v>
      </c>
      <c r="AB166" s="38"/>
      <c r="AC166" s="38"/>
      <c r="AD166" s="38"/>
      <c r="AE166" s="38"/>
      <c r="AF166" s="38">
        <v>1</v>
      </c>
      <c r="AG166" s="38"/>
      <c r="AH166" s="38"/>
      <c r="AI166" s="38"/>
      <c r="AJ166" s="38"/>
      <c r="AK166" s="38"/>
      <c r="AL166" s="38"/>
      <c r="AM166" s="38"/>
      <c r="AN166" s="173"/>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1</v>
      </c>
      <c r="E169" s="155">
        <f t="shared" si="41"/>
        <v>1</v>
      </c>
      <c r="F169" s="155">
        <f t="shared" si="41"/>
        <v>0</v>
      </c>
      <c r="G169" s="32"/>
      <c r="H169" s="32"/>
      <c r="I169" s="32"/>
      <c r="J169" s="32"/>
      <c r="K169" s="32"/>
      <c r="L169" s="32"/>
      <c r="M169" s="32"/>
      <c r="N169" s="32"/>
      <c r="O169" s="32"/>
      <c r="P169" s="32"/>
      <c r="Q169" s="32"/>
      <c r="R169" s="32"/>
      <c r="S169" s="32"/>
      <c r="T169" s="32"/>
      <c r="U169" s="32"/>
      <c r="V169" s="32"/>
      <c r="W169" s="32"/>
      <c r="X169" s="32"/>
      <c r="Y169" s="32"/>
      <c r="Z169" s="32"/>
      <c r="AA169" s="32">
        <v>1</v>
      </c>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0</v>
      </c>
      <c r="E172" s="155">
        <f t="shared" si="49"/>
        <v>0</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0</v>
      </c>
      <c r="E173" s="155">
        <f t="shared" si="49"/>
        <v>0</v>
      </c>
      <c r="F173" s="155">
        <f t="shared" si="49"/>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0</v>
      </c>
      <c r="E178" s="150">
        <f t="shared" ref="E178:F181" si="50">+G178+I178+K178+M178+O178</f>
        <v>0</v>
      </c>
      <c r="F178" s="150">
        <f t="shared" si="50"/>
        <v>0</v>
      </c>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3</v>
      </c>
      <c r="E181" s="158">
        <f t="shared" si="50"/>
        <v>2</v>
      </c>
      <c r="F181" s="158">
        <f t="shared" si="50"/>
        <v>1</v>
      </c>
      <c r="G181" s="35"/>
      <c r="H181" s="35">
        <v>1</v>
      </c>
      <c r="I181" s="35">
        <v>2</v>
      </c>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0</v>
      </c>
      <c r="E182" s="150">
        <f t="shared" si="49"/>
        <v>0</v>
      </c>
      <c r="F182" s="150">
        <f t="shared" si="49"/>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0</v>
      </c>
      <c r="E187" s="155">
        <f t="shared" si="49"/>
        <v>0</v>
      </c>
      <c r="F187" s="155">
        <f t="shared" si="49"/>
        <v>0</v>
      </c>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1</v>
      </c>
      <c r="E188" s="155">
        <f t="shared" si="49"/>
        <v>0</v>
      </c>
      <c r="F188" s="155">
        <f t="shared" si="49"/>
        <v>1</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v>1</v>
      </c>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3</v>
      </c>
      <c r="E189" s="155">
        <f>+G189+I189+K189+M189+O189+Q189+S189+U189+W189+Y189+AA189+AC189+AE189+AG189+AI189+AK189+AM189</f>
        <v>1</v>
      </c>
      <c r="F189" s="155">
        <f>+H189+J189+L189+N189+P189+R189+T189+V189+X189+Z189+AB189+AD189+AF189+AH189+AJ189+AL189+AN189</f>
        <v>2</v>
      </c>
      <c r="G189" s="35"/>
      <c r="H189" s="35"/>
      <c r="I189" s="35"/>
      <c r="J189" s="35"/>
      <c r="K189" s="35"/>
      <c r="L189" s="35"/>
      <c r="M189" s="35"/>
      <c r="N189" s="35"/>
      <c r="O189" s="35"/>
      <c r="P189" s="35">
        <v>1</v>
      </c>
      <c r="Q189" s="35"/>
      <c r="R189" s="35"/>
      <c r="S189" s="35"/>
      <c r="T189" s="35"/>
      <c r="U189" s="35">
        <v>1</v>
      </c>
      <c r="V189" s="35">
        <v>1</v>
      </c>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499" t="s">
        <v>198</v>
      </c>
      <c r="D193" s="499" t="s">
        <v>48</v>
      </c>
      <c r="E193" s="500" t="s">
        <v>70</v>
      </c>
      <c r="F193" s="502" t="s">
        <v>48</v>
      </c>
      <c r="G193" s="502" t="s">
        <v>70</v>
      </c>
      <c r="H193" s="502" t="s">
        <v>48</v>
      </c>
      <c r="I193" s="502" t="s">
        <v>70</v>
      </c>
      <c r="J193" s="502" t="s">
        <v>48</v>
      </c>
      <c r="K193" s="502" t="s">
        <v>70</v>
      </c>
      <c r="L193" s="502" t="s">
        <v>48</v>
      </c>
      <c r="M193" s="502" t="s">
        <v>70</v>
      </c>
      <c r="N193" s="502" t="s">
        <v>48</v>
      </c>
      <c r="O193" s="502" t="s">
        <v>70</v>
      </c>
      <c r="P193" s="502" t="s">
        <v>48</v>
      </c>
      <c r="Q193" s="502" t="s">
        <v>70</v>
      </c>
      <c r="R193" s="502" t="s">
        <v>48</v>
      </c>
      <c r="S193" s="502" t="s">
        <v>70</v>
      </c>
      <c r="T193" s="502" t="s">
        <v>48</v>
      </c>
      <c r="U193" s="502" t="s">
        <v>70</v>
      </c>
      <c r="V193" s="502" t="s">
        <v>48</v>
      </c>
      <c r="W193" s="502" t="s">
        <v>70</v>
      </c>
      <c r="X193" s="502" t="s">
        <v>48</v>
      </c>
      <c r="Y193" s="502" t="s">
        <v>70</v>
      </c>
      <c r="Z193" s="502" t="s">
        <v>48</v>
      </c>
      <c r="AA193" s="502" t="s">
        <v>70</v>
      </c>
      <c r="AB193" s="502" t="s">
        <v>48</v>
      </c>
      <c r="AC193" s="502" t="s">
        <v>70</v>
      </c>
      <c r="AD193" s="502" t="s">
        <v>48</v>
      </c>
      <c r="AE193" s="502" t="s">
        <v>70</v>
      </c>
      <c r="AF193" s="502" t="s">
        <v>48</v>
      </c>
      <c r="AG193" s="502" t="s">
        <v>70</v>
      </c>
      <c r="AH193" s="502" t="s">
        <v>48</v>
      </c>
      <c r="AI193" s="502" t="s">
        <v>70</v>
      </c>
      <c r="AJ193" s="502" t="s">
        <v>48</v>
      </c>
      <c r="AK193" s="502"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499" t="s">
        <v>198</v>
      </c>
      <c r="D197" s="499" t="s">
        <v>48</v>
      </c>
      <c r="E197" s="500" t="s">
        <v>70</v>
      </c>
      <c r="F197" s="502" t="s">
        <v>48</v>
      </c>
      <c r="G197" s="502" t="s">
        <v>70</v>
      </c>
      <c r="H197" s="502" t="s">
        <v>48</v>
      </c>
      <c r="I197" s="502" t="s">
        <v>70</v>
      </c>
      <c r="J197" s="502" t="s">
        <v>48</v>
      </c>
      <c r="K197" s="502" t="s">
        <v>70</v>
      </c>
      <c r="L197" s="502" t="s">
        <v>48</v>
      </c>
      <c r="M197" s="502" t="s">
        <v>70</v>
      </c>
      <c r="N197" s="502" t="s">
        <v>48</v>
      </c>
      <c r="O197" s="502" t="s">
        <v>70</v>
      </c>
      <c r="P197" s="502" t="s">
        <v>48</v>
      </c>
      <c r="Q197" s="502" t="s">
        <v>70</v>
      </c>
      <c r="R197" s="502" t="s">
        <v>48</v>
      </c>
      <c r="S197" s="502" t="s">
        <v>70</v>
      </c>
      <c r="T197" s="502" t="s">
        <v>48</v>
      </c>
      <c r="U197" s="502" t="s">
        <v>70</v>
      </c>
      <c r="V197" s="502" t="s">
        <v>48</v>
      </c>
      <c r="W197" s="502" t="s">
        <v>70</v>
      </c>
      <c r="X197" s="502" t="s">
        <v>48</v>
      </c>
      <c r="Y197" s="502" t="s">
        <v>70</v>
      </c>
      <c r="Z197" s="502" t="s">
        <v>48</v>
      </c>
      <c r="AA197" s="502" t="s">
        <v>70</v>
      </c>
      <c r="AB197" s="502" t="s">
        <v>48</v>
      </c>
      <c r="AC197" s="502" t="s">
        <v>70</v>
      </c>
      <c r="AD197" s="502" t="s">
        <v>48</v>
      </c>
      <c r="AE197" s="502" t="s">
        <v>70</v>
      </c>
      <c r="AF197" s="502" t="s">
        <v>48</v>
      </c>
      <c r="AG197" s="502" t="s">
        <v>70</v>
      </c>
      <c r="AH197" s="502" t="s">
        <v>48</v>
      </c>
      <c r="AI197" s="502" t="s">
        <v>70</v>
      </c>
      <c r="AJ197" s="502" t="s">
        <v>48</v>
      </c>
      <c r="AK197" s="502"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506" t="s">
        <v>143</v>
      </c>
      <c r="F201" s="506" t="s">
        <v>84</v>
      </c>
      <c r="G201" s="506" t="s">
        <v>8</v>
      </c>
      <c r="H201" s="502" t="s">
        <v>9</v>
      </c>
      <c r="I201" s="502" t="s">
        <v>10</v>
      </c>
      <c r="J201" s="502" t="s">
        <v>11</v>
      </c>
      <c r="K201" s="502" t="s">
        <v>12</v>
      </c>
      <c r="L201" s="502" t="s">
        <v>13</v>
      </c>
      <c r="M201" s="502" t="s">
        <v>14</v>
      </c>
      <c r="N201" s="502" t="s">
        <v>204</v>
      </c>
      <c r="O201" s="502" t="s">
        <v>205</v>
      </c>
      <c r="P201" s="502" t="s">
        <v>206</v>
      </c>
      <c r="Q201" s="502" t="s">
        <v>207</v>
      </c>
      <c r="R201" s="502" t="s">
        <v>208</v>
      </c>
      <c r="S201" s="502" t="s">
        <v>209</v>
      </c>
      <c r="T201" s="506" t="s">
        <v>210</v>
      </c>
      <c r="U201" s="506"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499" t="s">
        <v>198</v>
      </c>
      <c r="D209" s="499" t="s">
        <v>48</v>
      </c>
      <c r="E209" s="492" t="s">
        <v>70</v>
      </c>
      <c r="F209" s="493" t="s">
        <v>210</v>
      </c>
      <c r="G209" s="493" t="s">
        <v>70</v>
      </c>
      <c r="H209" s="493" t="s">
        <v>210</v>
      </c>
      <c r="I209" s="493" t="s">
        <v>70</v>
      </c>
      <c r="J209" s="493" t="s">
        <v>210</v>
      </c>
      <c r="K209" s="493" t="s">
        <v>70</v>
      </c>
      <c r="L209" s="493" t="s">
        <v>210</v>
      </c>
      <c r="M209" s="493" t="s">
        <v>70</v>
      </c>
      <c r="N209" s="493" t="s">
        <v>210</v>
      </c>
      <c r="O209" s="493" t="s">
        <v>70</v>
      </c>
      <c r="P209" s="493" t="s">
        <v>210</v>
      </c>
      <c r="Q209" s="493" t="s">
        <v>70</v>
      </c>
      <c r="R209" s="493" t="s">
        <v>210</v>
      </c>
      <c r="S209" s="493" t="s">
        <v>70</v>
      </c>
      <c r="T209" s="493" t="s">
        <v>210</v>
      </c>
      <c r="U209" s="493" t="s">
        <v>70</v>
      </c>
      <c r="V209" s="493" t="s">
        <v>210</v>
      </c>
      <c r="W209" s="493" t="s">
        <v>70</v>
      </c>
      <c r="X209" s="493" t="s">
        <v>210</v>
      </c>
      <c r="Y209" s="493" t="s">
        <v>70</v>
      </c>
      <c r="Z209" s="493" t="s">
        <v>210</v>
      </c>
      <c r="AA209" s="493" t="s">
        <v>70</v>
      </c>
      <c r="AB209" s="493" t="s">
        <v>210</v>
      </c>
      <c r="AC209" s="493" t="s">
        <v>70</v>
      </c>
      <c r="AD209" s="493" t="s">
        <v>210</v>
      </c>
      <c r="AE209" s="493" t="s">
        <v>70</v>
      </c>
      <c r="AF209" s="493" t="s">
        <v>210</v>
      </c>
      <c r="AG209" s="493" t="s">
        <v>70</v>
      </c>
      <c r="AH209" s="493" t="s">
        <v>210</v>
      </c>
      <c r="AI209" s="493" t="s">
        <v>70</v>
      </c>
      <c r="AJ209" s="493" t="s">
        <v>210</v>
      </c>
      <c r="AK209" s="493" t="s">
        <v>70</v>
      </c>
      <c r="AL209" s="493" t="s">
        <v>210</v>
      </c>
      <c r="AM209" s="490"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10</v>
      </c>
      <c r="D210" s="203">
        <f>+F210+H210+J210+L210+N210+P210+R210+T210+V210++X210+Z210+AB210+AD210+AF210+AH210+AJ210+AL210</f>
        <v>2</v>
      </c>
      <c r="E210" s="203">
        <f>+G210+I210+K210+M210+O210+Q210+S210+U210+W210++Y210+AA210+AC210+AE210+AG210+AI210+AK210+AM210</f>
        <v>8</v>
      </c>
      <c r="F210" s="203">
        <f>SUM(F212:F220)</f>
        <v>0</v>
      </c>
      <c r="G210" s="203">
        <f t="shared" ref="G210:AM210" si="52">SUM(G212:G220)</f>
        <v>0</v>
      </c>
      <c r="H210" s="203">
        <f t="shared" si="52"/>
        <v>0</v>
      </c>
      <c r="I210" s="203">
        <f t="shared" si="52"/>
        <v>0</v>
      </c>
      <c r="J210" s="203">
        <f t="shared" si="52"/>
        <v>0</v>
      </c>
      <c r="K210" s="203">
        <f>SUM(K211:K220)</f>
        <v>0</v>
      </c>
      <c r="L210" s="203">
        <f t="shared" si="52"/>
        <v>1</v>
      </c>
      <c r="M210" s="203">
        <f>SUM(M211:M220)</f>
        <v>2</v>
      </c>
      <c r="N210" s="203">
        <f t="shared" si="52"/>
        <v>0</v>
      </c>
      <c r="O210" s="203">
        <f>SUM(O211:O220)</f>
        <v>2</v>
      </c>
      <c r="P210" s="203">
        <f t="shared" si="52"/>
        <v>0</v>
      </c>
      <c r="Q210" s="203">
        <f>SUM(Q211:Q220)</f>
        <v>0</v>
      </c>
      <c r="R210" s="203">
        <f t="shared" si="52"/>
        <v>1</v>
      </c>
      <c r="S210" s="203">
        <f>SUM(S211:S220)</f>
        <v>2</v>
      </c>
      <c r="T210" s="203">
        <f t="shared" si="52"/>
        <v>0</v>
      </c>
      <c r="U210" s="203">
        <f>SUM(U211:U220)</f>
        <v>1</v>
      </c>
      <c r="V210" s="203">
        <f t="shared" si="52"/>
        <v>0</v>
      </c>
      <c r="W210" s="203">
        <f>SUM(W211:W220)</f>
        <v>1</v>
      </c>
      <c r="X210" s="203">
        <f t="shared" si="52"/>
        <v>0</v>
      </c>
      <c r="Y210" s="203">
        <f>SUM(Y211:Y220)</f>
        <v>0</v>
      </c>
      <c r="Z210" s="203">
        <f t="shared" si="52"/>
        <v>0</v>
      </c>
      <c r="AA210" s="203">
        <f>SUM(AA211:AA220)</f>
        <v>0</v>
      </c>
      <c r="AB210" s="203">
        <f t="shared" si="52"/>
        <v>0</v>
      </c>
      <c r="AC210" s="203">
        <f>SUM(AC211:AC220)</f>
        <v>0</v>
      </c>
      <c r="AD210" s="203">
        <f t="shared" si="52"/>
        <v>0</v>
      </c>
      <c r="AE210" s="203">
        <f t="shared" si="52"/>
        <v>0</v>
      </c>
      <c r="AF210" s="203">
        <f t="shared" si="52"/>
        <v>0</v>
      </c>
      <c r="AG210" s="203">
        <f t="shared" si="52"/>
        <v>0</v>
      </c>
      <c r="AH210" s="203">
        <f t="shared" si="52"/>
        <v>0</v>
      </c>
      <c r="AI210" s="203">
        <f t="shared" si="52"/>
        <v>0</v>
      </c>
      <c r="AJ210" s="203">
        <f t="shared" si="52"/>
        <v>0</v>
      </c>
      <c r="AK210" s="203">
        <f t="shared" si="52"/>
        <v>0</v>
      </c>
      <c r="AL210" s="204">
        <f t="shared" si="52"/>
        <v>0</v>
      </c>
      <c r="AM210" s="205">
        <f t="shared" si="52"/>
        <v>0</v>
      </c>
      <c r="AN210" s="206">
        <f>SUM(AN211:AN220)</f>
        <v>0</v>
      </c>
      <c r="AO210" s="207">
        <f>SUM(AO211:AO220)</f>
        <v>0</v>
      </c>
      <c r="AP210" s="208">
        <f>SUM(AP211:AP220)</f>
        <v>0</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505" t="s">
        <v>225</v>
      </c>
      <c r="C212" s="53">
        <f t="shared" ref="C212:C220" si="55">SUM(D212:E212)</f>
        <v>0</v>
      </c>
      <c r="D212" s="53">
        <f t="shared" ref="D212:E220" si="56">+F212+H212+J212+L212+N212+P212+R212+T212+V212++X212+Z212+AB212+AD212+AF212+AH212+AJ212+AL212</f>
        <v>0</v>
      </c>
      <c r="E212" s="168">
        <f>+G212+I212+K212+M212+O212+Q212+S212+U212+W212++Y212+AA212+AC212+AE212+AG212+AI212+AK212+AM212</f>
        <v>0</v>
      </c>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1</v>
      </c>
      <c r="D213" s="59">
        <f t="shared" si="56"/>
        <v>1</v>
      </c>
      <c r="E213" s="213">
        <f t="shared" si="56"/>
        <v>0</v>
      </c>
      <c r="F213" s="60"/>
      <c r="G213" s="60"/>
      <c r="H213" s="60"/>
      <c r="I213" s="60"/>
      <c r="J213" s="60"/>
      <c r="K213" s="60"/>
      <c r="L213" s="60">
        <v>1</v>
      </c>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9</v>
      </c>
      <c r="D214" s="56">
        <f t="shared" si="56"/>
        <v>1</v>
      </c>
      <c r="E214" s="214">
        <f t="shared" si="56"/>
        <v>8</v>
      </c>
      <c r="F214" s="32"/>
      <c r="G214" s="32"/>
      <c r="H214" s="32"/>
      <c r="I214" s="32"/>
      <c r="J214" s="32"/>
      <c r="K214" s="32"/>
      <c r="L214" s="32"/>
      <c r="M214" s="32">
        <v>2</v>
      </c>
      <c r="N214" s="32"/>
      <c r="O214" s="32">
        <v>2</v>
      </c>
      <c r="P214" s="32"/>
      <c r="Q214" s="32"/>
      <c r="R214" s="32">
        <v>1</v>
      </c>
      <c r="S214" s="32">
        <v>2</v>
      </c>
      <c r="T214" s="32"/>
      <c r="U214" s="32">
        <v>1</v>
      </c>
      <c r="V214" s="32"/>
      <c r="W214" s="32">
        <v>1</v>
      </c>
      <c r="X214" s="32"/>
      <c r="Y214" s="32"/>
      <c r="Z214" s="32"/>
      <c r="AA214" s="32"/>
      <c r="AB214" s="32"/>
      <c r="AC214" s="32"/>
      <c r="AD214" s="32"/>
      <c r="AE214" s="32"/>
      <c r="AF214" s="32"/>
      <c r="AG214" s="32"/>
      <c r="AH214" s="32"/>
      <c r="AI214" s="32"/>
      <c r="AJ214" s="32"/>
      <c r="AK214" s="32"/>
      <c r="AL214" s="32"/>
      <c r="AM214" s="86"/>
      <c r="AN214" s="177"/>
      <c r="AO214" s="178"/>
      <c r="AP214" s="32"/>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0</v>
      </c>
      <c r="D220" s="53">
        <f t="shared" si="56"/>
        <v>0</v>
      </c>
      <c r="E220" s="168">
        <f t="shared" si="56"/>
        <v>0</v>
      </c>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499" t="s">
        <v>198</v>
      </c>
      <c r="D224" s="499" t="s">
        <v>48</v>
      </c>
      <c r="E224" s="492"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2</v>
      </c>
      <c r="D225" s="52">
        <f t="shared" ref="D225:E231" si="60">+F225+H225+J225+L225+N225+P225+R225+T225+V225++X225+Z225+AB225+AD225+AF225+AH225+AJ225+AL225+AN225</f>
        <v>2</v>
      </c>
      <c r="E225" s="52">
        <f t="shared" si="60"/>
        <v>0</v>
      </c>
      <c r="F225" s="24"/>
      <c r="G225" s="24"/>
      <c r="H225" s="24"/>
      <c r="I225" s="24"/>
      <c r="J225" s="24"/>
      <c r="K225" s="24"/>
      <c r="L225" s="24"/>
      <c r="M225" s="24"/>
      <c r="N225" s="24"/>
      <c r="O225" s="24"/>
      <c r="P225" s="24"/>
      <c r="Q225" s="24"/>
      <c r="R225" s="24">
        <v>1</v>
      </c>
      <c r="S225" s="24"/>
      <c r="T225" s="24"/>
      <c r="U225" s="24"/>
      <c r="V225" s="24"/>
      <c r="W225" s="24"/>
      <c r="X225" s="24"/>
      <c r="Y225" s="24"/>
      <c r="Z225" s="24"/>
      <c r="AA225" s="24"/>
      <c r="AB225" s="24"/>
      <c r="AC225" s="24"/>
      <c r="AD225" s="24"/>
      <c r="AE225" s="24"/>
      <c r="AF225" s="24"/>
      <c r="AG225" s="24"/>
      <c r="AH225" s="24">
        <v>1</v>
      </c>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0</v>
      </c>
      <c r="D226" s="62">
        <f t="shared" si="60"/>
        <v>0</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499" t="s">
        <v>198</v>
      </c>
      <c r="D235" s="499" t="s">
        <v>48</v>
      </c>
      <c r="E235" s="492"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4"/>
        <v>0</v>
      </c>
      <c r="E237" s="237">
        <f t="shared" si="64"/>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v>
      </c>
      <c r="D238" s="108">
        <f t="shared" si="64"/>
        <v>0</v>
      </c>
      <c r="E238" s="162">
        <f t="shared" si="64"/>
        <v>11</v>
      </c>
      <c r="F238" s="233"/>
      <c r="G238" s="233">
        <v>1</v>
      </c>
      <c r="H238" s="233"/>
      <c r="I238" s="233">
        <v>3</v>
      </c>
      <c r="J238" s="233"/>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499" t="s">
        <v>198</v>
      </c>
      <c r="D243" s="499" t="s">
        <v>48</v>
      </c>
      <c r="E243" s="492" t="s">
        <v>70</v>
      </c>
      <c r="F243" s="506" t="s">
        <v>210</v>
      </c>
      <c r="G243" s="506" t="s">
        <v>70</v>
      </c>
      <c r="H243" s="506" t="s">
        <v>210</v>
      </c>
      <c r="I243" s="506" t="s">
        <v>70</v>
      </c>
      <c r="J243" s="506" t="s">
        <v>210</v>
      </c>
      <c r="K243" s="506" t="s">
        <v>70</v>
      </c>
      <c r="L243" s="506" t="s">
        <v>210</v>
      </c>
      <c r="M243" s="506" t="s">
        <v>70</v>
      </c>
      <c r="N243" s="506" t="s">
        <v>210</v>
      </c>
      <c r="O243" s="506" t="s">
        <v>70</v>
      </c>
      <c r="P243" s="506" t="s">
        <v>210</v>
      </c>
      <c r="Q243" s="506" t="s">
        <v>70</v>
      </c>
      <c r="R243" s="506" t="s">
        <v>210</v>
      </c>
      <c r="S243" s="506" t="s">
        <v>70</v>
      </c>
      <c r="T243" s="506" t="s">
        <v>210</v>
      </c>
      <c r="U243" s="506" t="s">
        <v>70</v>
      </c>
      <c r="V243" s="506" t="s">
        <v>210</v>
      </c>
      <c r="W243" s="506"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886</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854</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1" workbookViewId="0">
      <selection activeCell="I175" sqref="I175"/>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",[11]NOMBRE!B2," - ","( ",[11]NOMBRE!C2,[11]NOMBRE!D2,[11]NOMBRE!E2,[11]NOMBRE!F2,[11]NOMBRE!G2,"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",[11]NOMBRE!B6," - ","( ",[11]NOMBRE!C6,[11]NOMBRE!D6," )")</f>
        <v>MES: NOVIEMBRE - ( 11 )</v>
      </c>
      <c r="B4" s="2"/>
      <c r="C4" s="2"/>
      <c r="D4" s="2"/>
      <c r="E4" s="2"/>
      <c r="F4" s="2"/>
      <c r="G4" s="2"/>
      <c r="H4" s="2"/>
      <c r="I4" s="2"/>
      <c r="J4" s="2"/>
      <c r="K4" s="2"/>
      <c r="M4" s="4"/>
      <c r="AY4" s="5"/>
      <c r="AZ4" s="5"/>
    </row>
    <row r="5" spans="1:78" s="3" customFormat="1" ht="12.75" customHeight="1" x14ac:dyDescent="0.2">
      <c r="A5" s="7" t="str">
        <f>CONCATENATE("AÑO: ",[11]NOMBRE!B7)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IF($C10&gt;=[11]A03!$C73,"","Total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153</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5</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21</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4</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3</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18</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17</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2</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82</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522" t="s">
        <v>6</v>
      </c>
      <c r="E32" s="516" t="s">
        <v>7</v>
      </c>
      <c r="F32" s="516" t="s">
        <v>8</v>
      </c>
      <c r="G32" s="516" t="s">
        <v>9</v>
      </c>
      <c r="H32" s="516" t="s">
        <v>10</v>
      </c>
      <c r="I32" s="516" t="s">
        <v>11</v>
      </c>
      <c r="J32" s="516" t="s">
        <v>12</v>
      </c>
      <c r="K32" s="516" t="s">
        <v>13</v>
      </c>
      <c r="L32" s="516"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529"/>
      <c r="N35" s="529"/>
      <c r="O35" s="529"/>
      <c r="P35" s="529"/>
      <c r="Q35" s="529"/>
      <c r="R35" s="529"/>
      <c r="S35" s="529"/>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509" t="s">
        <v>51</v>
      </c>
      <c r="B45" s="522"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522"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IF(AND(([11]A01!$C16+[11]A01!$C17+[11]A01!$C18+[11]A01!$C19+[11]A01!$D29+[11]A01!$D30+[11]A01!$D31)&lt;&gt;0,D49="",E49=""),"Observacion : En A01 existen contoles no ingresados, Revisar","")</f>
        <v/>
      </c>
      <c r="BB49" s="74"/>
      <c r="BC49" s="74"/>
      <c r="BD49" s="74"/>
      <c r="BE49" s="74"/>
      <c r="BF49" s="75"/>
      <c r="BG49" s="75"/>
      <c r="BH49" s="29">
        <f>IF(AND(([11]A01!$C16+[11]A01!$C17+[11]A01!$C18+[11]A01!$C19+[11]A01!$D29+[11]A01!$D30+[11]A01!$D31)&lt;&gt;0,D49="",E49=""),1,0)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528" t="s">
        <v>78</v>
      </c>
      <c r="E59" s="528" t="s">
        <v>79</v>
      </c>
      <c r="F59" s="511" t="s">
        <v>80</v>
      </c>
      <c r="G59" s="511" t="s">
        <v>81</v>
      </c>
      <c r="H59" s="528"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527"/>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522" t="s">
        <v>98</v>
      </c>
      <c r="D67" s="522" t="s">
        <v>48</v>
      </c>
      <c r="E67" s="526"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517"/>
      <c r="BA67" s="517"/>
      <c r="BB67" s="517"/>
      <c r="BC67" s="517"/>
      <c r="BD67" s="517"/>
      <c r="BE67" s="517"/>
      <c r="BF67" s="517"/>
      <c r="BG67" s="95"/>
      <c r="BH67" s="517"/>
      <c r="BI67" s="517"/>
      <c r="BJ67" s="517"/>
      <c r="BK67" s="517"/>
      <c r="BL67" s="517"/>
      <c r="BM67" s="517"/>
      <c r="BN67" s="517"/>
      <c r="BO67" s="517"/>
      <c r="BP67" s="517"/>
      <c r="BQ67" s="517"/>
      <c r="BR67" s="517"/>
      <c r="BS67" s="517"/>
      <c r="BT67" s="517"/>
      <c r="BU67" s="517"/>
      <c r="BV67" s="517"/>
      <c r="BW67" s="517"/>
      <c r="BX67" s="517"/>
      <c r="BY67" s="517"/>
      <c r="BZ67" s="517"/>
      <c r="CA67" s="517"/>
      <c r="CB67" s="517"/>
      <c r="CC67" s="517"/>
      <c r="CD67" s="517"/>
      <c r="CE67" s="517"/>
      <c r="CF67" s="517"/>
      <c r="CG67" s="517"/>
      <c r="CH67" s="517"/>
      <c r="CI67" s="517"/>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519"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524" t="s">
        <v>102</v>
      </c>
      <c r="C70" s="56">
        <f t="shared" si="6"/>
        <v>9</v>
      </c>
      <c r="D70" s="56">
        <f t="shared" si="7"/>
        <v>4</v>
      </c>
      <c r="E70" s="56">
        <f t="shared" si="7"/>
        <v>5</v>
      </c>
      <c r="F70" s="32"/>
      <c r="G70" s="32"/>
      <c r="H70" s="32"/>
      <c r="I70" s="32">
        <v>1</v>
      </c>
      <c r="J70" s="32"/>
      <c r="K70" s="32"/>
      <c r="L70" s="32"/>
      <c r="M70" s="32"/>
      <c r="N70" s="32">
        <v>1</v>
      </c>
      <c r="O70" s="32"/>
      <c r="P70" s="32"/>
      <c r="Q70" s="32"/>
      <c r="R70" s="32"/>
      <c r="S70" s="32">
        <v>1</v>
      </c>
      <c r="T70" s="32"/>
      <c r="U70" s="32"/>
      <c r="V70" s="32">
        <v>2</v>
      </c>
      <c r="W70" s="32"/>
      <c r="X70" s="32"/>
      <c r="Y70" s="32">
        <v>1</v>
      </c>
      <c r="Z70" s="32">
        <v>1</v>
      </c>
      <c r="AA70" s="32">
        <v>1</v>
      </c>
      <c r="AB70" s="32"/>
      <c r="AC70" s="32"/>
      <c r="AD70" s="32"/>
      <c r="AE70" s="32"/>
      <c r="AF70" s="32"/>
      <c r="AG70" s="32">
        <v>1</v>
      </c>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524"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523"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522" t="s">
        <v>98</v>
      </c>
      <c r="D77" s="522" t="s">
        <v>48</v>
      </c>
      <c r="E77" s="522" t="s">
        <v>70</v>
      </c>
      <c r="F77" s="513" t="s">
        <v>48</v>
      </c>
      <c r="G77" s="513" t="s">
        <v>70</v>
      </c>
      <c r="H77" s="513" t="s">
        <v>48</v>
      </c>
      <c r="I77" s="513" t="s">
        <v>70</v>
      </c>
      <c r="J77" s="513" t="s">
        <v>48</v>
      </c>
      <c r="K77" s="513" t="s">
        <v>70</v>
      </c>
      <c r="L77" s="513" t="s">
        <v>48</v>
      </c>
      <c r="M77" s="513" t="s">
        <v>70</v>
      </c>
      <c r="N77" s="513" t="s">
        <v>48</v>
      </c>
      <c r="O77" s="513" t="s">
        <v>70</v>
      </c>
      <c r="P77" s="513" t="s">
        <v>48</v>
      </c>
      <c r="Q77" s="513" t="s">
        <v>70</v>
      </c>
      <c r="R77" s="513" t="s">
        <v>48</v>
      </c>
      <c r="S77" s="513" t="s">
        <v>70</v>
      </c>
      <c r="T77" s="513" t="s">
        <v>48</v>
      </c>
      <c r="U77" s="513" t="s">
        <v>70</v>
      </c>
      <c r="V77" s="513" t="s">
        <v>48</v>
      </c>
      <c r="W77" s="513" t="s">
        <v>70</v>
      </c>
      <c r="X77" s="513" t="s">
        <v>48</v>
      </c>
      <c r="Y77" s="513" t="s">
        <v>70</v>
      </c>
      <c r="Z77" s="513" t="s">
        <v>48</v>
      </c>
      <c r="AA77" s="513" t="s">
        <v>70</v>
      </c>
      <c r="AB77" s="513" t="s">
        <v>48</v>
      </c>
      <c r="AC77" s="513" t="s">
        <v>70</v>
      </c>
      <c r="AD77" s="513" t="s">
        <v>48</v>
      </c>
      <c r="AE77" s="513" t="s">
        <v>70</v>
      </c>
      <c r="AF77" s="513" t="s">
        <v>48</v>
      </c>
      <c r="AG77" s="513"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519"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524" t="s">
        <v>102</v>
      </c>
      <c r="C80" s="56">
        <f t="shared" si="8"/>
        <v>0</v>
      </c>
      <c r="D80" s="56">
        <f t="shared" si="9"/>
        <v>0</v>
      </c>
      <c r="E80" s="56">
        <f t="shared" si="9"/>
        <v>0</v>
      </c>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524"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523"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522" t="s">
        <v>98</v>
      </c>
      <c r="D87" s="522" t="s">
        <v>48</v>
      </c>
      <c r="E87" s="522" t="s">
        <v>70</v>
      </c>
      <c r="F87" s="513" t="s">
        <v>48</v>
      </c>
      <c r="G87" s="513" t="s">
        <v>70</v>
      </c>
      <c r="H87" s="513" t="s">
        <v>48</v>
      </c>
      <c r="I87" s="513" t="s">
        <v>70</v>
      </c>
      <c r="J87" s="513" t="s">
        <v>48</v>
      </c>
      <c r="K87" s="513" t="s">
        <v>70</v>
      </c>
      <c r="L87" s="513" t="s">
        <v>48</v>
      </c>
      <c r="M87" s="513" t="s">
        <v>70</v>
      </c>
      <c r="N87" s="513" t="s">
        <v>48</v>
      </c>
      <c r="O87" s="513" t="s">
        <v>70</v>
      </c>
      <c r="P87" s="513" t="s">
        <v>48</v>
      </c>
      <c r="Q87" s="513" t="s">
        <v>70</v>
      </c>
      <c r="R87" s="513" t="s">
        <v>48</v>
      </c>
      <c r="S87" s="513" t="s">
        <v>70</v>
      </c>
      <c r="T87" s="513" t="s">
        <v>48</v>
      </c>
      <c r="U87" s="513" t="s">
        <v>70</v>
      </c>
      <c r="V87" s="513" t="s">
        <v>48</v>
      </c>
      <c r="W87" s="513" t="s">
        <v>70</v>
      </c>
      <c r="X87" s="513" t="s">
        <v>48</v>
      </c>
      <c r="Y87" s="513" t="s">
        <v>70</v>
      </c>
      <c r="Z87" s="513" t="s">
        <v>48</v>
      </c>
      <c r="AA87" s="513" t="s">
        <v>70</v>
      </c>
      <c r="AB87" s="513" t="s">
        <v>48</v>
      </c>
      <c r="AC87" s="513" t="s">
        <v>70</v>
      </c>
      <c r="AD87" s="513" t="s">
        <v>48</v>
      </c>
      <c r="AE87" s="513" t="s">
        <v>70</v>
      </c>
      <c r="AF87" s="513" t="s">
        <v>48</v>
      </c>
      <c r="AG87" s="513"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522" t="s">
        <v>98</v>
      </c>
      <c r="D95" s="522" t="s">
        <v>48</v>
      </c>
      <c r="E95" s="522" t="s">
        <v>70</v>
      </c>
      <c r="F95" s="522" t="s">
        <v>48</v>
      </c>
      <c r="G95" s="522" t="s">
        <v>70</v>
      </c>
      <c r="H95" s="522" t="s">
        <v>48</v>
      </c>
      <c r="I95" s="522" t="s">
        <v>70</v>
      </c>
      <c r="J95" s="522" t="s">
        <v>48</v>
      </c>
      <c r="K95" s="522" t="s">
        <v>70</v>
      </c>
      <c r="L95" s="522" t="s">
        <v>48</v>
      </c>
      <c r="M95" s="525" t="s">
        <v>70</v>
      </c>
      <c r="N95" s="113" t="s">
        <v>123</v>
      </c>
      <c r="O95" s="522" t="s">
        <v>124</v>
      </c>
      <c r="P95" s="522" t="s">
        <v>48</v>
      </c>
      <c r="Q95" s="522" t="s">
        <v>70</v>
      </c>
      <c r="R95" s="522" t="s">
        <v>48</v>
      </c>
      <c r="S95" s="522" t="s">
        <v>70</v>
      </c>
      <c r="T95" s="522" t="s">
        <v>48</v>
      </c>
      <c r="U95" s="522" t="s">
        <v>70</v>
      </c>
      <c r="V95" s="522" t="s">
        <v>48</v>
      </c>
      <c r="W95" s="522" t="s">
        <v>70</v>
      </c>
      <c r="X95" s="522" t="s">
        <v>48</v>
      </c>
      <c r="Y95" s="522"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522" t="s">
        <v>98</v>
      </c>
      <c r="D108" s="522" t="s">
        <v>48</v>
      </c>
      <c r="E108" s="522" t="s">
        <v>70</v>
      </c>
      <c r="F108" s="522" t="s">
        <v>48</v>
      </c>
      <c r="G108" s="522" t="s">
        <v>70</v>
      </c>
      <c r="H108" s="522" t="s">
        <v>48</v>
      </c>
      <c r="I108" s="522" t="s">
        <v>70</v>
      </c>
      <c r="J108" s="522" t="s">
        <v>48</v>
      </c>
      <c r="K108" s="522" t="s">
        <v>70</v>
      </c>
      <c r="L108" s="522" t="s">
        <v>48</v>
      </c>
      <c r="M108" s="525" t="s">
        <v>70</v>
      </c>
      <c r="N108" s="280" t="s">
        <v>109</v>
      </c>
      <c r="O108" s="520"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522" t="s">
        <v>98</v>
      </c>
      <c r="D121" s="522" t="s">
        <v>48</v>
      </c>
      <c r="E121" s="522" t="s">
        <v>70</v>
      </c>
      <c r="F121" s="522" t="s">
        <v>48</v>
      </c>
      <c r="G121" s="522" t="s">
        <v>70</v>
      </c>
      <c r="H121" s="522" t="s">
        <v>48</v>
      </c>
      <c r="I121" s="522" t="s">
        <v>70</v>
      </c>
      <c r="J121" s="522" t="s">
        <v>48</v>
      </c>
      <c r="K121" s="522" t="s">
        <v>70</v>
      </c>
      <c r="L121" s="522" t="s">
        <v>48</v>
      </c>
      <c r="M121" s="522" t="s">
        <v>70</v>
      </c>
      <c r="N121" s="522" t="s">
        <v>48</v>
      </c>
      <c r="O121" s="525" t="s">
        <v>70</v>
      </c>
      <c r="P121" s="113" t="s">
        <v>109</v>
      </c>
      <c r="Q121" s="522" t="s">
        <v>259</v>
      </c>
      <c r="R121" s="522"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512" t="s">
        <v>146</v>
      </c>
      <c r="E127" s="332" t="s">
        <v>48</v>
      </c>
      <c r="F127" s="332" t="s">
        <v>70</v>
      </c>
      <c r="G127" s="514" t="s">
        <v>48</v>
      </c>
      <c r="H127" s="514" t="s">
        <v>70</v>
      </c>
      <c r="I127" s="514" t="s">
        <v>48</v>
      </c>
      <c r="J127" s="514" t="s">
        <v>70</v>
      </c>
      <c r="K127" s="514" t="s">
        <v>48</v>
      </c>
      <c r="L127" s="514" t="s">
        <v>70</v>
      </c>
      <c r="M127" s="514" t="s">
        <v>48</v>
      </c>
      <c r="N127" s="514" t="s">
        <v>70</v>
      </c>
      <c r="O127" s="514" t="s">
        <v>48</v>
      </c>
      <c r="P127" s="514" t="s">
        <v>70</v>
      </c>
      <c r="Q127" s="514" t="s">
        <v>48</v>
      </c>
      <c r="R127" s="514" t="s">
        <v>70</v>
      </c>
      <c r="S127" s="514" t="s">
        <v>48</v>
      </c>
      <c r="T127" s="514" t="s">
        <v>70</v>
      </c>
      <c r="U127" s="514" t="s">
        <v>48</v>
      </c>
      <c r="V127" s="514" t="s">
        <v>70</v>
      </c>
      <c r="W127" s="514" t="s">
        <v>48</v>
      </c>
      <c r="X127" s="514" t="s">
        <v>70</v>
      </c>
      <c r="Y127" s="514" t="s">
        <v>48</v>
      </c>
      <c r="Z127" s="514" t="s">
        <v>70</v>
      </c>
      <c r="AA127" s="514" t="s">
        <v>48</v>
      </c>
      <c r="AB127" s="514" t="s">
        <v>70</v>
      </c>
      <c r="AC127" s="514" t="s">
        <v>48</v>
      </c>
      <c r="AD127" s="514" t="s">
        <v>70</v>
      </c>
      <c r="AE127" s="514" t="s">
        <v>48</v>
      </c>
      <c r="AF127" s="514" t="s">
        <v>70</v>
      </c>
      <c r="AG127" s="514" t="s">
        <v>48</v>
      </c>
      <c r="AH127" s="514" t="s">
        <v>70</v>
      </c>
      <c r="AI127" s="514" t="s">
        <v>48</v>
      </c>
      <c r="AJ127" s="514" t="s">
        <v>70</v>
      </c>
      <c r="AK127" s="514" t="s">
        <v>48</v>
      </c>
      <c r="AL127" s="514" t="s">
        <v>70</v>
      </c>
      <c r="AM127" s="514" t="s">
        <v>48</v>
      </c>
      <c r="AN127" s="530"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527"/>
      <c r="C128" s="145"/>
      <c r="D128" s="146">
        <f>SUM(E128:F128)</f>
        <v>27</v>
      </c>
      <c r="E128" s="146">
        <f>+G128+I128+K128+M128+O128+Q128+S128+U128+W128+Y128+AA128+AC128+AE128+AG128+AI128+AK128+AM128</f>
        <v>12</v>
      </c>
      <c r="F128" s="146">
        <f>+H128+J128+L128+N128+P128+R128+T128+V128+X128+Z128+AB128+AD128+AF128+AH128+AJ128+AL128+AN128</f>
        <v>15</v>
      </c>
      <c r="G128" s="147">
        <v>1</v>
      </c>
      <c r="H128" s="147"/>
      <c r="I128" s="147">
        <v>1</v>
      </c>
      <c r="J128" s="147"/>
      <c r="K128" s="147"/>
      <c r="L128" s="147">
        <v>2</v>
      </c>
      <c r="M128" s="147">
        <v>5</v>
      </c>
      <c r="N128" s="147">
        <v>3</v>
      </c>
      <c r="O128" s="147"/>
      <c r="P128" s="147">
        <v>1</v>
      </c>
      <c r="Q128" s="147">
        <v>1</v>
      </c>
      <c r="R128" s="147">
        <v>3</v>
      </c>
      <c r="S128" s="147">
        <v>1</v>
      </c>
      <c r="T128" s="147"/>
      <c r="U128" s="147"/>
      <c r="V128" s="147"/>
      <c r="W128" s="147">
        <v>1</v>
      </c>
      <c r="X128" s="147">
        <v>1</v>
      </c>
      <c r="Y128" s="147"/>
      <c r="Z128" s="147"/>
      <c r="AA128" s="147"/>
      <c r="AB128" s="147">
        <v>1</v>
      </c>
      <c r="AC128" s="147"/>
      <c r="AD128" s="147">
        <v>1</v>
      </c>
      <c r="AE128" s="147"/>
      <c r="AF128" s="147">
        <v>1</v>
      </c>
      <c r="AG128" s="147">
        <v>2</v>
      </c>
      <c r="AH128" s="147"/>
      <c r="AI128" s="147"/>
      <c r="AJ128" s="147"/>
      <c r="AK128" s="147"/>
      <c r="AL128" s="147">
        <v>2</v>
      </c>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27</v>
      </c>
      <c r="E133" s="50">
        <f t="shared" si="26"/>
        <v>12</v>
      </c>
      <c r="F133" s="50">
        <f t="shared" si="26"/>
        <v>15</v>
      </c>
      <c r="G133" s="38">
        <v>1</v>
      </c>
      <c r="H133" s="38"/>
      <c r="I133" s="38">
        <v>1</v>
      </c>
      <c r="J133" s="38"/>
      <c r="K133" s="38"/>
      <c r="L133" s="38">
        <v>2</v>
      </c>
      <c r="M133" s="38">
        <v>5</v>
      </c>
      <c r="N133" s="38">
        <v>3</v>
      </c>
      <c r="O133" s="38"/>
      <c r="P133" s="38">
        <v>1</v>
      </c>
      <c r="Q133" s="38">
        <v>1</v>
      </c>
      <c r="R133" s="38">
        <v>3</v>
      </c>
      <c r="S133" s="38">
        <v>1</v>
      </c>
      <c r="T133" s="38"/>
      <c r="U133" s="38"/>
      <c r="V133" s="38"/>
      <c r="W133" s="38">
        <v>1</v>
      </c>
      <c r="X133" s="38">
        <v>1</v>
      </c>
      <c r="Y133" s="38"/>
      <c r="Z133" s="38"/>
      <c r="AA133" s="38"/>
      <c r="AB133" s="38">
        <v>1</v>
      </c>
      <c r="AC133" s="38"/>
      <c r="AD133" s="38">
        <v>1</v>
      </c>
      <c r="AE133" s="38"/>
      <c r="AF133" s="38">
        <v>1</v>
      </c>
      <c r="AG133" s="38">
        <v>2</v>
      </c>
      <c r="AH133" s="38"/>
      <c r="AI133" s="38"/>
      <c r="AJ133" s="38"/>
      <c r="AK133" s="38"/>
      <c r="AL133" s="38">
        <v>2</v>
      </c>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1</v>
      </c>
      <c r="E134" s="152">
        <f t="shared" si="26"/>
        <v>0</v>
      </c>
      <c r="F134" s="152">
        <f t="shared" si="26"/>
        <v>1</v>
      </c>
      <c r="G134" s="60"/>
      <c r="H134" s="60"/>
      <c r="I134" s="60"/>
      <c r="J134" s="60"/>
      <c r="K134" s="60"/>
      <c r="L134" s="60"/>
      <c r="M134" s="60"/>
      <c r="N134" s="60"/>
      <c r="O134" s="60"/>
      <c r="P134" s="60">
        <v>1</v>
      </c>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2</v>
      </c>
      <c r="E136" s="155">
        <f t="shared" si="26"/>
        <v>0</v>
      </c>
      <c r="F136" s="155">
        <f t="shared" si="26"/>
        <v>2</v>
      </c>
      <c r="G136" s="32"/>
      <c r="H136" s="32"/>
      <c r="I136" s="32"/>
      <c r="J136" s="32"/>
      <c r="K136" s="32"/>
      <c r="L136" s="32"/>
      <c r="M136" s="32"/>
      <c r="N136" s="32">
        <v>1</v>
      </c>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v>1</v>
      </c>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0</v>
      </c>
      <c r="E138" s="155">
        <f t="shared" si="26"/>
        <v>0</v>
      </c>
      <c r="F138" s="155">
        <f t="shared" si="26"/>
        <v>0</v>
      </c>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3</v>
      </c>
      <c r="E139" s="155">
        <f t="shared" si="26"/>
        <v>2</v>
      </c>
      <c r="F139" s="155">
        <f t="shared" si="26"/>
        <v>1</v>
      </c>
      <c r="G139" s="32"/>
      <c r="H139" s="32"/>
      <c r="I139" s="32"/>
      <c r="J139" s="32"/>
      <c r="K139" s="32"/>
      <c r="L139" s="32"/>
      <c r="M139" s="32"/>
      <c r="N139" s="32"/>
      <c r="O139" s="32"/>
      <c r="P139" s="32"/>
      <c r="Q139" s="32"/>
      <c r="R139" s="32"/>
      <c r="S139" s="32"/>
      <c r="T139" s="32"/>
      <c r="U139" s="32"/>
      <c r="V139" s="32"/>
      <c r="W139" s="32">
        <v>1</v>
      </c>
      <c r="X139" s="32"/>
      <c r="Y139" s="32"/>
      <c r="Z139" s="32"/>
      <c r="AA139" s="32"/>
      <c r="AB139" s="32"/>
      <c r="AC139" s="32"/>
      <c r="AD139" s="32">
        <v>1</v>
      </c>
      <c r="AE139" s="32"/>
      <c r="AF139" s="32"/>
      <c r="AG139" s="32">
        <v>1</v>
      </c>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1</v>
      </c>
      <c r="E141" s="158">
        <f t="shared" si="26"/>
        <v>1</v>
      </c>
      <c r="F141" s="158">
        <f t="shared" si="26"/>
        <v>0</v>
      </c>
      <c r="G141" s="35"/>
      <c r="H141" s="35"/>
      <c r="I141" s="35"/>
      <c r="J141" s="35"/>
      <c r="K141" s="35"/>
      <c r="L141" s="35"/>
      <c r="M141" s="35">
        <v>1</v>
      </c>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2</v>
      </c>
      <c r="E145" s="150">
        <f t="shared" ref="E145:F148" si="35">+G145+I145+K145+M145+O145</f>
        <v>2</v>
      </c>
      <c r="F145" s="150">
        <f t="shared" si="35"/>
        <v>0</v>
      </c>
      <c r="G145" s="25">
        <v>1</v>
      </c>
      <c r="H145" s="25"/>
      <c r="I145" s="25"/>
      <c r="J145" s="25"/>
      <c r="K145" s="25"/>
      <c r="L145" s="25"/>
      <c r="M145" s="25">
        <v>1</v>
      </c>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1</v>
      </c>
      <c r="E146" s="155">
        <f t="shared" si="35"/>
        <v>1</v>
      </c>
      <c r="F146" s="155">
        <f t="shared" si="35"/>
        <v>0</v>
      </c>
      <c r="G146" s="32"/>
      <c r="H146" s="32"/>
      <c r="I146" s="32"/>
      <c r="J146" s="32"/>
      <c r="K146" s="32"/>
      <c r="L146" s="32"/>
      <c r="M146" s="32">
        <v>1</v>
      </c>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5</v>
      </c>
      <c r="E148" s="158">
        <f t="shared" si="35"/>
        <v>2</v>
      </c>
      <c r="F148" s="158">
        <f t="shared" si="35"/>
        <v>3</v>
      </c>
      <c r="G148" s="35"/>
      <c r="H148" s="35"/>
      <c r="I148" s="35">
        <v>1</v>
      </c>
      <c r="J148" s="35"/>
      <c r="K148" s="35"/>
      <c r="L148" s="35">
        <v>1</v>
      </c>
      <c r="M148" s="35">
        <v>1</v>
      </c>
      <c r="N148" s="35">
        <v>2</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1</v>
      </c>
      <c r="E149" s="150">
        <f t="shared" ref="E149:F155" si="36">+G149+I149+K149+M149+O149+Q149+S149+U149+W149+Y149+AA149+AC149+AE149+AG149+AI149+AK149+AM149</f>
        <v>0</v>
      </c>
      <c r="F149" s="150">
        <f t="shared" si="36"/>
        <v>1</v>
      </c>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v>1</v>
      </c>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2</v>
      </c>
      <c r="E152" s="155">
        <f t="shared" si="36"/>
        <v>1</v>
      </c>
      <c r="F152" s="155">
        <f t="shared" si="36"/>
        <v>1</v>
      </c>
      <c r="G152" s="32"/>
      <c r="H152" s="32"/>
      <c r="I152" s="32"/>
      <c r="J152" s="32"/>
      <c r="K152" s="32"/>
      <c r="L152" s="32"/>
      <c r="M152" s="32"/>
      <c r="N152" s="32"/>
      <c r="O152" s="32"/>
      <c r="P152" s="32"/>
      <c r="Q152" s="32"/>
      <c r="R152" s="32"/>
      <c r="S152" s="32">
        <v>1</v>
      </c>
      <c r="T152" s="32"/>
      <c r="U152" s="32"/>
      <c r="V152" s="32"/>
      <c r="W152" s="32"/>
      <c r="X152" s="32">
        <v>1</v>
      </c>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2</v>
      </c>
      <c r="E154" s="155">
        <f t="shared" si="36"/>
        <v>1</v>
      </c>
      <c r="F154" s="155">
        <f t="shared" si="36"/>
        <v>1</v>
      </c>
      <c r="G154" s="32"/>
      <c r="H154" s="32"/>
      <c r="I154" s="32"/>
      <c r="J154" s="32"/>
      <c r="K154" s="32"/>
      <c r="L154" s="32">
        <v>1</v>
      </c>
      <c r="M154" s="32">
        <v>1</v>
      </c>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3</v>
      </c>
      <c r="E155" s="155">
        <f t="shared" si="36"/>
        <v>0</v>
      </c>
      <c r="F155" s="155">
        <f t="shared" si="36"/>
        <v>3</v>
      </c>
      <c r="G155" s="32"/>
      <c r="H155" s="32"/>
      <c r="I155" s="32"/>
      <c r="J155" s="32"/>
      <c r="K155" s="32"/>
      <c r="L155" s="32"/>
      <c r="M155" s="32"/>
      <c r="N155" s="32"/>
      <c r="O155" s="32"/>
      <c r="P155" s="32"/>
      <c r="Q155" s="32"/>
      <c r="R155" s="32">
        <v>1</v>
      </c>
      <c r="S155" s="32"/>
      <c r="T155" s="32"/>
      <c r="U155" s="32"/>
      <c r="V155" s="32"/>
      <c r="W155" s="32"/>
      <c r="X155" s="32"/>
      <c r="Y155" s="32"/>
      <c r="Z155" s="32"/>
      <c r="AA155" s="32"/>
      <c r="AB155" s="32">
        <v>1</v>
      </c>
      <c r="AC155" s="32"/>
      <c r="AD155" s="32"/>
      <c r="AE155" s="32"/>
      <c r="AF155" s="32">
        <v>1</v>
      </c>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1</v>
      </c>
      <c r="E156" s="158">
        <f>+G156+I156+K156+M156+O156+Q156+S156+U156+W156+Y156+AA156+AC156+AE156+AG156+AI156+AK156+AM156</f>
        <v>1</v>
      </c>
      <c r="F156" s="158">
        <f>+H156+J156+L156+N156+P156+R156+T156+V156+X156+Z156+AB156+AD156+AF156+AH156+AJ156+AL156+AN156</f>
        <v>0</v>
      </c>
      <c r="G156" s="35"/>
      <c r="H156" s="35"/>
      <c r="I156" s="35"/>
      <c r="J156" s="35"/>
      <c r="K156" s="35"/>
      <c r="L156" s="35"/>
      <c r="M156" s="35"/>
      <c r="N156" s="35"/>
      <c r="O156" s="35"/>
      <c r="P156" s="35"/>
      <c r="Q156" s="35">
        <v>1</v>
      </c>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3</v>
      </c>
      <c r="E157" s="168">
        <f>+G157+I157+K157+M157+O157+Q157+S157+U157+W157+Y157+AA157+AC157+AE157+AG157+AI157+AK157+AM157</f>
        <v>1</v>
      </c>
      <c r="F157" s="168">
        <f>+H157+J157+L157+N157+P157+R157+T157+V157+X157+Z157+AB157+AD157+AF157+AH157+AJ157+AL157+AN157</f>
        <v>2</v>
      </c>
      <c r="G157" s="44"/>
      <c r="H157" s="44"/>
      <c r="I157" s="44"/>
      <c r="J157" s="44"/>
      <c r="K157" s="44"/>
      <c r="L157" s="44"/>
      <c r="M157" s="44"/>
      <c r="N157" s="44"/>
      <c r="O157" s="44"/>
      <c r="P157" s="44"/>
      <c r="Q157" s="44"/>
      <c r="R157" s="44">
        <v>2</v>
      </c>
      <c r="S157" s="44"/>
      <c r="T157" s="44"/>
      <c r="U157" s="44"/>
      <c r="V157" s="44"/>
      <c r="W157" s="44"/>
      <c r="X157" s="44"/>
      <c r="Y157" s="44"/>
      <c r="Z157" s="44"/>
      <c r="AA157" s="44"/>
      <c r="AB157" s="44"/>
      <c r="AC157" s="44"/>
      <c r="AD157" s="44"/>
      <c r="AE157" s="44"/>
      <c r="AF157" s="44"/>
      <c r="AG157" s="44">
        <v>1</v>
      </c>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512" t="s">
        <v>146</v>
      </c>
      <c r="E160" s="332" t="s">
        <v>48</v>
      </c>
      <c r="F160" s="332" t="s">
        <v>70</v>
      </c>
      <c r="G160" s="514" t="s">
        <v>48</v>
      </c>
      <c r="H160" s="514" t="s">
        <v>70</v>
      </c>
      <c r="I160" s="514" t="s">
        <v>48</v>
      </c>
      <c r="J160" s="514" t="s">
        <v>70</v>
      </c>
      <c r="K160" s="514" t="s">
        <v>48</v>
      </c>
      <c r="L160" s="514" t="s">
        <v>70</v>
      </c>
      <c r="M160" s="514" t="s">
        <v>48</v>
      </c>
      <c r="N160" s="514" t="s">
        <v>70</v>
      </c>
      <c r="O160" s="514" t="s">
        <v>48</v>
      </c>
      <c r="P160" s="514" t="s">
        <v>70</v>
      </c>
      <c r="Q160" s="514" t="s">
        <v>48</v>
      </c>
      <c r="R160" s="514" t="s">
        <v>70</v>
      </c>
      <c r="S160" s="514" t="s">
        <v>48</v>
      </c>
      <c r="T160" s="514" t="s">
        <v>70</v>
      </c>
      <c r="U160" s="514" t="s">
        <v>48</v>
      </c>
      <c r="V160" s="514" t="s">
        <v>70</v>
      </c>
      <c r="W160" s="514" t="s">
        <v>48</v>
      </c>
      <c r="X160" s="514" t="s">
        <v>70</v>
      </c>
      <c r="Y160" s="514" t="s">
        <v>48</v>
      </c>
      <c r="Z160" s="514" t="s">
        <v>70</v>
      </c>
      <c r="AA160" s="514" t="s">
        <v>48</v>
      </c>
      <c r="AB160" s="514" t="s">
        <v>70</v>
      </c>
      <c r="AC160" s="514" t="s">
        <v>48</v>
      </c>
      <c r="AD160" s="514" t="s">
        <v>70</v>
      </c>
      <c r="AE160" s="514" t="s">
        <v>48</v>
      </c>
      <c r="AF160" s="514" t="s">
        <v>70</v>
      </c>
      <c r="AG160" s="514" t="s">
        <v>48</v>
      </c>
      <c r="AH160" s="514" t="s">
        <v>70</v>
      </c>
      <c r="AI160" s="514" t="s">
        <v>48</v>
      </c>
      <c r="AJ160" s="514" t="s">
        <v>70</v>
      </c>
      <c r="AK160" s="514" t="s">
        <v>48</v>
      </c>
      <c r="AL160" s="514" t="s">
        <v>70</v>
      </c>
      <c r="AM160" s="514" t="s">
        <v>48</v>
      </c>
      <c r="AN160" s="530"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5</v>
      </c>
      <c r="E161" s="146">
        <f>+G161+I161+K161+M161+O161+Q161+S161+U161+W161+Y161+AA161+AC161+AE161+AG161+AI161+AK161+AM161</f>
        <v>4</v>
      </c>
      <c r="F161" s="146">
        <f>+H161+J161+L161+N161+P161+R161+T161+V161+X161+Z161+AB161+AD161+AF161+AH161+AJ161+AL161+AN161</f>
        <v>1</v>
      </c>
      <c r="G161" s="38"/>
      <c r="H161" s="38"/>
      <c r="I161" s="38">
        <v>2</v>
      </c>
      <c r="J161" s="38"/>
      <c r="K161" s="38">
        <v>1</v>
      </c>
      <c r="L161" s="38"/>
      <c r="M161" s="38"/>
      <c r="N161" s="38"/>
      <c r="O161" s="38"/>
      <c r="P161" s="38"/>
      <c r="Q161" s="38"/>
      <c r="R161" s="38"/>
      <c r="S161" s="38"/>
      <c r="T161" s="38"/>
      <c r="U161" s="38">
        <v>1</v>
      </c>
      <c r="V161" s="38"/>
      <c r="W161" s="38"/>
      <c r="X161" s="38"/>
      <c r="Y161" s="38"/>
      <c r="Z161" s="38"/>
      <c r="AA161" s="38"/>
      <c r="AB161" s="38">
        <v>1</v>
      </c>
      <c r="AC161" s="38"/>
      <c r="AD161" s="38"/>
      <c r="AE161" s="38"/>
      <c r="AF161" s="38"/>
      <c r="AG161" s="38"/>
      <c r="AH161" s="38"/>
      <c r="AI161" s="38"/>
      <c r="AJ161" s="38"/>
      <c r="AK161" s="38"/>
      <c r="AL161" s="38"/>
      <c r="AM161" s="38"/>
      <c r="AN161" s="173"/>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1">
        <f>SUM(E163:F163)</f>
        <v>0</v>
      </c>
      <c r="E163" s="151">
        <f t="shared" ref="E163" si="41">+G163+I163+K163+M163+O163+Q163+S163+U163+W163+Y163+AA163+AC163+AE163+AG163+AI163+AK163+AM163</f>
        <v>0</v>
      </c>
      <c r="F163" s="151">
        <f t="shared" ref="F163" si="42">+H163+J163+L163+N163+P163+R163+T163+V163+X163+Z163+AB163+AD163+AF163+AH163+AJ163+AL163+AN163</f>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3">IF(H$166&gt;H$161,"El Nº de personas con diagnostico , no puede ser mayor al Nº de Egresos al programa","")</f>
        <v/>
      </c>
      <c r="BR163" s="256" t="str">
        <f t="shared" si="43"/>
        <v/>
      </c>
      <c r="BS163" s="256" t="str">
        <f t="shared" si="43"/>
        <v/>
      </c>
      <c r="BT163" s="256" t="str">
        <f t="shared" si="43"/>
        <v/>
      </c>
      <c r="BU163" s="256" t="str">
        <f t="shared" si="43"/>
        <v/>
      </c>
      <c r="BV163" s="256" t="str">
        <f t="shared" si="43"/>
        <v/>
      </c>
      <c r="BW163" s="256" t="str">
        <f t="shared" si="43"/>
        <v/>
      </c>
      <c r="BX163" s="256" t="str">
        <f t="shared" si="43"/>
        <v/>
      </c>
      <c r="BY163" s="256" t="str">
        <f t="shared" si="43"/>
        <v/>
      </c>
      <c r="BZ163" s="256" t="str">
        <f t="shared" si="43"/>
        <v/>
      </c>
      <c r="CA163" s="256" t="str">
        <f t="shared" si="43"/>
        <v/>
      </c>
      <c r="CB163" s="256" t="str">
        <f t="shared" si="43"/>
        <v/>
      </c>
      <c r="CC163" s="256" t="str">
        <f t="shared" si="43"/>
        <v/>
      </c>
      <c r="CD163" s="256" t="str">
        <f t="shared" si="43"/>
        <v/>
      </c>
      <c r="CE163" s="256" t="str">
        <f t="shared" si="43"/>
        <v/>
      </c>
      <c r="CF163" s="256" t="str">
        <f t="shared" si="43"/>
        <v/>
      </c>
      <c r="CG163" s="256" t="str">
        <f t="shared" si="43"/>
        <v/>
      </c>
      <c r="CH163" s="256" t="str">
        <f t="shared" si="43"/>
        <v/>
      </c>
      <c r="CI163" s="256" t="str">
        <f t="shared" si="43"/>
        <v/>
      </c>
      <c r="CJ163" s="256" t="str">
        <f t="shared" si="43"/>
        <v/>
      </c>
      <c r="CK163" s="256" t="str">
        <f t="shared" si="43"/>
        <v/>
      </c>
      <c r="CL163" s="256" t="str">
        <f t="shared" si="43"/>
        <v/>
      </c>
      <c r="CM163" s="256" t="str">
        <f t="shared" si="43"/>
        <v/>
      </c>
      <c r="CN163" s="256" t="str">
        <f t="shared" si="43"/>
        <v/>
      </c>
      <c r="CO163" s="256" t="str">
        <f t="shared" si="43"/>
        <v/>
      </c>
      <c r="CP163" s="256" t="str">
        <f t="shared" si="43"/>
        <v/>
      </c>
      <c r="CQ163" s="256" t="str">
        <f t="shared" si="43"/>
        <v/>
      </c>
      <c r="CR163" s="256" t="str">
        <f t="shared" si="43"/>
        <v/>
      </c>
      <c r="CS163" s="256" t="str">
        <f t="shared" si="43"/>
        <v/>
      </c>
      <c r="CT163" s="256" t="str">
        <f t="shared" si="43"/>
        <v/>
      </c>
      <c r="CU163" s="256" t="str">
        <f t="shared" si="43"/>
        <v/>
      </c>
      <c r="CV163" s="256" t="str">
        <f t="shared" si="43"/>
        <v/>
      </c>
      <c r="CW163" s="256" t="str">
        <f t="shared" si="43"/>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ref="E163:F169" si="44">+G164+I164+K164+M164+O164+Q164+S164+U164+W164+Y164+AA164+AC164+AE164+AG164+AI164+AK164+AM164</f>
        <v>0</v>
      </c>
      <c r="F164" s="151">
        <f t="shared" si="44"/>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5">$BA163&amp;"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4"/>
        <v>0</v>
      </c>
      <c r="F165" s="158">
        <f t="shared" si="44"/>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5"/>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5</v>
      </c>
      <c r="E166" s="50">
        <f t="shared" si="44"/>
        <v>4</v>
      </c>
      <c r="F166" s="50">
        <f t="shared" si="44"/>
        <v>1</v>
      </c>
      <c r="G166" s="38"/>
      <c r="H166" s="38"/>
      <c r="I166" s="38">
        <v>2</v>
      </c>
      <c r="J166" s="38"/>
      <c r="K166" s="38">
        <v>1</v>
      </c>
      <c r="L166" s="38"/>
      <c r="M166" s="38"/>
      <c r="N166" s="38"/>
      <c r="O166" s="38"/>
      <c r="P166" s="38"/>
      <c r="Q166" s="38"/>
      <c r="R166" s="38"/>
      <c r="S166" s="38"/>
      <c r="T166" s="38"/>
      <c r="U166" s="38">
        <v>1</v>
      </c>
      <c r="V166" s="38"/>
      <c r="W166" s="38"/>
      <c r="X166" s="38"/>
      <c r="Y166" s="38"/>
      <c r="Z166" s="38"/>
      <c r="AA166" s="38"/>
      <c r="AB166" s="38">
        <v>1</v>
      </c>
      <c r="AC166" s="38"/>
      <c r="AD166" s="38"/>
      <c r="AE166" s="38"/>
      <c r="AF166" s="38"/>
      <c r="AG166" s="38"/>
      <c r="AH166" s="38"/>
      <c r="AI166" s="38"/>
      <c r="AJ166" s="38"/>
      <c r="AK166" s="38"/>
      <c r="AL166" s="38"/>
      <c r="AM166" s="38"/>
      <c r="AN166" s="173"/>
      <c r="AO166" s="163"/>
      <c r="AP166" s="38"/>
      <c r="AQ166" s="306"/>
      <c r="AR166" s="175"/>
      <c r="AS166" s="38"/>
      <c r="AT166" s="38"/>
      <c r="AU166" s="38"/>
      <c r="AV166" s="26" t="str">
        <f t="shared" si="45"/>
        <v xml:space="preserve"> </v>
      </c>
      <c r="BA166" s="28" t="str">
        <f t="shared" si="37"/>
        <v/>
      </c>
      <c r="BB166" s="28" t="str">
        <f t="shared" si="38"/>
        <v/>
      </c>
      <c r="BC166" s="28" t="str">
        <f t="shared" si="39"/>
        <v/>
      </c>
      <c r="BD166" s="28" t="str">
        <f t="shared" si="40"/>
        <v/>
      </c>
      <c r="BE166" s="5"/>
      <c r="BG166" s="95"/>
      <c r="BH166" s="29">
        <f t="shared" ref="BH166:BH187" si="46">IF($AR167&lt;=$F167,0,1)</f>
        <v>0</v>
      </c>
      <c r="BI166" s="29">
        <f t="shared" ref="BI166:BI187" si="47">IF($AS167&lt;=$F167,0,1)</f>
        <v>0</v>
      </c>
      <c r="BJ166" s="29">
        <f t="shared" ref="BJ166:BJ187" si="48">IF(($AT167)&lt;=$E167,0,1)</f>
        <v>0</v>
      </c>
      <c r="BK166" s="29">
        <f t="shared" ref="BK166:BK187" si="49">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50">SUM(E167:F167)</f>
        <v>0</v>
      </c>
      <c r="E167" s="152">
        <f t="shared" si="44"/>
        <v>0</v>
      </c>
      <c r="F167" s="152">
        <f t="shared" si="44"/>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5"/>
        <v xml:space="preserve"> </v>
      </c>
      <c r="BA167" s="28" t="str">
        <f t="shared" si="37"/>
        <v/>
      </c>
      <c r="BB167" s="28" t="str">
        <f t="shared" si="38"/>
        <v/>
      </c>
      <c r="BC167" s="28" t="str">
        <f t="shared" si="39"/>
        <v/>
      </c>
      <c r="BD167" s="28" t="str">
        <f t="shared" si="40"/>
        <v/>
      </c>
      <c r="BE167" s="5"/>
      <c r="BG167" s="95"/>
      <c r="BH167" s="29">
        <f t="shared" si="46"/>
        <v>0</v>
      </c>
      <c r="BI167" s="29">
        <f t="shared" si="47"/>
        <v>0</v>
      </c>
      <c r="BJ167" s="29">
        <f t="shared" si="48"/>
        <v>0</v>
      </c>
      <c r="BK167" s="29">
        <f t="shared" si="49"/>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50"/>
        <v>0</v>
      </c>
      <c r="E168" s="155">
        <f t="shared" si="44"/>
        <v>0</v>
      </c>
      <c r="F168" s="155">
        <f t="shared" si="44"/>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5"/>
        <v xml:space="preserve"> </v>
      </c>
      <c r="BA168" s="28" t="str">
        <f t="shared" si="37"/>
        <v/>
      </c>
      <c r="BB168" s="28" t="str">
        <f t="shared" si="38"/>
        <v/>
      </c>
      <c r="BC168" s="28" t="str">
        <f t="shared" si="39"/>
        <v/>
      </c>
      <c r="BD168" s="28" t="str">
        <f t="shared" si="40"/>
        <v/>
      </c>
      <c r="BE168" s="5"/>
      <c r="BG168" s="95"/>
      <c r="BH168" s="29">
        <f t="shared" si="46"/>
        <v>0</v>
      </c>
      <c r="BI168" s="29">
        <f t="shared" si="47"/>
        <v>0</v>
      </c>
      <c r="BJ168" s="29">
        <f t="shared" si="48"/>
        <v>0</v>
      </c>
      <c r="BK168" s="29">
        <f t="shared" si="49"/>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50"/>
        <v>0</v>
      </c>
      <c r="E169" s="155">
        <f t="shared" si="44"/>
        <v>0</v>
      </c>
      <c r="F169" s="155">
        <f t="shared" si="44"/>
        <v>0</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5"/>
        <v xml:space="preserve"> </v>
      </c>
      <c r="BA169" s="28" t="str">
        <f t="shared" si="37"/>
        <v/>
      </c>
      <c r="BB169" s="28" t="str">
        <f t="shared" si="38"/>
        <v/>
      </c>
      <c r="BC169" s="28" t="str">
        <f t="shared" si="39"/>
        <v/>
      </c>
      <c r="BD169" s="28" t="str">
        <f t="shared" si="40"/>
        <v/>
      </c>
      <c r="BE169" s="5"/>
      <c r="BG169" s="95"/>
      <c r="BH169" s="29">
        <f t="shared" si="46"/>
        <v>0</v>
      </c>
      <c r="BI169" s="29">
        <f t="shared" si="47"/>
        <v>0</v>
      </c>
      <c r="BJ169" s="29">
        <f t="shared" si="48"/>
        <v>0</v>
      </c>
      <c r="BK169" s="29">
        <f t="shared" si="49"/>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5"/>
        <v xml:space="preserve"> </v>
      </c>
      <c r="BA170" s="28" t="str">
        <f t="shared" si="37"/>
        <v/>
      </c>
      <c r="BB170" s="28" t="str">
        <f t="shared" si="38"/>
        <v/>
      </c>
      <c r="BC170" s="28" t="str">
        <f t="shared" si="39"/>
        <v/>
      </c>
      <c r="BD170" s="28" t="str">
        <f t="shared" si="40"/>
        <v/>
      </c>
      <c r="BE170" s="5"/>
      <c r="BG170" s="95"/>
      <c r="BH170" s="29">
        <f t="shared" si="46"/>
        <v>0</v>
      </c>
      <c r="BI170" s="29">
        <f t="shared" si="47"/>
        <v>0</v>
      </c>
      <c r="BJ170" s="29">
        <f t="shared" si="48"/>
        <v>0</v>
      </c>
      <c r="BK170" s="29">
        <f t="shared" si="49"/>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50"/>
        <v>0</v>
      </c>
      <c r="E171" s="155">
        <f t="shared" ref="E171:F190" si="51">+G171+I171+K171+M171+O171+Q171+S171+U171+W171+Y171+AA171+AC171+AE171+AG171+AI171+AK171+AM171</f>
        <v>0</v>
      </c>
      <c r="F171" s="155">
        <f t="shared" si="51"/>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5"/>
        <v xml:space="preserve"> </v>
      </c>
      <c r="BA171" s="28" t="str">
        <f t="shared" si="37"/>
        <v/>
      </c>
      <c r="BB171" s="28" t="str">
        <f t="shared" si="38"/>
        <v/>
      </c>
      <c r="BC171" s="28" t="str">
        <f t="shared" si="39"/>
        <v/>
      </c>
      <c r="BD171" s="28" t="str">
        <f t="shared" si="40"/>
        <v/>
      </c>
      <c r="BE171" s="5"/>
      <c r="BG171" s="95"/>
      <c r="BH171" s="29">
        <f t="shared" si="46"/>
        <v>0</v>
      </c>
      <c r="BI171" s="29">
        <f t="shared" si="47"/>
        <v>0</v>
      </c>
      <c r="BJ171" s="29">
        <f t="shared" si="48"/>
        <v>0</v>
      </c>
      <c r="BK171" s="29">
        <f t="shared" si="49"/>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50"/>
        <v>1</v>
      </c>
      <c r="E172" s="155">
        <f t="shared" si="51"/>
        <v>0</v>
      </c>
      <c r="F172" s="155">
        <f t="shared" si="51"/>
        <v>1</v>
      </c>
      <c r="G172" s="32"/>
      <c r="H172" s="32"/>
      <c r="I172" s="32"/>
      <c r="J172" s="32"/>
      <c r="K172" s="32"/>
      <c r="L172" s="32"/>
      <c r="M172" s="32"/>
      <c r="N172" s="32"/>
      <c r="O172" s="32"/>
      <c r="P172" s="32"/>
      <c r="Q172" s="32"/>
      <c r="R172" s="32"/>
      <c r="S172" s="32"/>
      <c r="T172" s="32"/>
      <c r="U172" s="32"/>
      <c r="V172" s="32"/>
      <c r="W172" s="32"/>
      <c r="X172" s="32"/>
      <c r="Y172" s="32"/>
      <c r="Z172" s="32"/>
      <c r="AA172" s="32"/>
      <c r="AB172" s="32">
        <v>1</v>
      </c>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5"/>
        <v xml:space="preserve"> </v>
      </c>
      <c r="BA172" s="28" t="str">
        <f t="shared" si="37"/>
        <v/>
      </c>
      <c r="BB172" s="28" t="str">
        <f t="shared" si="38"/>
        <v/>
      </c>
      <c r="BC172" s="28" t="str">
        <f t="shared" si="39"/>
        <v/>
      </c>
      <c r="BD172" s="28" t="str">
        <f t="shared" si="40"/>
        <v/>
      </c>
      <c r="BE172" s="5"/>
      <c r="BG172" s="95"/>
      <c r="BH172" s="29">
        <f t="shared" si="46"/>
        <v>0</v>
      </c>
      <c r="BI172" s="29">
        <f t="shared" si="47"/>
        <v>0</v>
      </c>
      <c r="BJ172" s="29">
        <f t="shared" si="48"/>
        <v>0</v>
      </c>
      <c r="BK172" s="29">
        <f t="shared" si="49"/>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50"/>
        <v>0</v>
      </c>
      <c r="E173" s="155">
        <f t="shared" si="51"/>
        <v>0</v>
      </c>
      <c r="F173" s="155">
        <f t="shared" si="51"/>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5"/>
        <v xml:space="preserve"> </v>
      </c>
      <c r="BA173" s="28" t="str">
        <f t="shared" si="37"/>
        <v/>
      </c>
      <c r="BB173" s="28" t="str">
        <f t="shared" si="38"/>
        <v/>
      </c>
      <c r="BC173" s="28" t="str">
        <f t="shared" si="39"/>
        <v/>
      </c>
      <c r="BD173" s="28" t="str">
        <f t="shared" si="40"/>
        <v/>
      </c>
      <c r="BE173" s="5"/>
      <c r="BG173" s="95"/>
      <c r="BH173" s="29">
        <f t="shared" si="46"/>
        <v>0</v>
      </c>
      <c r="BI173" s="29">
        <f t="shared" si="47"/>
        <v>0</v>
      </c>
      <c r="BJ173" s="29">
        <f t="shared" si="48"/>
        <v>0</v>
      </c>
      <c r="BK173" s="29">
        <f t="shared" si="49"/>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50"/>
        <v>0</v>
      </c>
      <c r="E174" s="158">
        <f t="shared" si="51"/>
        <v>0</v>
      </c>
      <c r="F174" s="158">
        <f t="shared" si="51"/>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5"/>
        <v xml:space="preserve"> </v>
      </c>
      <c r="BA174" s="28" t="str">
        <f t="shared" si="37"/>
        <v/>
      </c>
      <c r="BB174" s="28" t="str">
        <f t="shared" si="38"/>
        <v/>
      </c>
      <c r="BC174" s="28" t="str">
        <f t="shared" si="39"/>
        <v/>
      </c>
      <c r="BD174" s="28" t="str">
        <f t="shared" si="40"/>
        <v/>
      </c>
      <c r="BE174" s="5"/>
      <c r="BG174" s="95"/>
      <c r="BH174" s="29">
        <f t="shared" si="46"/>
        <v>0</v>
      </c>
      <c r="BI174" s="29">
        <f t="shared" si="47"/>
        <v>0</v>
      </c>
      <c r="BJ174" s="29">
        <f t="shared" si="48"/>
        <v>0</v>
      </c>
      <c r="BK174" s="29">
        <f t="shared" si="49"/>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50"/>
        <v>0</v>
      </c>
      <c r="E175" s="150">
        <f t="shared" si="51"/>
        <v>0</v>
      </c>
      <c r="F175" s="150">
        <f t="shared" si="51"/>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5"/>
        <v xml:space="preserve"> </v>
      </c>
      <c r="BA175" s="28" t="str">
        <f t="shared" si="37"/>
        <v/>
      </c>
      <c r="BB175" s="28" t="str">
        <f t="shared" si="38"/>
        <v/>
      </c>
      <c r="BC175" s="28" t="str">
        <f t="shared" si="39"/>
        <v/>
      </c>
      <c r="BD175" s="28" t="str">
        <f t="shared" si="40"/>
        <v/>
      </c>
      <c r="BE175" s="5"/>
      <c r="BG175" s="95"/>
      <c r="BH175" s="29">
        <f t="shared" si="46"/>
        <v>0</v>
      </c>
      <c r="BI175" s="29">
        <f t="shared" si="47"/>
        <v>0</v>
      </c>
      <c r="BJ175" s="29">
        <f t="shared" si="48"/>
        <v>0</v>
      </c>
      <c r="BK175" s="29">
        <f t="shared" si="49"/>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50"/>
        <v>0</v>
      </c>
      <c r="E176" s="155">
        <f t="shared" si="51"/>
        <v>0</v>
      </c>
      <c r="F176" s="155">
        <f t="shared" si="51"/>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5"/>
        <v xml:space="preserve"> </v>
      </c>
      <c r="BA176" s="28" t="str">
        <f t="shared" si="37"/>
        <v/>
      </c>
      <c r="BB176" s="28" t="str">
        <f t="shared" si="38"/>
        <v/>
      </c>
      <c r="BC176" s="28" t="str">
        <f t="shared" si="39"/>
        <v/>
      </c>
      <c r="BD176" s="28" t="str">
        <f t="shared" si="40"/>
        <v/>
      </c>
      <c r="BE176" s="5"/>
      <c r="BG176" s="95"/>
      <c r="BH176" s="29">
        <f t="shared" si="46"/>
        <v>0</v>
      </c>
      <c r="BI176" s="29">
        <f t="shared" si="47"/>
        <v>0</v>
      </c>
      <c r="BJ176" s="29">
        <f t="shared" si="48"/>
        <v>0</v>
      </c>
      <c r="BK176" s="29">
        <f t="shared" si="49"/>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50"/>
        <v>0</v>
      </c>
      <c r="E177" s="151">
        <f t="shared" si="51"/>
        <v>0</v>
      </c>
      <c r="F177" s="151">
        <f t="shared" si="51"/>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5"/>
        <v xml:space="preserve"> </v>
      </c>
      <c r="BA177" s="28" t="str">
        <f t="shared" si="37"/>
        <v/>
      </c>
      <c r="BB177" s="28" t="str">
        <f t="shared" si="38"/>
        <v/>
      </c>
      <c r="BC177" s="28" t="str">
        <f t="shared" si="39"/>
        <v/>
      </c>
      <c r="BD177" s="28" t="str">
        <f t="shared" si="40"/>
        <v/>
      </c>
      <c r="BE177" s="5"/>
      <c r="BG177" s="95"/>
      <c r="BH177" s="29">
        <f t="shared" si="46"/>
        <v>0</v>
      </c>
      <c r="BI177" s="29">
        <f t="shared" si="47"/>
        <v>0</v>
      </c>
      <c r="BJ177" s="29">
        <f t="shared" si="48"/>
        <v>0</v>
      </c>
      <c r="BK177" s="29">
        <f t="shared" si="49"/>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50"/>
        <v>2</v>
      </c>
      <c r="E178" s="150">
        <f t="shared" ref="E178:F181" si="52">+G178+I178+K178+M178+O178</f>
        <v>2</v>
      </c>
      <c r="F178" s="150">
        <f t="shared" si="52"/>
        <v>0</v>
      </c>
      <c r="G178" s="25"/>
      <c r="H178" s="25"/>
      <c r="I178" s="25">
        <v>1</v>
      </c>
      <c r="J178" s="25"/>
      <c r="K178" s="25">
        <v>1</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5"/>
        <v xml:space="preserve"> </v>
      </c>
      <c r="BA178" s="28" t="str">
        <f t="shared" si="37"/>
        <v/>
      </c>
      <c r="BB178" s="28" t="str">
        <f t="shared" si="38"/>
        <v/>
      </c>
      <c r="BC178" s="28" t="str">
        <f t="shared" si="39"/>
        <v/>
      </c>
      <c r="BD178" s="28" t="str">
        <f t="shared" si="40"/>
        <v/>
      </c>
      <c r="BE178" s="5"/>
      <c r="BG178" s="95"/>
      <c r="BH178" s="29">
        <f t="shared" si="46"/>
        <v>0</v>
      </c>
      <c r="BI178" s="29">
        <f t="shared" si="47"/>
        <v>0</v>
      </c>
      <c r="BJ178" s="29">
        <f t="shared" si="48"/>
        <v>0</v>
      </c>
      <c r="BK178" s="29">
        <f t="shared" si="49"/>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50"/>
        <v>0</v>
      </c>
      <c r="E179" s="155">
        <f t="shared" si="52"/>
        <v>0</v>
      </c>
      <c r="F179" s="155">
        <f t="shared" si="52"/>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5"/>
        <v xml:space="preserve"> </v>
      </c>
      <c r="BA179" s="28" t="str">
        <f t="shared" si="37"/>
        <v/>
      </c>
      <c r="BB179" s="28" t="str">
        <f t="shared" si="38"/>
        <v/>
      </c>
      <c r="BC179" s="28" t="str">
        <f t="shared" si="39"/>
        <v/>
      </c>
      <c r="BD179" s="28" t="str">
        <f t="shared" si="40"/>
        <v/>
      </c>
      <c r="BE179" s="5"/>
      <c r="BG179" s="95"/>
      <c r="BH179" s="29">
        <f t="shared" si="46"/>
        <v>0</v>
      </c>
      <c r="BI179" s="29">
        <f t="shared" si="47"/>
        <v>0</v>
      </c>
      <c r="BJ179" s="29">
        <f t="shared" si="48"/>
        <v>0</v>
      </c>
      <c r="BK179" s="29">
        <f t="shared" si="49"/>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50"/>
        <v>0</v>
      </c>
      <c r="E180" s="155">
        <f t="shared" si="52"/>
        <v>0</v>
      </c>
      <c r="F180" s="155">
        <f t="shared" si="52"/>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5"/>
        <v xml:space="preserve"> </v>
      </c>
      <c r="BA180" s="28" t="str">
        <f t="shared" si="37"/>
        <v/>
      </c>
      <c r="BB180" s="28" t="str">
        <f t="shared" si="38"/>
        <v/>
      </c>
      <c r="BC180" s="28" t="str">
        <f t="shared" si="39"/>
        <v/>
      </c>
      <c r="BD180" s="28" t="str">
        <f t="shared" si="40"/>
        <v/>
      </c>
      <c r="BE180" s="5"/>
      <c r="BG180" s="95"/>
      <c r="BH180" s="29">
        <f t="shared" si="46"/>
        <v>0</v>
      </c>
      <c r="BI180" s="29">
        <f t="shared" si="47"/>
        <v>0</v>
      </c>
      <c r="BJ180" s="29">
        <f t="shared" si="48"/>
        <v>0</v>
      </c>
      <c r="BK180" s="29">
        <f t="shared" si="49"/>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50"/>
        <v>1</v>
      </c>
      <c r="E181" s="158">
        <f t="shared" si="52"/>
        <v>1</v>
      </c>
      <c r="F181" s="158">
        <f t="shared" si="52"/>
        <v>0</v>
      </c>
      <c r="G181" s="35"/>
      <c r="H181" s="35"/>
      <c r="I181" s="35">
        <v>1</v>
      </c>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5"/>
        <v xml:space="preserve"> </v>
      </c>
      <c r="BA181" s="28" t="str">
        <f t="shared" si="37"/>
        <v/>
      </c>
      <c r="BB181" s="28" t="str">
        <f t="shared" si="38"/>
        <v/>
      </c>
      <c r="BC181" s="28" t="str">
        <f t="shared" si="39"/>
        <v/>
      </c>
      <c r="BD181" s="28" t="str">
        <f t="shared" si="40"/>
        <v/>
      </c>
      <c r="BE181" s="5"/>
      <c r="BG181" s="95"/>
      <c r="BH181" s="29">
        <f t="shared" si="46"/>
        <v>0</v>
      </c>
      <c r="BI181" s="29">
        <f t="shared" si="47"/>
        <v>0</v>
      </c>
      <c r="BJ181" s="29">
        <f t="shared" si="48"/>
        <v>0</v>
      </c>
      <c r="BK181" s="29">
        <f t="shared" si="49"/>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50"/>
        <v>0</v>
      </c>
      <c r="E182" s="150">
        <f t="shared" si="51"/>
        <v>0</v>
      </c>
      <c r="F182" s="150">
        <f t="shared" si="51"/>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5"/>
        <v xml:space="preserve"> </v>
      </c>
      <c r="BA182" s="28" t="str">
        <f t="shared" si="37"/>
        <v/>
      </c>
      <c r="BB182" s="28" t="str">
        <f t="shared" si="38"/>
        <v/>
      </c>
      <c r="BC182" s="28" t="str">
        <f t="shared" si="39"/>
        <v/>
      </c>
      <c r="BD182" s="28" t="str">
        <f t="shared" si="40"/>
        <v/>
      </c>
      <c r="BE182" s="5"/>
      <c r="BG182" s="95"/>
      <c r="BH182" s="29">
        <f t="shared" si="46"/>
        <v>0</v>
      </c>
      <c r="BI182" s="29">
        <f t="shared" si="47"/>
        <v>0</v>
      </c>
      <c r="BJ182" s="29">
        <f t="shared" si="48"/>
        <v>0</v>
      </c>
      <c r="BK182" s="29">
        <f t="shared" si="49"/>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50"/>
        <v>0</v>
      </c>
      <c r="E183" s="155">
        <f t="shared" si="51"/>
        <v>0</v>
      </c>
      <c r="F183" s="155">
        <f t="shared" si="51"/>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5"/>
        <v xml:space="preserve"> </v>
      </c>
      <c r="BA183" s="28" t="str">
        <f t="shared" si="37"/>
        <v/>
      </c>
      <c r="BB183" s="28" t="str">
        <f t="shared" si="38"/>
        <v/>
      </c>
      <c r="BC183" s="28" t="str">
        <f t="shared" si="39"/>
        <v/>
      </c>
      <c r="BD183" s="28" t="str">
        <f t="shared" si="40"/>
        <v/>
      </c>
      <c r="BE183" s="5"/>
      <c r="BG183" s="95"/>
      <c r="BH183" s="29">
        <f t="shared" si="46"/>
        <v>0</v>
      </c>
      <c r="BI183" s="29">
        <f t="shared" si="47"/>
        <v>0</v>
      </c>
      <c r="BJ183" s="29">
        <f t="shared" si="48"/>
        <v>0</v>
      </c>
      <c r="BK183" s="29">
        <f t="shared" si="49"/>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50"/>
        <v>0</v>
      </c>
      <c r="E184" s="155">
        <f t="shared" si="51"/>
        <v>0</v>
      </c>
      <c r="F184" s="155">
        <f t="shared" si="51"/>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5"/>
        <v xml:space="preserve"> </v>
      </c>
      <c r="BA184" s="28" t="str">
        <f t="shared" si="37"/>
        <v/>
      </c>
      <c r="BB184" s="28" t="str">
        <f t="shared" si="38"/>
        <v/>
      </c>
      <c r="BC184" s="28" t="str">
        <f t="shared" si="39"/>
        <v/>
      </c>
      <c r="BD184" s="28" t="str">
        <f t="shared" si="40"/>
        <v/>
      </c>
      <c r="BE184" s="5"/>
      <c r="BG184" s="95"/>
      <c r="BH184" s="29">
        <f t="shared" si="46"/>
        <v>0</v>
      </c>
      <c r="BI184" s="29">
        <f t="shared" si="47"/>
        <v>0</v>
      </c>
      <c r="BJ184" s="29">
        <f t="shared" si="48"/>
        <v>0</v>
      </c>
      <c r="BK184" s="29">
        <f t="shared" si="49"/>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50"/>
        <v>1</v>
      </c>
      <c r="E185" s="155">
        <f t="shared" si="51"/>
        <v>1</v>
      </c>
      <c r="F185" s="155">
        <f t="shared" si="51"/>
        <v>0</v>
      </c>
      <c r="G185" s="32"/>
      <c r="H185" s="32"/>
      <c r="I185" s="32"/>
      <c r="J185" s="32"/>
      <c r="K185" s="32"/>
      <c r="L185" s="32"/>
      <c r="M185" s="32"/>
      <c r="N185" s="32"/>
      <c r="O185" s="32"/>
      <c r="P185" s="32"/>
      <c r="Q185" s="32"/>
      <c r="R185" s="32"/>
      <c r="S185" s="32"/>
      <c r="T185" s="32"/>
      <c r="U185" s="32">
        <v>1</v>
      </c>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5"/>
        <v xml:space="preserve"> </v>
      </c>
      <c r="BA185" s="28" t="str">
        <f t="shared" si="37"/>
        <v/>
      </c>
      <c r="BB185" s="28" t="str">
        <f t="shared" si="38"/>
        <v/>
      </c>
      <c r="BC185" s="28" t="str">
        <f t="shared" si="39"/>
        <v/>
      </c>
      <c r="BD185" s="28" t="str">
        <f t="shared" si="40"/>
        <v/>
      </c>
      <c r="BE185" s="5"/>
      <c r="BG185" s="95"/>
      <c r="BH185" s="29">
        <f t="shared" si="46"/>
        <v>0</v>
      </c>
      <c r="BI185" s="29">
        <f t="shared" si="47"/>
        <v>0</v>
      </c>
      <c r="BJ185" s="29">
        <f t="shared" si="48"/>
        <v>0</v>
      </c>
      <c r="BK185" s="29">
        <f t="shared" si="49"/>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50"/>
        <v>0</v>
      </c>
      <c r="E186" s="155">
        <f t="shared" si="51"/>
        <v>0</v>
      </c>
      <c r="F186" s="155">
        <f t="shared" si="51"/>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5"/>
        <v xml:space="preserve"> </v>
      </c>
      <c r="BA186" s="28" t="str">
        <f t="shared" si="37"/>
        <v/>
      </c>
      <c r="BB186" s="28" t="str">
        <f t="shared" si="38"/>
        <v/>
      </c>
      <c r="BC186" s="28" t="str">
        <f t="shared" si="39"/>
        <v/>
      </c>
      <c r="BD186" s="28" t="str">
        <f t="shared" si="40"/>
        <v/>
      </c>
      <c r="BE186" s="5"/>
      <c r="BG186" s="95"/>
      <c r="BH186" s="29">
        <f t="shared" si="46"/>
        <v>0</v>
      </c>
      <c r="BI186" s="29">
        <f t="shared" si="47"/>
        <v>0</v>
      </c>
      <c r="BJ186" s="29">
        <f t="shared" si="48"/>
        <v>0</v>
      </c>
      <c r="BK186" s="29">
        <f t="shared" si="49"/>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50"/>
        <v>0</v>
      </c>
      <c r="E187" s="155">
        <f t="shared" si="51"/>
        <v>0</v>
      </c>
      <c r="F187" s="155">
        <f t="shared" si="51"/>
        <v>0</v>
      </c>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5"/>
        <v xml:space="preserve"> </v>
      </c>
      <c r="BA187" s="28" t="str">
        <f t="shared" si="37"/>
        <v/>
      </c>
      <c r="BB187" s="28" t="str">
        <f t="shared" si="38"/>
        <v/>
      </c>
      <c r="BC187" s="28" t="str">
        <f t="shared" si="39"/>
        <v/>
      </c>
      <c r="BD187" s="28" t="str">
        <f t="shared" si="40"/>
        <v/>
      </c>
      <c r="BE187" s="5"/>
      <c r="BG187" s="95"/>
      <c r="BH187" s="29">
        <f t="shared" si="46"/>
        <v>0</v>
      </c>
      <c r="BI187" s="29">
        <f t="shared" si="47"/>
        <v>0</v>
      </c>
      <c r="BJ187" s="29">
        <f t="shared" si="48"/>
        <v>0</v>
      </c>
      <c r="BK187" s="29">
        <f t="shared" si="49"/>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50"/>
        <v>0</v>
      </c>
      <c r="E188" s="155">
        <f t="shared" si="51"/>
        <v>0</v>
      </c>
      <c r="F188" s="155">
        <f t="shared" si="51"/>
        <v>0</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5"/>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5"/>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50"/>
        <v>0</v>
      </c>
      <c r="E190" s="168">
        <f t="shared" si="51"/>
        <v>0</v>
      </c>
      <c r="F190" s="168">
        <f t="shared" si="51"/>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5"/>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515" t="s">
        <v>198</v>
      </c>
      <c r="D193" s="515" t="s">
        <v>48</v>
      </c>
      <c r="E193" s="522" t="s">
        <v>70</v>
      </c>
      <c r="F193" s="516" t="s">
        <v>48</v>
      </c>
      <c r="G193" s="516" t="s">
        <v>70</v>
      </c>
      <c r="H193" s="516" t="s">
        <v>48</v>
      </c>
      <c r="I193" s="516" t="s">
        <v>70</v>
      </c>
      <c r="J193" s="516" t="s">
        <v>48</v>
      </c>
      <c r="K193" s="516" t="s">
        <v>70</v>
      </c>
      <c r="L193" s="516" t="s">
        <v>48</v>
      </c>
      <c r="M193" s="516" t="s">
        <v>70</v>
      </c>
      <c r="N193" s="516" t="s">
        <v>48</v>
      </c>
      <c r="O193" s="516" t="s">
        <v>70</v>
      </c>
      <c r="P193" s="516" t="s">
        <v>48</v>
      </c>
      <c r="Q193" s="516" t="s">
        <v>70</v>
      </c>
      <c r="R193" s="516" t="s">
        <v>48</v>
      </c>
      <c r="S193" s="516" t="s">
        <v>70</v>
      </c>
      <c r="T193" s="516" t="s">
        <v>48</v>
      </c>
      <c r="U193" s="516" t="s">
        <v>70</v>
      </c>
      <c r="V193" s="516" t="s">
        <v>48</v>
      </c>
      <c r="W193" s="516" t="s">
        <v>70</v>
      </c>
      <c r="X193" s="516" t="s">
        <v>48</v>
      </c>
      <c r="Y193" s="516" t="s">
        <v>70</v>
      </c>
      <c r="Z193" s="516" t="s">
        <v>48</v>
      </c>
      <c r="AA193" s="516" t="s">
        <v>70</v>
      </c>
      <c r="AB193" s="516" t="s">
        <v>48</v>
      </c>
      <c r="AC193" s="516" t="s">
        <v>70</v>
      </c>
      <c r="AD193" s="516" t="s">
        <v>48</v>
      </c>
      <c r="AE193" s="516" t="s">
        <v>70</v>
      </c>
      <c r="AF193" s="516" t="s">
        <v>48</v>
      </c>
      <c r="AG193" s="516" t="s">
        <v>70</v>
      </c>
      <c r="AH193" s="516" t="s">
        <v>48</v>
      </c>
      <c r="AI193" s="516" t="s">
        <v>70</v>
      </c>
      <c r="AJ193" s="516" t="s">
        <v>48</v>
      </c>
      <c r="AK193" s="516"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515" t="s">
        <v>198</v>
      </c>
      <c r="D197" s="515" t="s">
        <v>48</v>
      </c>
      <c r="E197" s="522" t="s">
        <v>70</v>
      </c>
      <c r="F197" s="516" t="s">
        <v>48</v>
      </c>
      <c r="G197" s="516" t="s">
        <v>70</v>
      </c>
      <c r="H197" s="516" t="s">
        <v>48</v>
      </c>
      <c r="I197" s="516" t="s">
        <v>70</v>
      </c>
      <c r="J197" s="516" t="s">
        <v>48</v>
      </c>
      <c r="K197" s="516" t="s">
        <v>70</v>
      </c>
      <c r="L197" s="516" t="s">
        <v>48</v>
      </c>
      <c r="M197" s="516" t="s">
        <v>70</v>
      </c>
      <c r="N197" s="516" t="s">
        <v>48</v>
      </c>
      <c r="O197" s="516" t="s">
        <v>70</v>
      </c>
      <c r="P197" s="516" t="s">
        <v>48</v>
      </c>
      <c r="Q197" s="516" t="s">
        <v>70</v>
      </c>
      <c r="R197" s="516" t="s">
        <v>48</v>
      </c>
      <c r="S197" s="516" t="s">
        <v>70</v>
      </c>
      <c r="T197" s="516" t="s">
        <v>48</v>
      </c>
      <c r="U197" s="516" t="s">
        <v>70</v>
      </c>
      <c r="V197" s="516" t="s">
        <v>48</v>
      </c>
      <c r="W197" s="516" t="s">
        <v>70</v>
      </c>
      <c r="X197" s="516" t="s">
        <v>48</v>
      </c>
      <c r="Y197" s="516" t="s">
        <v>70</v>
      </c>
      <c r="Z197" s="516" t="s">
        <v>48</v>
      </c>
      <c r="AA197" s="516" t="s">
        <v>70</v>
      </c>
      <c r="AB197" s="516" t="s">
        <v>48</v>
      </c>
      <c r="AC197" s="516" t="s">
        <v>70</v>
      </c>
      <c r="AD197" s="516" t="s">
        <v>48</v>
      </c>
      <c r="AE197" s="516" t="s">
        <v>70</v>
      </c>
      <c r="AF197" s="516" t="s">
        <v>48</v>
      </c>
      <c r="AG197" s="516" t="s">
        <v>70</v>
      </c>
      <c r="AH197" s="516" t="s">
        <v>48</v>
      </c>
      <c r="AI197" s="516" t="s">
        <v>70</v>
      </c>
      <c r="AJ197" s="516" t="s">
        <v>48</v>
      </c>
      <c r="AK197" s="516"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518" t="s">
        <v>143</v>
      </c>
      <c r="F201" s="518" t="s">
        <v>84</v>
      </c>
      <c r="G201" s="518" t="s">
        <v>8</v>
      </c>
      <c r="H201" s="516" t="s">
        <v>9</v>
      </c>
      <c r="I201" s="516" t="s">
        <v>10</v>
      </c>
      <c r="J201" s="516" t="s">
        <v>11</v>
      </c>
      <c r="K201" s="516" t="s">
        <v>12</v>
      </c>
      <c r="L201" s="516" t="s">
        <v>13</v>
      </c>
      <c r="M201" s="516" t="s">
        <v>14</v>
      </c>
      <c r="N201" s="516" t="s">
        <v>204</v>
      </c>
      <c r="O201" s="516" t="s">
        <v>205</v>
      </c>
      <c r="P201" s="516" t="s">
        <v>206</v>
      </c>
      <c r="Q201" s="516" t="s">
        <v>207</v>
      </c>
      <c r="R201" s="516" t="s">
        <v>208</v>
      </c>
      <c r="S201" s="516" t="s">
        <v>209</v>
      </c>
      <c r="T201" s="518" t="s">
        <v>210</v>
      </c>
      <c r="U201" s="518"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3">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3"/>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515" t="s">
        <v>198</v>
      </c>
      <c r="D209" s="515" t="s">
        <v>48</v>
      </c>
      <c r="E209" s="510" t="s">
        <v>70</v>
      </c>
      <c r="F209" s="528" t="s">
        <v>210</v>
      </c>
      <c r="G209" s="528" t="s">
        <v>70</v>
      </c>
      <c r="H209" s="528" t="s">
        <v>210</v>
      </c>
      <c r="I209" s="528" t="s">
        <v>70</v>
      </c>
      <c r="J209" s="528" t="s">
        <v>210</v>
      </c>
      <c r="K209" s="528" t="s">
        <v>70</v>
      </c>
      <c r="L209" s="528" t="s">
        <v>210</v>
      </c>
      <c r="M209" s="528" t="s">
        <v>70</v>
      </c>
      <c r="N209" s="528" t="s">
        <v>210</v>
      </c>
      <c r="O209" s="528" t="s">
        <v>70</v>
      </c>
      <c r="P209" s="528" t="s">
        <v>210</v>
      </c>
      <c r="Q209" s="528" t="s">
        <v>70</v>
      </c>
      <c r="R209" s="528" t="s">
        <v>210</v>
      </c>
      <c r="S209" s="528" t="s">
        <v>70</v>
      </c>
      <c r="T209" s="528" t="s">
        <v>210</v>
      </c>
      <c r="U209" s="528" t="s">
        <v>70</v>
      </c>
      <c r="V209" s="528" t="s">
        <v>210</v>
      </c>
      <c r="W209" s="528" t="s">
        <v>70</v>
      </c>
      <c r="X209" s="528" t="s">
        <v>210</v>
      </c>
      <c r="Y209" s="528" t="s">
        <v>70</v>
      </c>
      <c r="Z209" s="528" t="s">
        <v>210</v>
      </c>
      <c r="AA209" s="528" t="s">
        <v>70</v>
      </c>
      <c r="AB209" s="528" t="s">
        <v>210</v>
      </c>
      <c r="AC209" s="528" t="s">
        <v>70</v>
      </c>
      <c r="AD209" s="528" t="s">
        <v>210</v>
      </c>
      <c r="AE209" s="528" t="s">
        <v>70</v>
      </c>
      <c r="AF209" s="528" t="s">
        <v>210</v>
      </c>
      <c r="AG209" s="528" t="s">
        <v>70</v>
      </c>
      <c r="AH209" s="528" t="s">
        <v>210</v>
      </c>
      <c r="AI209" s="528" t="s">
        <v>70</v>
      </c>
      <c r="AJ209" s="528" t="s">
        <v>210</v>
      </c>
      <c r="AK209" s="528" t="s">
        <v>70</v>
      </c>
      <c r="AL209" s="528" t="s">
        <v>210</v>
      </c>
      <c r="AM209" s="511" t="s">
        <v>70</v>
      </c>
      <c r="AN209" s="803"/>
      <c r="AO209" s="593"/>
      <c r="AP209" s="806"/>
      <c r="AQ209" s="593"/>
      <c r="AY209" s="5"/>
      <c r="AZ209" s="5"/>
      <c r="BA209" s="28" t="str">
        <f t="shared" si="53"/>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19</v>
      </c>
      <c r="D210" s="203">
        <f>+F210+H210+J210+L210+N210+P210+R210+T210+V210++X210+Z210+AB210+AD210+AF210+AH210+AJ210+AL210</f>
        <v>0</v>
      </c>
      <c r="E210" s="203">
        <f>+G210+I210+K210+M210+O210+Q210+S210+U210+W210++Y210+AA210+AC210+AE210+AG210+AI210+AK210+AM210</f>
        <v>19</v>
      </c>
      <c r="F210" s="203">
        <f>SUM(F212:F220)</f>
        <v>0</v>
      </c>
      <c r="G210" s="203">
        <f t="shared" ref="G210:AM210" si="54">SUM(G212:G220)</f>
        <v>0</v>
      </c>
      <c r="H210" s="203">
        <f t="shared" si="54"/>
        <v>0</v>
      </c>
      <c r="I210" s="203">
        <f t="shared" si="54"/>
        <v>0</v>
      </c>
      <c r="J210" s="203">
        <f t="shared" si="54"/>
        <v>0</v>
      </c>
      <c r="K210" s="203">
        <f>SUM(K211:K220)</f>
        <v>0</v>
      </c>
      <c r="L210" s="203">
        <f t="shared" si="54"/>
        <v>0</v>
      </c>
      <c r="M210" s="203">
        <f>SUM(M211:M220)</f>
        <v>2</v>
      </c>
      <c r="N210" s="203">
        <f t="shared" si="54"/>
        <v>0</v>
      </c>
      <c r="O210" s="203">
        <f>SUM(O211:O220)</f>
        <v>7</v>
      </c>
      <c r="P210" s="203">
        <f t="shared" si="54"/>
        <v>0</v>
      </c>
      <c r="Q210" s="203">
        <f>SUM(Q211:Q220)</f>
        <v>1</v>
      </c>
      <c r="R210" s="203">
        <f t="shared" si="54"/>
        <v>0</v>
      </c>
      <c r="S210" s="203">
        <f>SUM(S211:S220)</f>
        <v>2</v>
      </c>
      <c r="T210" s="203">
        <f t="shared" si="54"/>
        <v>0</v>
      </c>
      <c r="U210" s="203">
        <f>SUM(U211:U220)</f>
        <v>1</v>
      </c>
      <c r="V210" s="203">
        <f t="shared" si="54"/>
        <v>0</v>
      </c>
      <c r="W210" s="203">
        <f>SUM(W211:W220)</f>
        <v>1</v>
      </c>
      <c r="X210" s="203">
        <f t="shared" si="54"/>
        <v>0</v>
      </c>
      <c r="Y210" s="203">
        <f>SUM(Y211:Y220)</f>
        <v>2</v>
      </c>
      <c r="Z210" s="203">
        <f t="shared" si="54"/>
        <v>0</v>
      </c>
      <c r="AA210" s="203">
        <f>SUM(AA211:AA220)</f>
        <v>1</v>
      </c>
      <c r="AB210" s="203">
        <f t="shared" si="54"/>
        <v>0</v>
      </c>
      <c r="AC210" s="203">
        <f>SUM(AC211:AC220)</f>
        <v>1</v>
      </c>
      <c r="AD210" s="203">
        <f t="shared" si="54"/>
        <v>0</v>
      </c>
      <c r="AE210" s="203">
        <f t="shared" si="54"/>
        <v>1</v>
      </c>
      <c r="AF210" s="203">
        <f t="shared" si="54"/>
        <v>0</v>
      </c>
      <c r="AG210" s="203">
        <f t="shared" si="54"/>
        <v>0</v>
      </c>
      <c r="AH210" s="203">
        <f t="shared" si="54"/>
        <v>0</v>
      </c>
      <c r="AI210" s="203">
        <f t="shared" si="54"/>
        <v>0</v>
      </c>
      <c r="AJ210" s="203">
        <f t="shared" si="54"/>
        <v>0</v>
      </c>
      <c r="AK210" s="203">
        <f t="shared" si="54"/>
        <v>0</v>
      </c>
      <c r="AL210" s="204">
        <f t="shared" si="54"/>
        <v>0</v>
      </c>
      <c r="AM210" s="205">
        <f t="shared" si="54"/>
        <v>0</v>
      </c>
      <c r="AN210" s="206">
        <f>SUM(AN211:AN220)</f>
        <v>0</v>
      </c>
      <c r="AO210" s="207">
        <f>SUM(AO211:AO220)</f>
        <v>0</v>
      </c>
      <c r="AP210" s="208">
        <f>SUM(AP211:AP220)</f>
        <v>0</v>
      </c>
      <c r="AQ210" s="208">
        <f>SUM(AQ211:AQ220)</f>
        <v>0</v>
      </c>
      <c r="AR210" s="193" t="str">
        <f t="shared" ref="AR210:AR220" si="55">$BA207</f>
        <v/>
      </c>
      <c r="AY210" s="5"/>
      <c r="AZ210" s="5"/>
      <c r="BA210" s="28" t="str">
        <f t="shared" si="53"/>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5"/>
        <v/>
      </c>
      <c r="AY211" s="5"/>
      <c r="AZ211" s="5"/>
      <c r="BA211" s="28" t="str">
        <f t="shared" si="53"/>
        <v/>
      </c>
      <c r="BC211" s="3"/>
      <c r="BD211" s="3"/>
      <c r="BE211" s="3"/>
      <c r="BG211" s="3"/>
      <c r="BH211" s="29">
        <f t="shared" ref="BH211:BH220" si="56">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521" t="s">
        <v>225</v>
      </c>
      <c r="C212" s="53">
        <f t="shared" ref="C212:C220" si="57">SUM(D212:E212)</f>
        <v>0</v>
      </c>
      <c r="D212" s="53">
        <f t="shared" ref="D212:E220" si="58">+F212+H212+J212+L212+N212+P212+R212+T212+V212++X212+Z212+AB212+AD212+AF212+AH212+AJ212+AL212</f>
        <v>0</v>
      </c>
      <c r="E212" s="168">
        <f>+G212+I212+K212+M212+O212+Q212+S212+U212+W212++Y212+AA212+AC212+AE212+AG212+AI212+AK212+AM212</f>
        <v>0</v>
      </c>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5"/>
        <v/>
      </c>
      <c r="AS212" s="22"/>
      <c r="AT212" s="22"/>
      <c r="AU212" s="22"/>
      <c r="AV212" s="22"/>
      <c r="AW212" s="22"/>
      <c r="AX212" s="22"/>
      <c r="AY212" s="5"/>
      <c r="AZ212" s="5"/>
      <c r="BA212" s="28" t="str">
        <f t="shared" si="53"/>
        <v/>
      </c>
      <c r="BB212" s="22"/>
      <c r="BC212" s="3"/>
      <c r="BD212" s="3"/>
      <c r="BE212" s="3"/>
      <c r="BG212" s="3"/>
      <c r="BH212" s="29">
        <f t="shared" si="56"/>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7"/>
        <v>0</v>
      </c>
      <c r="D213" s="59">
        <f t="shared" si="58"/>
        <v>0</v>
      </c>
      <c r="E213" s="213">
        <f t="shared" si="58"/>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5"/>
        <v/>
      </c>
      <c r="AY213" s="5"/>
      <c r="AZ213" s="5"/>
      <c r="BA213" s="28" t="str">
        <f t="shared" si="53"/>
        <v/>
      </c>
      <c r="BC213" s="3"/>
      <c r="BD213" s="3"/>
      <c r="BE213" s="3"/>
      <c r="BG213" s="3"/>
      <c r="BH213" s="29">
        <f t="shared" si="56"/>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7"/>
        <v>8</v>
      </c>
      <c r="D214" s="56">
        <f t="shared" si="58"/>
        <v>0</v>
      </c>
      <c r="E214" s="214">
        <f t="shared" si="58"/>
        <v>8</v>
      </c>
      <c r="F214" s="32"/>
      <c r="G214" s="32"/>
      <c r="H214" s="32"/>
      <c r="I214" s="32"/>
      <c r="J214" s="32"/>
      <c r="K214" s="32"/>
      <c r="L214" s="32"/>
      <c r="M214" s="32">
        <v>1</v>
      </c>
      <c r="N214" s="32"/>
      <c r="O214" s="32">
        <v>3</v>
      </c>
      <c r="P214" s="32"/>
      <c r="Q214" s="32"/>
      <c r="R214" s="32"/>
      <c r="S214" s="32">
        <v>1</v>
      </c>
      <c r="T214" s="32"/>
      <c r="U214" s="32"/>
      <c r="V214" s="32"/>
      <c r="W214" s="32">
        <v>1</v>
      </c>
      <c r="X214" s="32"/>
      <c r="Y214" s="32">
        <v>1</v>
      </c>
      <c r="Z214" s="32"/>
      <c r="AA214" s="32">
        <v>1</v>
      </c>
      <c r="AB214" s="32"/>
      <c r="AC214" s="32"/>
      <c r="AD214" s="32"/>
      <c r="AE214" s="32"/>
      <c r="AF214" s="32"/>
      <c r="AG214" s="32"/>
      <c r="AH214" s="32"/>
      <c r="AI214" s="32"/>
      <c r="AJ214" s="32"/>
      <c r="AK214" s="32"/>
      <c r="AL214" s="32"/>
      <c r="AM214" s="86"/>
      <c r="AN214" s="177"/>
      <c r="AO214" s="178"/>
      <c r="AP214" s="32"/>
      <c r="AQ214" s="32"/>
      <c r="AR214" s="193" t="str">
        <f t="shared" si="55"/>
        <v/>
      </c>
      <c r="AY214" s="5"/>
      <c r="AZ214" s="5"/>
      <c r="BA214" s="28" t="str">
        <f t="shared" si="53"/>
        <v/>
      </c>
      <c r="BC214" s="3"/>
      <c r="BD214" s="3"/>
      <c r="BE214" s="3"/>
      <c r="BG214" s="3"/>
      <c r="BH214" s="29">
        <f t="shared" si="56"/>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7"/>
        <v>0</v>
      </c>
      <c r="D215" s="56">
        <f t="shared" si="58"/>
        <v>0</v>
      </c>
      <c r="E215" s="214">
        <f t="shared" si="58"/>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5"/>
        <v/>
      </c>
      <c r="AY215" s="5"/>
      <c r="AZ215" s="5"/>
      <c r="BA215" s="28" t="str">
        <f t="shared" si="53"/>
        <v/>
      </c>
      <c r="BC215" s="3"/>
      <c r="BD215" s="3"/>
      <c r="BE215" s="3"/>
      <c r="BG215" s="3"/>
      <c r="BH215" s="29">
        <f t="shared" si="56"/>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7"/>
        <v>0</v>
      </c>
      <c r="D216" s="56">
        <f t="shared" si="58"/>
        <v>0</v>
      </c>
      <c r="E216" s="214">
        <f t="shared" si="58"/>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5"/>
        <v/>
      </c>
      <c r="AY216" s="5"/>
      <c r="AZ216" s="5"/>
      <c r="BA216" s="28" t="str">
        <f t="shared" si="53"/>
        <v/>
      </c>
      <c r="BC216" s="3"/>
      <c r="BD216" s="3"/>
      <c r="BE216" s="3"/>
      <c r="BG216" s="3"/>
      <c r="BH216" s="29">
        <f t="shared" si="56"/>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7"/>
        <v>0</v>
      </c>
      <c r="D217" s="56">
        <f t="shared" si="58"/>
        <v>0</v>
      </c>
      <c r="E217" s="214">
        <f t="shared" si="58"/>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5"/>
        <v/>
      </c>
      <c r="AY217" s="5"/>
      <c r="AZ217" s="5"/>
      <c r="BA217" s="28" t="str">
        <f t="shared" si="53"/>
        <v/>
      </c>
      <c r="BC217" s="3"/>
      <c r="BD217" s="3"/>
      <c r="BE217" s="3"/>
      <c r="BG217" s="3"/>
      <c r="BH217" s="29">
        <f t="shared" si="56"/>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7"/>
        <v>0</v>
      </c>
      <c r="D218" s="56">
        <f t="shared" si="58"/>
        <v>0</v>
      </c>
      <c r="E218" s="214">
        <f t="shared" si="58"/>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5"/>
        <v/>
      </c>
      <c r="AY218" s="5"/>
      <c r="AZ218" s="5"/>
      <c r="BA218" s="3"/>
      <c r="BE218" s="3"/>
      <c r="BG218" s="3"/>
      <c r="BH218" s="29">
        <f t="shared" si="56"/>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7"/>
        <v>0</v>
      </c>
      <c r="D219" s="56">
        <f t="shared" si="58"/>
        <v>0</v>
      </c>
      <c r="E219" s="214">
        <f t="shared" si="58"/>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5"/>
        <v/>
      </c>
      <c r="AY219" s="5"/>
      <c r="AZ219" s="5"/>
      <c r="BA219" s="3"/>
      <c r="BE219" s="3"/>
      <c r="BG219" s="3"/>
      <c r="BH219" s="29">
        <f t="shared" si="56"/>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7"/>
        <v>11</v>
      </c>
      <c r="D220" s="53">
        <f t="shared" si="58"/>
        <v>0</v>
      </c>
      <c r="E220" s="168">
        <f t="shared" si="58"/>
        <v>11</v>
      </c>
      <c r="F220" s="44"/>
      <c r="G220" s="44"/>
      <c r="H220" s="44"/>
      <c r="I220" s="44"/>
      <c r="J220" s="44"/>
      <c r="K220" s="44"/>
      <c r="L220" s="44"/>
      <c r="M220" s="44">
        <v>1</v>
      </c>
      <c r="N220" s="44"/>
      <c r="O220" s="44">
        <v>4</v>
      </c>
      <c r="P220" s="44"/>
      <c r="Q220" s="44">
        <v>1</v>
      </c>
      <c r="R220" s="44"/>
      <c r="S220" s="44">
        <v>1</v>
      </c>
      <c r="T220" s="44"/>
      <c r="U220" s="44">
        <v>1</v>
      </c>
      <c r="V220" s="44"/>
      <c r="W220" s="44"/>
      <c r="X220" s="44"/>
      <c r="Y220" s="44">
        <v>1</v>
      </c>
      <c r="Z220" s="44"/>
      <c r="AA220" s="44"/>
      <c r="AB220" s="44"/>
      <c r="AC220" s="44">
        <v>1</v>
      </c>
      <c r="AD220" s="44"/>
      <c r="AE220" s="44">
        <v>1</v>
      </c>
      <c r="AF220" s="44"/>
      <c r="AG220" s="44"/>
      <c r="AH220" s="44"/>
      <c r="AI220" s="44"/>
      <c r="AJ220" s="44"/>
      <c r="AK220" s="44"/>
      <c r="AL220" s="44"/>
      <c r="AM220" s="87"/>
      <c r="AN220" s="174"/>
      <c r="AO220" s="184"/>
      <c r="AP220" s="44"/>
      <c r="AQ220" s="44"/>
      <c r="AR220" s="193" t="str">
        <f t="shared" si="55"/>
        <v/>
      </c>
      <c r="AY220" s="5"/>
      <c r="AZ220" s="5"/>
      <c r="BA220" s="3"/>
      <c r="BE220" s="3"/>
      <c r="BG220" s="3"/>
      <c r="BH220" s="29">
        <f t="shared" si="56"/>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515" t="s">
        <v>198</v>
      </c>
      <c r="D224" s="515" t="s">
        <v>48</v>
      </c>
      <c r="E224" s="510"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9">IF($C225&lt;$AP225+$AQ225,"Gestantes+Trans no puede der mayor que Total Ambos Sexos","")</f>
        <v/>
      </c>
      <c r="BB224" s="28" t="str">
        <f t="shared" ref="BB224:BB230" si="60">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61">SUM(D225:E225)</f>
        <v>2</v>
      </c>
      <c r="D225" s="52">
        <f t="shared" ref="D225:E231" si="62">+F225+H225+J225+L225+N225+P225+R225+T225+V225++X225+Z225+AB225+AD225+AF225+AH225+AJ225+AL225+AN225</f>
        <v>1</v>
      </c>
      <c r="E225" s="52">
        <f t="shared" si="62"/>
        <v>1</v>
      </c>
      <c r="F225" s="24"/>
      <c r="G225" s="24"/>
      <c r="H225" s="24"/>
      <c r="I225" s="24"/>
      <c r="J225" s="24"/>
      <c r="K225" s="24"/>
      <c r="L225" s="24"/>
      <c r="M225" s="24"/>
      <c r="N225" s="24"/>
      <c r="O225" s="24"/>
      <c r="P225" s="24">
        <v>1</v>
      </c>
      <c r="Q225" s="24"/>
      <c r="R225" s="24"/>
      <c r="S225" s="24"/>
      <c r="T225" s="24"/>
      <c r="U225" s="24"/>
      <c r="V225" s="24"/>
      <c r="W225" s="24"/>
      <c r="X225" s="24"/>
      <c r="Y225" s="24">
        <v>1</v>
      </c>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3">+BA224&amp;"      "&amp;BB224</f>
        <v xml:space="preserve">      </v>
      </c>
      <c r="AY225" s="5"/>
      <c r="AZ225" s="5"/>
      <c r="BA225" s="28" t="str">
        <f t="shared" si="59"/>
        <v/>
      </c>
      <c r="BB225" s="28" t="str">
        <f t="shared" si="60"/>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61"/>
        <v>4</v>
      </c>
      <c r="D226" s="62">
        <f t="shared" si="62"/>
        <v>4</v>
      </c>
      <c r="E226" s="62">
        <f t="shared" si="62"/>
        <v>0</v>
      </c>
      <c r="F226" s="217"/>
      <c r="G226" s="217"/>
      <c r="H226" s="217"/>
      <c r="I226" s="217"/>
      <c r="J226" s="217"/>
      <c r="K226" s="217"/>
      <c r="L226" s="217"/>
      <c r="M226" s="217"/>
      <c r="N226" s="217"/>
      <c r="O226" s="217"/>
      <c r="P226" s="217"/>
      <c r="Q226" s="217"/>
      <c r="R226" s="217"/>
      <c r="S226" s="217"/>
      <c r="T226" s="217">
        <v>1</v>
      </c>
      <c r="U226" s="217"/>
      <c r="V226" s="217"/>
      <c r="W226" s="217"/>
      <c r="X226" s="217"/>
      <c r="Y226" s="217"/>
      <c r="Z226" s="217">
        <v>1</v>
      </c>
      <c r="AA226" s="217"/>
      <c r="AB226" s="217"/>
      <c r="AC226" s="217"/>
      <c r="AD226" s="217">
        <v>1</v>
      </c>
      <c r="AE226" s="217"/>
      <c r="AF226" s="217"/>
      <c r="AG226" s="217"/>
      <c r="AH226" s="217"/>
      <c r="AI226" s="217"/>
      <c r="AJ226" s="217">
        <v>1</v>
      </c>
      <c r="AK226" s="217"/>
      <c r="AL226" s="217"/>
      <c r="AM226" s="217"/>
      <c r="AN226" s="217"/>
      <c r="AO226" s="218"/>
      <c r="AP226" s="219"/>
      <c r="AQ226" s="220"/>
      <c r="AR226" s="26" t="str">
        <f t="shared" si="63"/>
        <v xml:space="preserve">      </v>
      </c>
      <c r="AY226" s="5"/>
      <c r="AZ226" s="5"/>
      <c r="BA226" s="28" t="str">
        <f t="shared" si="59"/>
        <v/>
      </c>
      <c r="BB226" s="28" t="str">
        <f t="shared" si="60"/>
        <v/>
      </c>
      <c r="BC226" s="5"/>
      <c r="BD226" s="5"/>
      <c r="BE226" s="3"/>
      <c r="BF226" s="3"/>
      <c r="BG226" s="3"/>
      <c r="BH226" s="29">
        <f t="shared" ref="BH226:BH231" si="64">IF($C226&lt;$AP226+$AQ226,1,0)</f>
        <v>0</v>
      </c>
      <c r="BI226" s="29">
        <f t="shared" ref="BI226:BI231" si="65">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61"/>
        <v>1</v>
      </c>
      <c r="D227" s="221">
        <f t="shared" si="62"/>
        <v>1</v>
      </c>
      <c r="E227" s="221">
        <f t="shared" si="62"/>
        <v>0</v>
      </c>
      <c r="F227" s="222"/>
      <c r="G227" s="222"/>
      <c r="H227" s="222"/>
      <c r="I227" s="222"/>
      <c r="J227" s="222"/>
      <c r="K227" s="222"/>
      <c r="L227" s="222"/>
      <c r="M227" s="222"/>
      <c r="N227" s="222"/>
      <c r="O227" s="222"/>
      <c r="P227" s="222"/>
      <c r="Q227" s="222"/>
      <c r="R227" s="222"/>
      <c r="S227" s="222"/>
      <c r="T227" s="222">
        <v>1</v>
      </c>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3"/>
        <v xml:space="preserve">      </v>
      </c>
      <c r="AS227" s="22"/>
      <c r="AT227" s="22"/>
      <c r="AU227" s="22"/>
      <c r="AV227" s="22"/>
      <c r="AW227" s="22"/>
      <c r="AX227" s="22"/>
      <c r="AY227" s="5"/>
      <c r="AZ227" s="5"/>
      <c r="BA227" s="28" t="str">
        <f t="shared" si="59"/>
        <v/>
      </c>
      <c r="BB227" s="28" t="str">
        <f t="shared" si="60"/>
        <v/>
      </c>
      <c r="BC227" s="5"/>
      <c r="BD227" s="5"/>
      <c r="BE227" s="3"/>
      <c r="BF227" s="3"/>
      <c r="BG227" s="3"/>
      <c r="BH227" s="29">
        <f t="shared" si="64"/>
        <v>0</v>
      </c>
      <c r="BI227" s="29">
        <f t="shared" si="65"/>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61"/>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3"/>
        <v xml:space="preserve">      </v>
      </c>
      <c r="AS228" s="22"/>
      <c r="AT228" s="22"/>
      <c r="AU228" s="22"/>
      <c r="AV228" s="22"/>
      <c r="AW228" s="22"/>
      <c r="AX228" s="22"/>
      <c r="AY228" s="5"/>
      <c r="AZ228" s="5"/>
      <c r="BA228" s="28" t="str">
        <f t="shared" si="59"/>
        <v/>
      </c>
      <c r="BB228" s="28" t="str">
        <f t="shared" si="60"/>
        <v/>
      </c>
      <c r="BC228" s="5"/>
      <c r="BD228" s="5"/>
      <c r="BE228" s="3"/>
      <c r="BF228" s="3"/>
      <c r="BG228" s="3"/>
      <c r="BH228" s="29">
        <f t="shared" si="64"/>
        <v>0</v>
      </c>
      <c r="BI228" s="29">
        <f t="shared" si="65"/>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61"/>
        <v>0</v>
      </c>
      <c r="D229" s="59">
        <f t="shared" si="62"/>
        <v>0</v>
      </c>
      <c r="E229" s="59">
        <f t="shared" si="62"/>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3"/>
        <v xml:space="preserve">      </v>
      </c>
      <c r="AS229" s="22"/>
      <c r="AT229" s="22"/>
      <c r="AU229" s="22"/>
      <c r="AV229" s="22"/>
      <c r="AW229" s="22"/>
      <c r="AX229" s="22"/>
      <c r="BA229" s="28" t="str">
        <f t="shared" si="59"/>
        <v/>
      </c>
      <c r="BB229" s="28" t="str">
        <f t="shared" si="60"/>
        <v/>
      </c>
      <c r="BE229" s="3"/>
      <c r="BF229" s="3"/>
      <c r="BG229" s="3"/>
      <c r="BH229" s="29">
        <f t="shared" si="64"/>
        <v>0</v>
      </c>
      <c r="BI229" s="29">
        <f t="shared" si="65"/>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61"/>
        <v>0</v>
      </c>
      <c r="D230" s="56">
        <f t="shared" si="62"/>
        <v>0</v>
      </c>
      <c r="E230" s="56">
        <f t="shared" si="62"/>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3"/>
        <v xml:space="preserve">      </v>
      </c>
      <c r="AS230" s="22"/>
      <c r="AT230" s="22"/>
      <c r="AU230" s="22"/>
      <c r="AV230" s="22"/>
      <c r="AW230" s="22"/>
      <c r="AX230" s="22"/>
      <c r="BA230" s="28" t="str">
        <f t="shared" si="59"/>
        <v/>
      </c>
      <c r="BB230" s="28" t="str">
        <f t="shared" si="60"/>
        <v/>
      </c>
      <c r="BC230" s="22"/>
      <c r="BD230" s="22"/>
      <c r="BE230" s="3"/>
      <c r="BF230" s="3"/>
      <c r="BG230" s="3"/>
      <c r="BH230" s="29">
        <f t="shared" si="64"/>
        <v>0</v>
      </c>
      <c r="BI230" s="29">
        <f t="shared" si="65"/>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61"/>
        <v>0</v>
      </c>
      <c r="D231" s="53">
        <f t="shared" si="62"/>
        <v>0</v>
      </c>
      <c r="E231" s="53">
        <f t="shared" si="62"/>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3"/>
        <v xml:space="preserve">      </v>
      </c>
      <c r="AS231" s="22"/>
      <c r="AT231" s="22"/>
      <c r="AU231" s="22"/>
      <c r="AV231" s="22"/>
      <c r="AW231" s="22"/>
      <c r="AX231" s="22"/>
      <c r="BA231" s="3"/>
      <c r="BB231" s="3"/>
      <c r="BC231" s="22"/>
      <c r="BD231" s="22"/>
      <c r="BE231" s="3"/>
      <c r="BF231" s="3"/>
      <c r="BG231" s="3"/>
      <c r="BH231" s="29">
        <f t="shared" si="64"/>
        <v>0</v>
      </c>
      <c r="BI231" s="29">
        <f t="shared" si="65"/>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515" t="s">
        <v>198</v>
      </c>
      <c r="D235" s="515" t="s">
        <v>48</v>
      </c>
      <c r="E235" s="510"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6">+F236+H236+J236+L236+N236+P236+R236+T236+V236++X236+Z236+AB236+AD236+AF236</f>
        <v>0</v>
      </c>
      <c r="E236" s="235">
        <f t="shared" si="66"/>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6"/>
        <v>0</v>
      </c>
      <c r="E237" s="237">
        <f t="shared" si="66"/>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v>
      </c>
      <c r="D238" s="108">
        <f t="shared" si="66"/>
        <v>0</v>
      </c>
      <c r="E238" s="162">
        <f t="shared" si="66"/>
        <v>11</v>
      </c>
      <c r="F238" s="233"/>
      <c r="G238" s="233">
        <v>1</v>
      </c>
      <c r="H238" s="233"/>
      <c r="I238" s="233">
        <v>3</v>
      </c>
      <c r="J238" s="233"/>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6"/>
        <v>1</v>
      </c>
      <c r="E239" s="151">
        <f t="shared" si="66"/>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515" t="s">
        <v>198</v>
      </c>
      <c r="D243" s="515" t="s">
        <v>48</v>
      </c>
      <c r="E243" s="510" t="s">
        <v>70</v>
      </c>
      <c r="F243" s="518" t="s">
        <v>210</v>
      </c>
      <c r="G243" s="518" t="s">
        <v>70</v>
      </c>
      <c r="H243" s="518" t="s">
        <v>210</v>
      </c>
      <c r="I243" s="518" t="s">
        <v>70</v>
      </c>
      <c r="J243" s="518" t="s">
        <v>210</v>
      </c>
      <c r="K243" s="518" t="s">
        <v>70</v>
      </c>
      <c r="L243" s="518" t="s">
        <v>210</v>
      </c>
      <c r="M243" s="518" t="s">
        <v>70</v>
      </c>
      <c r="N243" s="518" t="s">
        <v>210</v>
      </c>
      <c r="O243" s="518" t="s">
        <v>70</v>
      </c>
      <c r="P243" s="518" t="s">
        <v>210</v>
      </c>
      <c r="Q243" s="518" t="s">
        <v>70</v>
      </c>
      <c r="R243" s="518" t="s">
        <v>210</v>
      </c>
      <c r="S243" s="518" t="s">
        <v>70</v>
      </c>
      <c r="T243" s="518" t="s">
        <v>210</v>
      </c>
      <c r="U243" s="518" t="s">
        <v>70</v>
      </c>
      <c r="V243" s="518" t="s">
        <v>210</v>
      </c>
      <c r="W243" s="518"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7">+F244+H244+J244+L244+N244+P244+R244+T244+V244</f>
        <v>0</v>
      </c>
      <c r="E244" s="241">
        <f t="shared" si="67"/>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7"/>
        <v>0</v>
      </c>
      <c r="E245" s="108">
        <f t="shared" si="67"/>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7"/>
        <v>0</v>
      </c>
      <c r="E246" s="108">
        <f t="shared" si="67"/>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7"/>
        <v>0</v>
      </c>
      <c r="E247" s="53">
        <f t="shared" si="67"/>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939</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897</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WVL1:WVW1048576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D1:O1048576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211" workbookViewId="0">
      <selection activeCell="G258" sqref="G258"/>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",[12]NOMBRE!B2," - ","( ",[12]NOMBRE!C2,[12]NOMBRE!D2,[12]NOMBRE!E2,[12]NOMBRE!F2,[12]NOMBRE!G2,"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",[12]NOMBRE!B6," - ","( ",[12]NOMBRE!C6,[12]NOMBRE!D6," )")</f>
        <v>MES: DICIEMBRE - ( 12 )</v>
      </c>
      <c r="B4" s="2"/>
      <c r="C4" s="2"/>
      <c r="D4" s="2"/>
      <c r="E4" s="2"/>
      <c r="F4" s="2"/>
      <c r="G4" s="2"/>
      <c r="H4" s="2"/>
      <c r="I4" s="2"/>
      <c r="J4" s="2"/>
      <c r="K4" s="2"/>
      <c r="M4" s="4"/>
      <c r="AY4" s="5"/>
      <c r="AZ4" s="5"/>
    </row>
    <row r="5" spans="1:78" s="3" customFormat="1" ht="12.75" customHeight="1" x14ac:dyDescent="0.2">
      <c r="A5" s="7" t="str">
        <f>CONCATENATE("AÑO: ",[12]NOMBRE!B7)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IF($C10&gt;=[12]A03!$C73,"","Total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131</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7</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17</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6</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1</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22</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12</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66</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544" t="s">
        <v>6</v>
      </c>
      <c r="E32" s="546" t="s">
        <v>7</v>
      </c>
      <c r="F32" s="546" t="s">
        <v>8</v>
      </c>
      <c r="G32" s="546" t="s">
        <v>9</v>
      </c>
      <c r="H32" s="546" t="s">
        <v>10</v>
      </c>
      <c r="I32" s="546" t="s">
        <v>11</v>
      </c>
      <c r="J32" s="546" t="s">
        <v>12</v>
      </c>
      <c r="K32" s="546" t="s">
        <v>13</v>
      </c>
      <c r="L32" s="546"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535"/>
      <c r="N35" s="535"/>
      <c r="O35" s="535"/>
      <c r="P35" s="535"/>
      <c r="Q35" s="535"/>
      <c r="R35" s="535"/>
      <c r="S35" s="535"/>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542" t="s">
        <v>51</v>
      </c>
      <c r="B45" s="544"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544"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IF(AND(([12]A01!$C16+[12]A01!$C17+[12]A01!$C18+[12]A01!$C19+[12]A01!$D29+[12]A01!$D30+[12]A01!$D31)&lt;&gt;0,D49="",E49=""),"Observacion : En A01 existen contoles no ingresados, Revisar","")</f>
        <v/>
      </c>
      <c r="BB49" s="74"/>
      <c r="BC49" s="74"/>
      <c r="BD49" s="74"/>
      <c r="BE49" s="74"/>
      <c r="BF49" s="75"/>
      <c r="BG49" s="75"/>
      <c r="BH49" s="29">
        <f>IF(AND(([12]A01!$C16+[12]A01!$C17+[12]A01!$C18+[12]A01!$C19+[12]A01!$D29+[12]A01!$D30+[12]A01!$D31)&lt;&gt;0,D49="",E49=""),1,0)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537" t="s">
        <v>78</v>
      </c>
      <c r="E59" s="537" t="s">
        <v>79</v>
      </c>
      <c r="F59" s="534" t="s">
        <v>80</v>
      </c>
      <c r="G59" s="534" t="s">
        <v>81</v>
      </c>
      <c r="H59" s="537"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541"/>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544" t="s">
        <v>98</v>
      </c>
      <c r="D67" s="544" t="s">
        <v>48</v>
      </c>
      <c r="E67" s="540"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538"/>
      <c r="BA67" s="538"/>
      <c r="BB67" s="538"/>
      <c r="BC67" s="538"/>
      <c r="BD67" s="538"/>
      <c r="BE67" s="538"/>
      <c r="BF67" s="538"/>
      <c r="BG67" s="95"/>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545"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533" t="s">
        <v>102</v>
      </c>
      <c r="C70" s="56">
        <f t="shared" si="6"/>
        <v>7</v>
      </c>
      <c r="D70" s="56">
        <f t="shared" si="7"/>
        <v>4</v>
      </c>
      <c r="E70" s="56">
        <f t="shared" si="7"/>
        <v>3</v>
      </c>
      <c r="F70" s="32"/>
      <c r="G70" s="32"/>
      <c r="H70" s="32"/>
      <c r="I70" s="32"/>
      <c r="J70" s="32"/>
      <c r="K70" s="32"/>
      <c r="L70" s="32"/>
      <c r="M70" s="32"/>
      <c r="N70" s="32">
        <v>1</v>
      </c>
      <c r="O70" s="32"/>
      <c r="P70" s="32"/>
      <c r="Q70" s="32"/>
      <c r="R70" s="32"/>
      <c r="S70" s="32"/>
      <c r="T70" s="32"/>
      <c r="U70" s="32">
        <v>1</v>
      </c>
      <c r="V70" s="32"/>
      <c r="W70" s="32"/>
      <c r="X70" s="32"/>
      <c r="Y70" s="32">
        <v>1</v>
      </c>
      <c r="Z70" s="32">
        <v>1</v>
      </c>
      <c r="AA70" s="32"/>
      <c r="AB70" s="32"/>
      <c r="AC70" s="32">
        <v>1</v>
      </c>
      <c r="AD70" s="32">
        <v>1</v>
      </c>
      <c r="AE70" s="32"/>
      <c r="AF70" s="32">
        <v>1</v>
      </c>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533"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547"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544" t="s">
        <v>98</v>
      </c>
      <c r="D77" s="544" t="s">
        <v>48</v>
      </c>
      <c r="E77" s="544" t="s">
        <v>70</v>
      </c>
      <c r="F77" s="532" t="s">
        <v>48</v>
      </c>
      <c r="G77" s="532" t="s">
        <v>70</v>
      </c>
      <c r="H77" s="532" t="s">
        <v>48</v>
      </c>
      <c r="I77" s="532" t="s">
        <v>70</v>
      </c>
      <c r="J77" s="532" t="s">
        <v>48</v>
      </c>
      <c r="K77" s="532" t="s">
        <v>70</v>
      </c>
      <c r="L77" s="532" t="s">
        <v>48</v>
      </c>
      <c r="M77" s="532" t="s">
        <v>70</v>
      </c>
      <c r="N77" s="532" t="s">
        <v>48</v>
      </c>
      <c r="O77" s="532" t="s">
        <v>70</v>
      </c>
      <c r="P77" s="532" t="s">
        <v>48</v>
      </c>
      <c r="Q77" s="532" t="s">
        <v>70</v>
      </c>
      <c r="R77" s="532" t="s">
        <v>48</v>
      </c>
      <c r="S77" s="532" t="s">
        <v>70</v>
      </c>
      <c r="T77" s="532" t="s">
        <v>48</v>
      </c>
      <c r="U77" s="532" t="s">
        <v>70</v>
      </c>
      <c r="V77" s="532" t="s">
        <v>48</v>
      </c>
      <c r="W77" s="532" t="s">
        <v>70</v>
      </c>
      <c r="X77" s="532" t="s">
        <v>48</v>
      </c>
      <c r="Y77" s="532" t="s">
        <v>70</v>
      </c>
      <c r="Z77" s="532" t="s">
        <v>48</v>
      </c>
      <c r="AA77" s="532" t="s">
        <v>70</v>
      </c>
      <c r="AB77" s="532" t="s">
        <v>48</v>
      </c>
      <c r="AC77" s="532" t="s">
        <v>70</v>
      </c>
      <c r="AD77" s="532" t="s">
        <v>48</v>
      </c>
      <c r="AE77" s="532" t="s">
        <v>70</v>
      </c>
      <c r="AF77" s="532" t="s">
        <v>48</v>
      </c>
      <c r="AG77" s="532"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545"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533" t="s">
        <v>102</v>
      </c>
      <c r="C80" s="56">
        <f t="shared" si="8"/>
        <v>0</v>
      </c>
      <c r="D80" s="56">
        <f t="shared" si="9"/>
        <v>0</v>
      </c>
      <c r="E80" s="56">
        <f t="shared" si="9"/>
        <v>0</v>
      </c>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533"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547"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544" t="s">
        <v>98</v>
      </c>
      <c r="D87" s="544" t="s">
        <v>48</v>
      </c>
      <c r="E87" s="544" t="s">
        <v>70</v>
      </c>
      <c r="F87" s="532" t="s">
        <v>48</v>
      </c>
      <c r="G87" s="532" t="s">
        <v>70</v>
      </c>
      <c r="H87" s="532" t="s">
        <v>48</v>
      </c>
      <c r="I87" s="532" t="s">
        <v>70</v>
      </c>
      <c r="J87" s="532" t="s">
        <v>48</v>
      </c>
      <c r="K87" s="532" t="s">
        <v>70</v>
      </c>
      <c r="L87" s="532" t="s">
        <v>48</v>
      </c>
      <c r="M87" s="532" t="s">
        <v>70</v>
      </c>
      <c r="N87" s="532" t="s">
        <v>48</v>
      </c>
      <c r="O87" s="532" t="s">
        <v>70</v>
      </c>
      <c r="P87" s="532" t="s">
        <v>48</v>
      </c>
      <c r="Q87" s="532" t="s">
        <v>70</v>
      </c>
      <c r="R87" s="532" t="s">
        <v>48</v>
      </c>
      <c r="S87" s="532" t="s">
        <v>70</v>
      </c>
      <c r="T87" s="532" t="s">
        <v>48</v>
      </c>
      <c r="U87" s="532" t="s">
        <v>70</v>
      </c>
      <c r="V87" s="532" t="s">
        <v>48</v>
      </c>
      <c r="W87" s="532" t="s">
        <v>70</v>
      </c>
      <c r="X87" s="532" t="s">
        <v>48</v>
      </c>
      <c r="Y87" s="532" t="s">
        <v>70</v>
      </c>
      <c r="Z87" s="532" t="s">
        <v>48</v>
      </c>
      <c r="AA87" s="532" t="s">
        <v>70</v>
      </c>
      <c r="AB87" s="532" t="s">
        <v>48</v>
      </c>
      <c r="AC87" s="532" t="s">
        <v>70</v>
      </c>
      <c r="AD87" s="532" t="s">
        <v>48</v>
      </c>
      <c r="AE87" s="532" t="s">
        <v>70</v>
      </c>
      <c r="AF87" s="532" t="s">
        <v>48</v>
      </c>
      <c r="AG87" s="532"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544" t="s">
        <v>98</v>
      </c>
      <c r="D95" s="544" t="s">
        <v>48</v>
      </c>
      <c r="E95" s="544" t="s">
        <v>70</v>
      </c>
      <c r="F95" s="544" t="s">
        <v>48</v>
      </c>
      <c r="G95" s="544" t="s">
        <v>70</v>
      </c>
      <c r="H95" s="544" t="s">
        <v>48</v>
      </c>
      <c r="I95" s="544" t="s">
        <v>70</v>
      </c>
      <c r="J95" s="544" t="s">
        <v>48</v>
      </c>
      <c r="K95" s="544" t="s">
        <v>70</v>
      </c>
      <c r="L95" s="544" t="s">
        <v>48</v>
      </c>
      <c r="M95" s="539" t="s">
        <v>70</v>
      </c>
      <c r="N95" s="113" t="s">
        <v>123</v>
      </c>
      <c r="O95" s="544" t="s">
        <v>124</v>
      </c>
      <c r="P95" s="544" t="s">
        <v>48</v>
      </c>
      <c r="Q95" s="544" t="s">
        <v>70</v>
      </c>
      <c r="R95" s="544" t="s">
        <v>48</v>
      </c>
      <c r="S95" s="544" t="s">
        <v>70</v>
      </c>
      <c r="T95" s="544" t="s">
        <v>48</v>
      </c>
      <c r="U95" s="544" t="s">
        <v>70</v>
      </c>
      <c r="V95" s="544" t="s">
        <v>48</v>
      </c>
      <c r="W95" s="544" t="s">
        <v>70</v>
      </c>
      <c r="X95" s="544" t="s">
        <v>48</v>
      </c>
      <c r="Y95" s="544"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544" t="s">
        <v>98</v>
      </c>
      <c r="D108" s="544" t="s">
        <v>48</v>
      </c>
      <c r="E108" s="544" t="s">
        <v>70</v>
      </c>
      <c r="F108" s="544" t="s">
        <v>48</v>
      </c>
      <c r="G108" s="544" t="s">
        <v>70</v>
      </c>
      <c r="H108" s="544" t="s">
        <v>48</v>
      </c>
      <c r="I108" s="544" t="s">
        <v>70</v>
      </c>
      <c r="J108" s="544" t="s">
        <v>48</v>
      </c>
      <c r="K108" s="544" t="s">
        <v>70</v>
      </c>
      <c r="L108" s="544" t="s">
        <v>48</v>
      </c>
      <c r="M108" s="539" t="s">
        <v>70</v>
      </c>
      <c r="N108" s="280" t="s">
        <v>109</v>
      </c>
      <c r="O108" s="548"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544" t="s">
        <v>98</v>
      </c>
      <c r="D121" s="544" t="s">
        <v>48</v>
      </c>
      <c r="E121" s="544" t="s">
        <v>70</v>
      </c>
      <c r="F121" s="544" t="s">
        <v>48</v>
      </c>
      <c r="G121" s="544" t="s">
        <v>70</v>
      </c>
      <c r="H121" s="544" t="s">
        <v>48</v>
      </c>
      <c r="I121" s="544" t="s">
        <v>70</v>
      </c>
      <c r="J121" s="544" t="s">
        <v>48</v>
      </c>
      <c r="K121" s="544" t="s">
        <v>70</v>
      </c>
      <c r="L121" s="544" t="s">
        <v>48</v>
      </c>
      <c r="M121" s="544" t="s">
        <v>70</v>
      </c>
      <c r="N121" s="544" t="s">
        <v>48</v>
      </c>
      <c r="O121" s="539" t="s">
        <v>70</v>
      </c>
      <c r="P121" s="113" t="s">
        <v>109</v>
      </c>
      <c r="Q121" s="544" t="s">
        <v>259</v>
      </c>
      <c r="R121" s="544"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552" t="s">
        <v>146</v>
      </c>
      <c r="E127" s="332" t="s">
        <v>48</v>
      </c>
      <c r="F127" s="332" t="s">
        <v>70</v>
      </c>
      <c r="G127" s="551" t="s">
        <v>48</v>
      </c>
      <c r="H127" s="551" t="s">
        <v>70</v>
      </c>
      <c r="I127" s="551" t="s">
        <v>48</v>
      </c>
      <c r="J127" s="551" t="s">
        <v>70</v>
      </c>
      <c r="K127" s="551" t="s">
        <v>48</v>
      </c>
      <c r="L127" s="551" t="s">
        <v>70</v>
      </c>
      <c r="M127" s="551" t="s">
        <v>48</v>
      </c>
      <c r="N127" s="551" t="s">
        <v>70</v>
      </c>
      <c r="O127" s="551" t="s">
        <v>48</v>
      </c>
      <c r="P127" s="551" t="s">
        <v>70</v>
      </c>
      <c r="Q127" s="551" t="s">
        <v>48</v>
      </c>
      <c r="R127" s="551" t="s">
        <v>70</v>
      </c>
      <c r="S127" s="551" t="s">
        <v>48</v>
      </c>
      <c r="T127" s="551" t="s">
        <v>70</v>
      </c>
      <c r="U127" s="551" t="s">
        <v>48</v>
      </c>
      <c r="V127" s="551" t="s">
        <v>70</v>
      </c>
      <c r="W127" s="551" t="s">
        <v>48</v>
      </c>
      <c r="X127" s="551" t="s">
        <v>70</v>
      </c>
      <c r="Y127" s="551" t="s">
        <v>48</v>
      </c>
      <c r="Z127" s="551" t="s">
        <v>70</v>
      </c>
      <c r="AA127" s="551" t="s">
        <v>48</v>
      </c>
      <c r="AB127" s="551" t="s">
        <v>70</v>
      </c>
      <c r="AC127" s="551" t="s">
        <v>48</v>
      </c>
      <c r="AD127" s="551" t="s">
        <v>70</v>
      </c>
      <c r="AE127" s="551" t="s">
        <v>48</v>
      </c>
      <c r="AF127" s="551" t="s">
        <v>70</v>
      </c>
      <c r="AG127" s="551" t="s">
        <v>48</v>
      </c>
      <c r="AH127" s="551" t="s">
        <v>70</v>
      </c>
      <c r="AI127" s="551" t="s">
        <v>48</v>
      </c>
      <c r="AJ127" s="551" t="s">
        <v>70</v>
      </c>
      <c r="AK127" s="551" t="s">
        <v>48</v>
      </c>
      <c r="AL127" s="551" t="s">
        <v>70</v>
      </c>
      <c r="AM127" s="551" t="s">
        <v>48</v>
      </c>
      <c r="AN127" s="531"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541"/>
      <c r="C128" s="145"/>
      <c r="D128" s="146">
        <f>SUM(E128:F128)</f>
        <v>46</v>
      </c>
      <c r="E128" s="146">
        <f>+G128+I128+K128+M128+O128+Q128+S128+U128+W128+Y128+AA128+AC128+AE128+AG128+AI128+AK128+AM128</f>
        <v>17</v>
      </c>
      <c r="F128" s="146">
        <f>+H128+J128+L128+N128+P128+R128+T128+V128+X128+Z128+AB128+AD128+AF128+AH128+AJ128+AL128+AN128</f>
        <v>29</v>
      </c>
      <c r="G128" s="147">
        <v>3</v>
      </c>
      <c r="H128" s="147">
        <v>5</v>
      </c>
      <c r="I128" s="147">
        <v>1</v>
      </c>
      <c r="J128" s="147">
        <v>3</v>
      </c>
      <c r="K128" s="147">
        <v>6</v>
      </c>
      <c r="L128" s="147">
        <v>3</v>
      </c>
      <c r="M128" s="147">
        <v>1</v>
      </c>
      <c r="N128" s="147">
        <v>1</v>
      </c>
      <c r="O128" s="147">
        <v>2</v>
      </c>
      <c r="P128" s="147"/>
      <c r="Q128" s="147">
        <v>1</v>
      </c>
      <c r="R128" s="147">
        <v>2</v>
      </c>
      <c r="S128" s="147"/>
      <c r="T128" s="147">
        <v>2</v>
      </c>
      <c r="U128" s="147">
        <v>1</v>
      </c>
      <c r="V128" s="147"/>
      <c r="W128" s="147"/>
      <c r="X128" s="147">
        <v>3</v>
      </c>
      <c r="Y128" s="147">
        <v>1</v>
      </c>
      <c r="Z128" s="147"/>
      <c r="AA128" s="147"/>
      <c r="AB128" s="147">
        <v>3</v>
      </c>
      <c r="AC128" s="147">
        <v>1</v>
      </c>
      <c r="AD128" s="147">
        <v>2</v>
      </c>
      <c r="AE128" s="147"/>
      <c r="AF128" s="147">
        <v>2</v>
      </c>
      <c r="AG128" s="147"/>
      <c r="AH128" s="147">
        <v>2</v>
      </c>
      <c r="AI128" s="147"/>
      <c r="AJ128" s="147">
        <v>1</v>
      </c>
      <c r="AK128" s="147"/>
      <c r="AL128" s="147"/>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46</v>
      </c>
      <c r="E133" s="50">
        <f t="shared" si="26"/>
        <v>17</v>
      </c>
      <c r="F133" s="50">
        <f t="shared" si="26"/>
        <v>29</v>
      </c>
      <c r="G133" s="38">
        <v>3</v>
      </c>
      <c r="H133" s="38">
        <v>5</v>
      </c>
      <c r="I133" s="38">
        <v>1</v>
      </c>
      <c r="J133" s="38">
        <v>3</v>
      </c>
      <c r="K133" s="38">
        <v>6</v>
      </c>
      <c r="L133" s="38">
        <v>3</v>
      </c>
      <c r="M133" s="38">
        <v>1</v>
      </c>
      <c r="N133" s="38">
        <v>1</v>
      </c>
      <c r="O133" s="38">
        <v>2</v>
      </c>
      <c r="P133" s="38"/>
      <c r="Q133" s="38">
        <v>1</v>
      </c>
      <c r="R133" s="38">
        <v>2</v>
      </c>
      <c r="S133" s="38"/>
      <c r="T133" s="38">
        <v>2</v>
      </c>
      <c r="U133" s="38">
        <v>1</v>
      </c>
      <c r="V133" s="38"/>
      <c r="W133" s="38"/>
      <c r="X133" s="38">
        <v>3</v>
      </c>
      <c r="Y133" s="38">
        <v>1</v>
      </c>
      <c r="Z133" s="38"/>
      <c r="AA133" s="38"/>
      <c r="AB133" s="38">
        <v>3</v>
      </c>
      <c r="AC133" s="38">
        <v>1</v>
      </c>
      <c r="AD133" s="38">
        <v>2</v>
      </c>
      <c r="AE133" s="38"/>
      <c r="AF133" s="38">
        <v>2</v>
      </c>
      <c r="AG133" s="38"/>
      <c r="AH133" s="38">
        <v>2</v>
      </c>
      <c r="AI133" s="38"/>
      <c r="AJ133" s="38">
        <v>1</v>
      </c>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1</v>
      </c>
      <c r="E136" s="155">
        <f t="shared" si="26"/>
        <v>0</v>
      </c>
      <c r="F136" s="155">
        <f t="shared" si="26"/>
        <v>1</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v>1</v>
      </c>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2</v>
      </c>
      <c r="E138" s="155">
        <f t="shared" si="26"/>
        <v>1</v>
      </c>
      <c r="F138" s="155">
        <f t="shared" si="26"/>
        <v>1</v>
      </c>
      <c r="G138" s="32"/>
      <c r="H138" s="32"/>
      <c r="I138" s="32"/>
      <c r="J138" s="32"/>
      <c r="K138" s="32"/>
      <c r="L138" s="32"/>
      <c r="M138" s="32"/>
      <c r="N138" s="32"/>
      <c r="O138" s="32"/>
      <c r="P138" s="32"/>
      <c r="Q138" s="32"/>
      <c r="R138" s="32"/>
      <c r="S138" s="32"/>
      <c r="T138" s="32"/>
      <c r="U138" s="32">
        <v>1</v>
      </c>
      <c r="V138" s="32"/>
      <c r="W138" s="32"/>
      <c r="X138" s="32"/>
      <c r="Y138" s="32"/>
      <c r="Z138" s="32"/>
      <c r="AA138" s="32"/>
      <c r="AB138" s="32">
        <v>1</v>
      </c>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8</v>
      </c>
      <c r="E139" s="155">
        <f t="shared" si="26"/>
        <v>0</v>
      </c>
      <c r="F139" s="155">
        <f t="shared" si="26"/>
        <v>8</v>
      </c>
      <c r="G139" s="32"/>
      <c r="H139" s="32"/>
      <c r="I139" s="32"/>
      <c r="J139" s="32"/>
      <c r="K139" s="32"/>
      <c r="L139" s="32"/>
      <c r="M139" s="32"/>
      <c r="N139" s="32"/>
      <c r="O139" s="32"/>
      <c r="P139" s="32"/>
      <c r="Q139" s="32"/>
      <c r="R139" s="32">
        <v>1</v>
      </c>
      <c r="S139" s="32"/>
      <c r="T139" s="32">
        <v>1</v>
      </c>
      <c r="U139" s="32"/>
      <c r="V139" s="32"/>
      <c r="W139" s="32"/>
      <c r="X139" s="32">
        <v>1</v>
      </c>
      <c r="Y139" s="32"/>
      <c r="Z139" s="32"/>
      <c r="AA139" s="32"/>
      <c r="AB139" s="32"/>
      <c r="AC139" s="32"/>
      <c r="AD139" s="32">
        <v>1</v>
      </c>
      <c r="AE139" s="32"/>
      <c r="AF139" s="32">
        <v>1</v>
      </c>
      <c r="AG139" s="32"/>
      <c r="AH139" s="32">
        <v>2</v>
      </c>
      <c r="AI139" s="32"/>
      <c r="AJ139" s="32">
        <v>1</v>
      </c>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2</v>
      </c>
      <c r="E140" s="155">
        <f t="shared" si="26"/>
        <v>0</v>
      </c>
      <c r="F140" s="155">
        <f t="shared" si="26"/>
        <v>2</v>
      </c>
      <c r="G140" s="32"/>
      <c r="H140" s="32"/>
      <c r="I140" s="32"/>
      <c r="J140" s="32"/>
      <c r="K140" s="32"/>
      <c r="L140" s="32"/>
      <c r="M140" s="32"/>
      <c r="N140" s="32"/>
      <c r="O140" s="32"/>
      <c r="P140" s="32"/>
      <c r="Q140" s="32"/>
      <c r="R140" s="32">
        <v>1</v>
      </c>
      <c r="S140" s="32"/>
      <c r="T140" s="32">
        <v>1</v>
      </c>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0</v>
      </c>
      <c r="E141" s="158">
        <f t="shared" si="26"/>
        <v>0</v>
      </c>
      <c r="F141" s="158">
        <f t="shared" si="26"/>
        <v>0</v>
      </c>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4</v>
      </c>
      <c r="E145" s="150">
        <f t="shared" ref="E145:F148" si="35">+G145+I145+K145+M145+O145</f>
        <v>4</v>
      </c>
      <c r="F145" s="150">
        <f t="shared" si="35"/>
        <v>0</v>
      </c>
      <c r="G145" s="25"/>
      <c r="H145" s="25"/>
      <c r="I145" s="25">
        <v>1</v>
      </c>
      <c r="J145" s="25"/>
      <c r="K145" s="25">
        <v>3</v>
      </c>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10</v>
      </c>
      <c r="E148" s="158">
        <f t="shared" si="35"/>
        <v>2</v>
      </c>
      <c r="F148" s="158">
        <f t="shared" si="35"/>
        <v>8</v>
      </c>
      <c r="G148" s="35"/>
      <c r="H148" s="35">
        <v>2</v>
      </c>
      <c r="I148" s="35"/>
      <c r="J148" s="35">
        <v>3</v>
      </c>
      <c r="K148" s="35">
        <v>2</v>
      </c>
      <c r="L148" s="35">
        <v>2</v>
      </c>
      <c r="M148" s="35"/>
      <c r="N148" s="35">
        <v>1</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5</v>
      </c>
      <c r="E149" s="150">
        <f t="shared" ref="E149:F155" si="36">+G149+I149+K149+M149+O149+Q149+S149+U149+W149+Y149+AA149+AC149+AE149+AG149+AI149+AK149+AM149</f>
        <v>3</v>
      </c>
      <c r="F149" s="150">
        <f t="shared" si="36"/>
        <v>2</v>
      </c>
      <c r="G149" s="25"/>
      <c r="H149" s="25"/>
      <c r="I149" s="25"/>
      <c r="J149" s="25"/>
      <c r="K149" s="25"/>
      <c r="L149" s="25"/>
      <c r="M149" s="25"/>
      <c r="N149" s="25"/>
      <c r="O149" s="25"/>
      <c r="P149" s="25"/>
      <c r="Q149" s="25">
        <v>1</v>
      </c>
      <c r="R149" s="25"/>
      <c r="S149" s="25"/>
      <c r="T149" s="25"/>
      <c r="U149" s="25"/>
      <c r="V149" s="25"/>
      <c r="W149" s="25"/>
      <c r="X149" s="25"/>
      <c r="Y149" s="25">
        <v>1</v>
      </c>
      <c r="Z149" s="25"/>
      <c r="AA149" s="25"/>
      <c r="AB149" s="25">
        <v>2</v>
      </c>
      <c r="AC149" s="25">
        <v>1</v>
      </c>
      <c r="AD149" s="25"/>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0</v>
      </c>
      <c r="E152" s="155">
        <f t="shared" si="36"/>
        <v>0</v>
      </c>
      <c r="F152" s="155">
        <f t="shared" si="36"/>
        <v>0</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9</v>
      </c>
      <c r="E154" s="155">
        <f t="shared" si="36"/>
        <v>5</v>
      </c>
      <c r="F154" s="155">
        <f t="shared" si="36"/>
        <v>4</v>
      </c>
      <c r="G154" s="32">
        <v>3</v>
      </c>
      <c r="H154" s="32">
        <v>3</v>
      </c>
      <c r="I154" s="32"/>
      <c r="J154" s="32"/>
      <c r="K154" s="32">
        <v>1</v>
      </c>
      <c r="L154" s="32">
        <v>1</v>
      </c>
      <c r="M154" s="32"/>
      <c r="N154" s="32"/>
      <c r="O154" s="32">
        <v>1</v>
      </c>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1</v>
      </c>
      <c r="E155" s="155">
        <f t="shared" si="36"/>
        <v>0</v>
      </c>
      <c r="F155" s="155">
        <f t="shared" si="36"/>
        <v>1</v>
      </c>
      <c r="G155" s="32"/>
      <c r="H155" s="32"/>
      <c r="I155" s="32"/>
      <c r="J155" s="32"/>
      <c r="K155" s="32"/>
      <c r="L155" s="32"/>
      <c r="M155" s="32"/>
      <c r="N155" s="32"/>
      <c r="O155" s="32"/>
      <c r="P155" s="32"/>
      <c r="Q155" s="32"/>
      <c r="R155" s="32"/>
      <c r="S155" s="32"/>
      <c r="T155" s="32"/>
      <c r="U155" s="32"/>
      <c r="V155" s="32"/>
      <c r="W155" s="32"/>
      <c r="X155" s="32">
        <v>1</v>
      </c>
      <c r="Y155" s="32"/>
      <c r="Z155" s="32"/>
      <c r="AA155" s="32"/>
      <c r="AB155" s="32"/>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3</v>
      </c>
      <c r="E156" s="158">
        <f>+G156+I156+K156+M156+O156+Q156+S156+U156+W156+Y156+AA156+AC156+AE156+AG156+AI156+AK156+AM156</f>
        <v>2</v>
      </c>
      <c r="F156" s="158">
        <f>+H156+J156+L156+N156+P156+R156+T156+V156+X156+Z156+AB156+AD156+AF156+AH156+AJ156+AL156+AN156</f>
        <v>1</v>
      </c>
      <c r="G156" s="35"/>
      <c r="H156" s="35"/>
      <c r="I156" s="35"/>
      <c r="J156" s="35"/>
      <c r="K156" s="35"/>
      <c r="L156" s="35"/>
      <c r="M156" s="35">
        <v>1</v>
      </c>
      <c r="N156" s="35"/>
      <c r="O156" s="35">
        <v>1</v>
      </c>
      <c r="P156" s="35"/>
      <c r="Q156" s="35"/>
      <c r="R156" s="35"/>
      <c r="S156" s="35"/>
      <c r="T156" s="35"/>
      <c r="U156" s="35"/>
      <c r="V156" s="35"/>
      <c r="W156" s="35"/>
      <c r="X156" s="35"/>
      <c r="Y156" s="35"/>
      <c r="Z156" s="35"/>
      <c r="AA156" s="35"/>
      <c r="AB156" s="35"/>
      <c r="AC156" s="35"/>
      <c r="AD156" s="35"/>
      <c r="AE156" s="35"/>
      <c r="AF156" s="35">
        <v>1</v>
      </c>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1</v>
      </c>
      <c r="E157" s="168">
        <f>+G157+I157+K157+M157+O157+Q157+S157+U157+W157+Y157+AA157+AC157+AE157+AG157+AI157+AK157+AM157</f>
        <v>0</v>
      </c>
      <c r="F157" s="168">
        <f>+H157+J157+L157+N157+P157+R157+T157+V157+X157+Z157+AB157+AD157+AF157+AH157+AJ157+AL157+AN157</f>
        <v>1</v>
      </c>
      <c r="G157" s="44"/>
      <c r="H157" s="44"/>
      <c r="I157" s="44"/>
      <c r="J157" s="44"/>
      <c r="K157" s="44"/>
      <c r="L157" s="44"/>
      <c r="M157" s="44"/>
      <c r="N157" s="44"/>
      <c r="O157" s="44"/>
      <c r="P157" s="44"/>
      <c r="Q157" s="44"/>
      <c r="R157" s="44"/>
      <c r="S157" s="44"/>
      <c r="T157" s="44"/>
      <c r="U157" s="44"/>
      <c r="V157" s="44"/>
      <c r="W157" s="44"/>
      <c r="X157" s="44">
        <v>1</v>
      </c>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552" t="s">
        <v>146</v>
      </c>
      <c r="E160" s="332" t="s">
        <v>48</v>
      </c>
      <c r="F160" s="332" t="s">
        <v>70</v>
      </c>
      <c r="G160" s="551" t="s">
        <v>48</v>
      </c>
      <c r="H160" s="551" t="s">
        <v>70</v>
      </c>
      <c r="I160" s="551" t="s">
        <v>48</v>
      </c>
      <c r="J160" s="551" t="s">
        <v>70</v>
      </c>
      <c r="K160" s="551" t="s">
        <v>48</v>
      </c>
      <c r="L160" s="551" t="s">
        <v>70</v>
      </c>
      <c r="M160" s="551" t="s">
        <v>48</v>
      </c>
      <c r="N160" s="551" t="s">
        <v>70</v>
      </c>
      <c r="O160" s="551" t="s">
        <v>48</v>
      </c>
      <c r="P160" s="551" t="s">
        <v>70</v>
      </c>
      <c r="Q160" s="551" t="s">
        <v>48</v>
      </c>
      <c r="R160" s="551" t="s">
        <v>70</v>
      </c>
      <c r="S160" s="551" t="s">
        <v>48</v>
      </c>
      <c r="T160" s="551" t="s">
        <v>70</v>
      </c>
      <c r="U160" s="551" t="s">
        <v>48</v>
      </c>
      <c r="V160" s="551" t="s">
        <v>70</v>
      </c>
      <c r="W160" s="551" t="s">
        <v>48</v>
      </c>
      <c r="X160" s="551" t="s">
        <v>70</v>
      </c>
      <c r="Y160" s="551" t="s">
        <v>48</v>
      </c>
      <c r="Z160" s="551" t="s">
        <v>70</v>
      </c>
      <c r="AA160" s="551" t="s">
        <v>48</v>
      </c>
      <c r="AB160" s="551" t="s">
        <v>70</v>
      </c>
      <c r="AC160" s="551" t="s">
        <v>48</v>
      </c>
      <c r="AD160" s="551" t="s">
        <v>70</v>
      </c>
      <c r="AE160" s="551" t="s">
        <v>48</v>
      </c>
      <c r="AF160" s="551" t="s">
        <v>70</v>
      </c>
      <c r="AG160" s="551" t="s">
        <v>48</v>
      </c>
      <c r="AH160" s="551" t="s">
        <v>70</v>
      </c>
      <c r="AI160" s="551" t="s">
        <v>48</v>
      </c>
      <c r="AJ160" s="551" t="s">
        <v>70</v>
      </c>
      <c r="AK160" s="551" t="s">
        <v>48</v>
      </c>
      <c r="AL160" s="551" t="s">
        <v>70</v>
      </c>
      <c r="AM160" s="551" t="s">
        <v>48</v>
      </c>
      <c r="AN160" s="531"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71</v>
      </c>
      <c r="E161" s="146">
        <f>+G161+I161+K161+M161+O161+Q161+S161+U161+W161+Y161+AA161+AC161+AE161+AG161+AI161+AK161+AM161</f>
        <v>47</v>
      </c>
      <c r="F161" s="146">
        <f>+H161+J161+L161+N161+P161+R161+T161+V161+X161+Z161+AB161+AD161+AF161+AH161+AJ161+AL161+AN161</f>
        <v>24</v>
      </c>
      <c r="G161" s="38"/>
      <c r="H161" s="38">
        <v>5</v>
      </c>
      <c r="I161" s="38">
        <v>23</v>
      </c>
      <c r="J161" s="38">
        <v>7</v>
      </c>
      <c r="K161" s="38">
        <v>17</v>
      </c>
      <c r="L161" s="38">
        <v>5</v>
      </c>
      <c r="M161" s="38"/>
      <c r="N161" s="38">
        <v>3</v>
      </c>
      <c r="O161" s="38">
        <v>3</v>
      </c>
      <c r="P161" s="38"/>
      <c r="Q161" s="38"/>
      <c r="R161" s="38"/>
      <c r="S161" s="38"/>
      <c r="T161" s="38">
        <v>1</v>
      </c>
      <c r="U161" s="38"/>
      <c r="V161" s="38"/>
      <c r="W161" s="38">
        <v>3</v>
      </c>
      <c r="X161" s="38"/>
      <c r="Y161" s="38"/>
      <c r="Z161" s="38">
        <v>1</v>
      </c>
      <c r="AA161" s="38"/>
      <c r="AB161" s="38">
        <v>1</v>
      </c>
      <c r="AC161" s="38"/>
      <c r="AD161" s="38">
        <v>1</v>
      </c>
      <c r="AE161" s="38"/>
      <c r="AF161" s="38"/>
      <c r="AG161" s="38"/>
      <c r="AH161" s="38"/>
      <c r="AI161" s="38"/>
      <c r="AJ161" s="38"/>
      <c r="AK161" s="38">
        <v>1</v>
      </c>
      <c r="AL161" s="38"/>
      <c r="AM161" s="38"/>
      <c r="AN161" s="173"/>
      <c r="AO161" s="299">
        <v>6</v>
      </c>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71</v>
      </c>
      <c r="E166" s="50">
        <f t="shared" si="41"/>
        <v>47</v>
      </c>
      <c r="F166" s="50">
        <f t="shared" si="41"/>
        <v>24</v>
      </c>
      <c r="G166" s="38"/>
      <c r="H166" s="38">
        <v>5</v>
      </c>
      <c r="I166" s="38">
        <v>23</v>
      </c>
      <c r="J166" s="38">
        <v>7</v>
      </c>
      <c r="K166" s="38">
        <v>17</v>
      </c>
      <c r="L166" s="38">
        <v>5</v>
      </c>
      <c r="M166" s="38"/>
      <c r="N166" s="38">
        <v>3</v>
      </c>
      <c r="O166" s="38">
        <v>3</v>
      </c>
      <c r="P166" s="38"/>
      <c r="Q166" s="38"/>
      <c r="R166" s="38"/>
      <c r="S166" s="38"/>
      <c r="T166" s="38">
        <v>1</v>
      </c>
      <c r="U166" s="38"/>
      <c r="V166" s="38"/>
      <c r="W166" s="38">
        <v>3</v>
      </c>
      <c r="X166" s="38"/>
      <c r="Y166" s="38"/>
      <c r="Z166" s="38">
        <v>1</v>
      </c>
      <c r="AA166" s="38"/>
      <c r="AB166" s="38">
        <v>1</v>
      </c>
      <c r="AC166" s="38"/>
      <c r="AD166" s="38">
        <v>1</v>
      </c>
      <c r="AE166" s="38"/>
      <c r="AF166" s="38"/>
      <c r="AG166" s="38"/>
      <c r="AH166" s="38"/>
      <c r="AI166" s="38"/>
      <c r="AJ166" s="38"/>
      <c r="AK166" s="38">
        <v>1</v>
      </c>
      <c r="AL166" s="38"/>
      <c r="AM166" s="38"/>
      <c r="AN166" s="173"/>
      <c r="AO166" s="163">
        <v>6</v>
      </c>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5</v>
      </c>
      <c r="E169" s="155">
        <f t="shared" si="41"/>
        <v>2</v>
      </c>
      <c r="F169" s="155">
        <f t="shared" si="41"/>
        <v>3</v>
      </c>
      <c r="G169" s="32"/>
      <c r="H169" s="32"/>
      <c r="I169" s="32"/>
      <c r="J169" s="32"/>
      <c r="K169" s="32"/>
      <c r="L169" s="32"/>
      <c r="M169" s="32"/>
      <c r="N169" s="32"/>
      <c r="O169" s="32">
        <v>1</v>
      </c>
      <c r="P169" s="32"/>
      <c r="Q169" s="32"/>
      <c r="R169" s="32"/>
      <c r="S169" s="32"/>
      <c r="T169" s="32">
        <v>1</v>
      </c>
      <c r="U169" s="32"/>
      <c r="V169" s="32"/>
      <c r="W169" s="32"/>
      <c r="X169" s="32"/>
      <c r="Y169" s="32"/>
      <c r="Z169" s="32">
        <v>1</v>
      </c>
      <c r="AA169" s="32"/>
      <c r="AB169" s="32">
        <v>1</v>
      </c>
      <c r="AC169" s="32"/>
      <c r="AD169" s="32"/>
      <c r="AE169" s="32"/>
      <c r="AF169" s="32"/>
      <c r="AG169" s="32"/>
      <c r="AH169" s="32"/>
      <c r="AI169" s="32"/>
      <c r="AJ169" s="32"/>
      <c r="AK169" s="32">
        <v>1</v>
      </c>
      <c r="AL169" s="32"/>
      <c r="AM169" s="32"/>
      <c r="AN169" s="86"/>
      <c r="AO169" s="128">
        <v>3</v>
      </c>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1</v>
      </c>
      <c r="E172" s="155">
        <f t="shared" si="49"/>
        <v>1</v>
      </c>
      <c r="F172" s="155">
        <f t="shared" si="49"/>
        <v>0</v>
      </c>
      <c r="G172" s="32"/>
      <c r="H172" s="32"/>
      <c r="I172" s="32"/>
      <c r="J172" s="32"/>
      <c r="K172" s="32"/>
      <c r="L172" s="32"/>
      <c r="M172" s="32"/>
      <c r="N172" s="32"/>
      <c r="O172" s="32"/>
      <c r="P172" s="32"/>
      <c r="Q172" s="32"/>
      <c r="R172" s="32"/>
      <c r="S172" s="32"/>
      <c r="T172" s="32"/>
      <c r="U172" s="32"/>
      <c r="V172" s="32"/>
      <c r="W172" s="32">
        <v>1</v>
      </c>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0</v>
      </c>
      <c r="E173" s="155">
        <f t="shared" si="49"/>
        <v>0</v>
      </c>
      <c r="F173" s="155">
        <f t="shared" si="49"/>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21</v>
      </c>
      <c r="E178" s="150">
        <f t="shared" ref="E178:F181" si="50">+G178+I178+K178+M178+O178</f>
        <v>20</v>
      </c>
      <c r="F178" s="150">
        <f t="shared" si="50"/>
        <v>1</v>
      </c>
      <c r="G178" s="25"/>
      <c r="H178" s="25"/>
      <c r="I178" s="25">
        <v>10</v>
      </c>
      <c r="J178" s="25">
        <v>1</v>
      </c>
      <c r="K178" s="25">
        <v>10</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33</v>
      </c>
      <c r="E181" s="158">
        <f t="shared" si="50"/>
        <v>15</v>
      </c>
      <c r="F181" s="158">
        <f t="shared" si="50"/>
        <v>18</v>
      </c>
      <c r="G181" s="35"/>
      <c r="H181" s="35">
        <v>4</v>
      </c>
      <c r="I181" s="35">
        <v>13</v>
      </c>
      <c r="J181" s="35">
        <v>6</v>
      </c>
      <c r="K181" s="35">
        <v>2</v>
      </c>
      <c r="L181" s="35">
        <v>5</v>
      </c>
      <c r="M181" s="35"/>
      <c r="N181" s="35">
        <v>3</v>
      </c>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2</v>
      </c>
      <c r="E182" s="150">
        <f t="shared" si="49"/>
        <v>2</v>
      </c>
      <c r="F182" s="150">
        <f t="shared" si="49"/>
        <v>0</v>
      </c>
      <c r="G182" s="25"/>
      <c r="H182" s="25"/>
      <c r="I182" s="25"/>
      <c r="J182" s="25"/>
      <c r="K182" s="25"/>
      <c r="L182" s="25"/>
      <c r="M182" s="25"/>
      <c r="N182" s="25"/>
      <c r="O182" s="25">
        <v>1</v>
      </c>
      <c r="P182" s="25"/>
      <c r="Q182" s="25"/>
      <c r="R182" s="25"/>
      <c r="S182" s="25"/>
      <c r="T182" s="25"/>
      <c r="U182" s="25"/>
      <c r="V182" s="25"/>
      <c r="W182" s="25">
        <v>1</v>
      </c>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1</v>
      </c>
      <c r="E185" s="155">
        <f t="shared" si="49"/>
        <v>0</v>
      </c>
      <c r="F185" s="155">
        <f t="shared" si="49"/>
        <v>1</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v>1</v>
      </c>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5</v>
      </c>
      <c r="E187" s="155">
        <f t="shared" si="49"/>
        <v>4</v>
      </c>
      <c r="F187" s="155">
        <f t="shared" si="49"/>
        <v>1</v>
      </c>
      <c r="G187" s="32"/>
      <c r="H187" s="32">
        <v>1</v>
      </c>
      <c r="I187" s="32"/>
      <c r="J187" s="32"/>
      <c r="K187" s="32">
        <v>3</v>
      </c>
      <c r="L187" s="32"/>
      <c r="M187" s="32"/>
      <c r="N187" s="32"/>
      <c r="O187" s="32">
        <v>1</v>
      </c>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v>3</v>
      </c>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0</v>
      </c>
      <c r="E188" s="155">
        <f t="shared" si="49"/>
        <v>0</v>
      </c>
      <c r="F188" s="155">
        <f t="shared" si="49"/>
        <v>0</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3</v>
      </c>
      <c r="E189" s="155">
        <f>+G189+I189+K189+M189+O189+Q189+S189+U189+W189+Y189+AA189+AC189+AE189+AG189+AI189+AK189+AM189</f>
        <v>3</v>
      </c>
      <c r="F189" s="155">
        <f>+H189+J189+L189+N189+P189+R189+T189+V189+X189+Z189+AB189+AD189+AF189+AH189+AJ189+AL189+AN189</f>
        <v>0</v>
      </c>
      <c r="G189" s="35"/>
      <c r="H189" s="35"/>
      <c r="I189" s="35"/>
      <c r="J189" s="35"/>
      <c r="K189" s="35">
        <v>2</v>
      </c>
      <c r="L189" s="35"/>
      <c r="M189" s="35"/>
      <c r="N189" s="35"/>
      <c r="O189" s="35"/>
      <c r="P189" s="35"/>
      <c r="Q189" s="35"/>
      <c r="R189" s="35"/>
      <c r="S189" s="35"/>
      <c r="T189" s="35"/>
      <c r="U189" s="35"/>
      <c r="V189" s="35"/>
      <c r="W189" s="35">
        <v>1</v>
      </c>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543" t="s">
        <v>198</v>
      </c>
      <c r="D193" s="543" t="s">
        <v>48</v>
      </c>
      <c r="E193" s="544" t="s">
        <v>70</v>
      </c>
      <c r="F193" s="546" t="s">
        <v>48</v>
      </c>
      <c r="G193" s="546" t="s">
        <v>70</v>
      </c>
      <c r="H193" s="546" t="s">
        <v>48</v>
      </c>
      <c r="I193" s="546" t="s">
        <v>70</v>
      </c>
      <c r="J193" s="546" t="s">
        <v>48</v>
      </c>
      <c r="K193" s="546" t="s">
        <v>70</v>
      </c>
      <c r="L193" s="546" t="s">
        <v>48</v>
      </c>
      <c r="M193" s="546" t="s">
        <v>70</v>
      </c>
      <c r="N193" s="546" t="s">
        <v>48</v>
      </c>
      <c r="O193" s="546" t="s">
        <v>70</v>
      </c>
      <c r="P193" s="546" t="s">
        <v>48</v>
      </c>
      <c r="Q193" s="546" t="s">
        <v>70</v>
      </c>
      <c r="R193" s="546" t="s">
        <v>48</v>
      </c>
      <c r="S193" s="546" t="s">
        <v>70</v>
      </c>
      <c r="T193" s="546" t="s">
        <v>48</v>
      </c>
      <c r="U193" s="546" t="s">
        <v>70</v>
      </c>
      <c r="V193" s="546" t="s">
        <v>48</v>
      </c>
      <c r="W193" s="546" t="s">
        <v>70</v>
      </c>
      <c r="X193" s="546" t="s">
        <v>48</v>
      </c>
      <c r="Y193" s="546" t="s">
        <v>70</v>
      </c>
      <c r="Z193" s="546" t="s">
        <v>48</v>
      </c>
      <c r="AA193" s="546" t="s">
        <v>70</v>
      </c>
      <c r="AB193" s="546" t="s">
        <v>48</v>
      </c>
      <c r="AC193" s="546" t="s">
        <v>70</v>
      </c>
      <c r="AD193" s="546" t="s">
        <v>48</v>
      </c>
      <c r="AE193" s="546" t="s">
        <v>70</v>
      </c>
      <c r="AF193" s="546" t="s">
        <v>48</v>
      </c>
      <c r="AG193" s="546" t="s">
        <v>70</v>
      </c>
      <c r="AH193" s="546" t="s">
        <v>48</v>
      </c>
      <c r="AI193" s="546" t="s">
        <v>70</v>
      </c>
      <c r="AJ193" s="546" t="s">
        <v>48</v>
      </c>
      <c r="AK193" s="546"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543" t="s">
        <v>198</v>
      </c>
      <c r="D197" s="543" t="s">
        <v>48</v>
      </c>
      <c r="E197" s="544" t="s">
        <v>70</v>
      </c>
      <c r="F197" s="546" t="s">
        <v>48</v>
      </c>
      <c r="G197" s="546" t="s">
        <v>70</v>
      </c>
      <c r="H197" s="546" t="s">
        <v>48</v>
      </c>
      <c r="I197" s="546" t="s">
        <v>70</v>
      </c>
      <c r="J197" s="546" t="s">
        <v>48</v>
      </c>
      <c r="K197" s="546" t="s">
        <v>70</v>
      </c>
      <c r="L197" s="546" t="s">
        <v>48</v>
      </c>
      <c r="M197" s="546" t="s">
        <v>70</v>
      </c>
      <c r="N197" s="546" t="s">
        <v>48</v>
      </c>
      <c r="O197" s="546" t="s">
        <v>70</v>
      </c>
      <c r="P197" s="546" t="s">
        <v>48</v>
      </c>
      <c r="Q197" s="546" t="s">
        <v>70</v>
      </c>
      <c r="R197" s="546" t="s">
        <v>48</v>
      </c>
      <c r="S197" s="546" t="s">
        <v>70</v>
      </c>
      <c r="T197" s="546" t="s">
        <v>48</v>
      </c>
      <c r="U197" s="546" t="s">
        <v>70</v>
      </c>
      <c r="V197" s="546" t="s">
        <v>48</v>
      </c>
      <c r="W197" s="546" t="s">
        <v>70</v>
      </c>
      <c r="X197" s="546" t="s">
        <v>48</v>
      </c>
      <c r="Y197" s="546" t="s">
        <v>70</v>
      </c>
      <c r="Z197" s="546" t="s">
        <v>48</v>
      </c>
      <c r="AA197" s="546" t="s">
        <v>70</v>
      </c>
      <c r="AB197" s="546" t="s">
        <v>48</v>
      </c>
      <c r="AC197" s="546" t="s">
        <v>70</v>
      </c>
      <c r="AD197" s="546" t="s">
        <v>48</v>
      </c>
      <c r="AE197" s="546" t="s">
        <v>70</v>
      </c>
      <c r="AF197" s="546" t="s">
        <v>48</v>
      </c>
      <c r="AG197" s="546" t="s">
        <v>70</v>
      </c>
      <c r="AH197" s="546" t="s">
        <v>48</v>
      </c>
      <c r="AI197" s="546" t="s">
        <v>70</v>
      </c>
      <c r="AJ197" s="546" t="s">
        <v>48</v>
      </c>
      <c r="AK197" s="546"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550" t="s">
        <v>143</v>
      </c>
      <c r="F201" s="550" t="s">
        <v>84</v>
      </c>
      <c r="G201" s="550" t="s">
        <v>8</v>
      </c>
      <c r="H201" s="546" t="s">
        <v>9</v>
      </c>
      <c r="I201" s="546" t="s">
        <v>10</v>
      </c>
      <c r="J201" s="546" t="s">
        <v>11</v>
      </c>
      <c r="K201" s="546" t="s">
        <v>12</v>
      </c>
      <c r="L201" s="546" t="s">
        <v>13</v>
      </c>
      <c r="M201" s="546" t="s">
        <v>14</v>
      </c>
      <c r="N201" s="546" t="s">
        <v>204</v>
      </c>
      <c r="O201" s="546" t="s">
        <v>205</v>
      </c>
      <c r="P201" s="546" t="s">
        <v>206</v>
      </c>
      <c r="Q201" s="546" t="s">
        <v>207</v>
      </c>
      <c r="R201" s="546" t="s">
        <v>208</v>
      </c>
      <c r="S201" s="546" t="s">
        <v>209</v>
      </c>
      <c r="T201" s="550" t="s">
        <v>210</v>
      </c>
      <c r="U201" s="550"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543" t="s">
        <v>198</v>
      </c>
      <c r="D209" s="543" t="s">
        <v>48</v>
      </c>
      <c r="E209" s="536" t="s">
        <v>70</v>
      </c>
      <c r="F209" s="537" t="s">
        <v>210</v>
      </c>
      <c r="G209" s="537" t="s">
        <v>70</v>
      </c>
      <c r="H209" s="537" t="s">
        <v>210</v>
      </c>
      <c r="I209" s="537" t="s">
        <v>70</v>
      </c>
      <c r="J209" s="537" t="s">
        <v>210</v>
      </c>
      <c r="K209" s="537" t="s">
        <v>70</v>
      </c>
      <c r="L209" s="537" t="s">
        <v>210</v>
      </c>
      <c r="M209" s="537" t="s">
        <v>70</v>
      </c>
      <c r="N209" s="537" t="s">
        <v>210</v>
      </c>
      <c r="O209" s="537" t="s">
        <v>70</v>
      </c>
      <c r="P209" s="537" t="s">
        <v>210</v>
      </c>
      <c r="Q209" s="537" t="s">
        <v>70</v>
      </c>
      <c r="R209" s="537" t="s">
        <v>210</v>
      </c>
      <c r="S209" s="537" t="s">
        <v>70</v>
      </c>
      <c r="T209" s="537" t="s">
        <v>210</v>
      </c>
      <c r="U209" s="537" t="s">
        <v>70</v>
      </c>
      <c r="V209" s="537" t="s">
        <v>210</v>
      </c>
      <c r="W209" s="537" t="s">
        <v>70</v>
      </c>
      <c r="X209" s="537" t="s">
        <v>210</v>
      </c>
      <c r="Y209" s="537" t="s">
        <v>70</v>
      </c>
      <c r="Z209" s="537" t="s">
        <v>210</v>
      </c>
      <c r="AA209" s="537" t="s">
        <v>70</v>
      </c>
      <c r="AB209" s="537" t="s">
        <v>210</v>
      </c>
      <c r="AC209" s="537" t="s">
        <v>70</v>
      </c>
      <c r="AD209" s="537" t="s">
        <v>210</v>
      </c>
      <c r="AE209" s="537" t="s">
        <v>70</v>
      </c>
      <c r="AF209" s="537" t="s">
        <v>210</v>
      </c>
      <c r="AG209" s="537" t="s">
        <v>70</v>
      </c>
      <c r="AH209" s="537" t="s">
        <v>210</v>
      </c>
      <c r="AI209" s="537" t="s">
        <v>70</v>
      </c>
      <c r="AJ209" s="537" t="s">
        <v>210</v>
      </c>
      <c r="AK209" s="537" t="s">
        <v>70</v>
      </c>
      <c r="AL209" s="537" t="s">
        <v>210</v>
      </c>
      <c r="AM209" s="534"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4</v>
      </c>
      <c r="D210" s="203">
        <f>+F210+H210+J210+L210+N210+P210+R210+T210+V210++X210+Z210+AB210+AD210+AF210+AH210+AJ210+AL210</f>
        <v>0</v>
      </c>
      <c r="E210" s="203">
        <f>+G210+I210+K210+M210+O210+Q210+S210+U210+W210++Y210+AA210+AC210+AE210+AG210+AI210+AK210+AM210</f>
        <v>4</v>
      </c>
      <c r="F210" s="203">
        <f>SUM(F212:F220)</f>
        <v>0</v>
      </c>
      <c r="G210" s="203">
        <f t="shared" ref="G210:AM210" si="52">SUM(G212:G220)</f>
        <v>0</v>
      </c>
      <c r="H210" s="203">
        <f t="shared" si="52"/>
        <v>0</v>
      </c>
      <c r="I210" s="203">
        <f t="shared" si="52"/>
        <v>0</v>
      </c>
      <c r="J210" s="203">
        <f t="shared" si="52"/>
        <v>0</v>
      </c>
      <c r="K210" s="203">
        <f>SUM(K211:K220)</f>
        <v>0</v>
      </c>
      <c r="L210" s="203">
        <f t="shared" si="52"/>
        <v>0</v>
      </c>
      <c r="M210" s="203">
        <f>SUM(M211:M220)</f>
        <v>2</v>
      </c>
      <c r="N210" s="203">
        <f t="shared" si="52"/>
        <v>0</v>
      </c>
      <c r="O210" s="203">
        <f>SUM(O211:O220)</f>
        <v>1</v>
      </c>
      <c r="P210" s="203">
        <f t="shared" si="52"/>
        <v>0</v>
      </c>
      <c r="Q210" s="203">
        <f>SUM(Q211:Q220)</f>
        <v>0</v>
      </c>
      <c r="R210" s="203">
        <f t="shared" si="52"/>
        <v>0</v>
      </c>
      <c r="S210" s="203">
        <f>SUM(S211:S220)</f>
        <v>0</v>
      </c>
      <c r="T210" s="203">
        <f t="shared" si="52"/>
        <v>0</v>
      </c>
      <c r="U210" s="203">
        <f>SUM(U211:U220)</f>
        <v>0</v>
      </c>
      <c r="V210" s="203">
        <f t="shared" si="52"/>
        <v>0</v>
      </c>
      <c r="W210" s="203">
        <f>SUM(W211:W220)</f>
        <v>0</v>
      </c>
      <c r="X210" s="203">
        <f t="shared" si="52"/>
        <v>0</v>
      </c>
      <c r="Y210" s="203">
        <f>SUM(Y211:Y220)</f>
        <v>0</v>
      </c>
      <c r="Z210" s="203">
        <f t="shared" si="52"/>
        <v>0</v>
      </c>
      <c r="AA210" s="203">
        <f>SUM(AA211:AA220)</f>
        <v>0</v>
      </c>
      <c r="AB210" s="203">
        <f t="shared" si="52"/>
        <v>0</v>
      </c>
      <c r="AC210" s="203">
        <f>SUM(AC211:AC220)</f>
        <v>1</v>
      </c>
      <c r="AD210" s="203">
        <f t="shared" si="52"/>
        <v>0</v>
      </c>
      <c r="AE210" s="203">
        <f t="shared" si="52"/>
        <v>0</v>
      </c>
      <c r="AF210" s="203">
        <f t="shared" si="52"/>
        <v>0</v>
      </c>
      <c r="AG210" s="203">
        <f t="shared" si="52"/>
        <v>0</v>
      </c>
      <c r="AH210" s="203">
        <f t="shared" si="52"/>
        <v>0</v>
      </c>
      <c r="AI210" s="203">
        <f t="shared" si="52"/>
        <v>0</v>
      </c>
      <c r="AJ210" s="203">
        <f t="shared" si="52"/>
        <v>0</v>
      </c>
      <c r="AK210" s="203">
        <f t="shared" si="52"/>
        <v>0</v>
      </c>
      <c r="AL210" s="204">
        <f t="shared" si="52"/>
        <v>0</v>
      </c>
      <c r="AM210" s="205">
        <f t="shared" si="52"/>
        <v>0</v>
      </c>
      <c r="AN210" s="206">
        <f>SUM(AN211:AN220)</f>
        <v>0</v>
      </c>
      <c r="AO210" s="207">
        <f>SUM(AO211:AO220)</f>
        <v>0</v>
      </c>
      <c r="AP210" s="208">
        <f>SUM(AP211:AP220)</f>
        <v>0</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1</v>
      </c>
      <c r="D211" s="211"/>
      <c r="E211" s="210">
        <f>+K211+M211+O211+Q211+S211+U211+W211++Y211+AA211+AC211</f>
        <v>1</v>
      </c>
      <c r="F211" s="154"/>
      <c r="G211" s="154"/>
      <c r="H211" s="154"/>
      <c r="I211" s="154"/>
      <c r="J211" s="154"/>
      <c r="K211" s="25"/>
      <c r="L211" s="154"/>
      <c r="M211" s="25">
        <v>1</v>
      </c>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549" t="s">
        <v>225</v>
      </c>
      <c r="C212" s="53">
        <f t="shared" ref="C212:C220" si="55">SUM(D212:E212)</f>
        <v>0</v>
      </c>
      <c r="D212" s="53">
        <f t="shared" ref="D212:E220" si="56">+F212+H212+J212+L212+N212+P212+R212+T212+V212++X212+Z212+AB212+AD212+AF212+AH212+AJ212+AL212</f>
        <v>0</v>
      </c>
      <c r="E212" s="168">
        <f>+G212+I212+K212+M212+O212+Q212+S212+U212+W212++Y212+AA212+AC212+AE212+AG212+AI212+AK212+AM212</f>
        <v>0</v>
      </c>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3</v>
      </c>
      <c r="D214" s="56">
        <f t="shared" si="56"/>
        <v>0</v>
      </c>
      <c r="E214" s="214">
        <f t="shared" si="56"/>
        <v>3</v>
      </c>
      <c r="F214" s="32"/>
      <c r="G214" s="32"/>
      <c r="H214" s="32"/>
      <c r="I214" s="32"/>
      <c r="J214" s="32"/>
      <c r="K214" s="32"/>
      <c r="L214" s="32"/>
      <c r="M214" s="32">
        <v>1</v>
      </c>
      <c r="N214" s="32"/>
      <c r="O214" s="32">
        <v>1</v>
      </c>
      <c r="P214" s="32"/>
      <c r="Q214" s="32"/>
      <c r="R214" s="32"/>
      <c r="S214" s="32"/>
      <c r="T214" s="32"/>
      <c r="U214" s="32"/>
      <c r="V214" s="32"/>
      <c r="W214" s="32"/>
      <c r="X214" s="32"/>
      <c r="Y214" s="32"/>
      <c r="Z214" s="32"/>
      <c r="AA214" s="32"/>
      <c r="AB214" s="32"/>
      <c r="AC214" s="32">
        <v>1</v>
      </c>
      <c r="AD214" s="32"/>
      <c r="AE214" s="32"/>
      <c r="AF214" s="32"/>
      <c r="AG214" s="32"/>
      <c r="AH214" s="32"/>
      <c r="AI214" s="32"/>
      <c r="AJ214" s="32"/>
      <c r="AK214" s="32"/>
      <c r="AL214" s="32"/>
      <c r="AM214" s="86"/>
      <c r="AN214" s="177"/>
      <c r="AO214" s="178"/>
      <c r="AP214" s="32"/>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0</v>
      </c>
      <c r="D220" s="53">
        <f t="shared" si="56"/>
        <v>0</v>
      </c>
      <c r="E220" s="168">
        <f t="shared" si="56"/>
        <v>0</v>
      </c>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543" t="s">
        <v>198</v>
      </c>
      <c r="D224" s="543" t="s">
        <v>48</v>
      </c>
      <c r="E224" s="536"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2</v>
      </c>
      <c r="D225" s="52">
        <f t="shared" ref="D225:E231" si="60">+F225+H225+J225+L225+N225+P225+R225+T225+V225++X225+Z225+AB225+AD225+AF225+AH225+AJ225+AL225+AN225</f>
        <v>2</v>
      </c>
      <c r="E225" s="52">
        <f t="shared" si="60"/>
        <v>0</v>
      </c>
      <c r="F225" s="24"/>
      <c r="G225" s="24"/>
      <c r="H225" s="24"/>
      <c r="I225" s="24"/>
      <c r="J225" s="24"/>
      <c r="K225" s="24"/>
      <c r="L225" s="24"/>
      <c r="M225" s="24"/>
      <c r="N225" s="24">
        <v>1</v>
      </c>
      <c r="O225" s="24"/>
      <c r="P225" s="24">
        <v>1</v>
      </c>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1</v>
      </c>
      <c r="D226" s="62">
        <f t="shared" si="60"/>
        <v>1</v>
      </c>
      <c r="E226" s="62">
        <f t="shared" si="60"/>
        <v>0</v>
      </c>
      <c r="F226" s="217"/>
      <c r="G226" s="217"/>
      <c r="H226" s="217"/>
      <c r="I226" s="217"/>
      <c r="J226" s="217"/>
      <c r="K226" s="217"/>
      <c r="L226" s="217"/>
      <c r="M226" s="217"/>
      <c r="N226" s="217">
        <v>1</v>
      </c>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543" t="s">
        <v>198</v>
      </c>
      <c r="D235" s="543" t="s">
        <v>48</v>
      </c>
      <c r="E235" s="536"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4"/>
        <v>0</v>
      </c>
      <c r="E237" s="237">
        <f t="shared" si="64"/>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v>
      </c>
      <c r="D238" s="108">
        <f t="shared" si="64"/>
        <v>0</v>
      </c>
      <c r="E238" s="162">
        <f t="shared" si="64"/>
        <v>11</v>
      </c>
      <c r="F238" s="233"/>
      <c r="G238" s="233">
        <v>1</v>
      </c>
      <c r="H238" s="233"/>
      <c r="I238" s="233">
        <v>3</v>
      </c>
      <c r="J238" s="233"/>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543" t="s">
        <v>198</v>
      </c>
      <c r="D243" s="543" t="s">
        <v>48</v>
      </c>
      <c r="E243" s="536" t="s">
        <v>70</v>
      </c>
      <c r="F243" s="550" t="s">
        <v>210</v>
      </c>
      <c r="G243" s="550" t="s">
        <v>70</v>
      </c>
      <c r="H243" s="550" t="s">
        <v>210</v>
      </c>
      <c r="I243" s="550" t="s">
        <v>70</v>
      </c>
      <c r="J243" s="550" t="s">
        <v>210</v>
      </c>
      <c r="K243" s="550" t="s">
        <v>70</v>
      </c>
      <c r="L243" s="550" t="s">
        <v>210</v>
      </c>
      <c r="M243" s="550" t="s">
        <v>70</v>
      </c>
      <c r="N243" s="550" t="s">
        <v>210</v>
      </c>
      <c r="O243" s="550" t="s">
        <v>70</v>
      </c>
      <c r="P243" s="550" t="s">
        <v>210</v>
      </c>
      <c r="Q243" s="550" t="s">
        <v>70</v>
      </c>
      <c r="R243" s="550" t="s">
        <v>210</v>
      </c>
      <c r="S243" s="550" t="s">
        <v>70</v>
      </c>
      <c r="T243" s="550" t="s">
        <v>210</v>
      </c>
      <c r="U243" s="550" t="s">
        <v>70</v>
      </c>
      <c r="V243" s="550" t="s">
        <v>210</v>
      </c>
      <c r="W243" s="550"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1570</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1497</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12:B12"/>
    <mergeCell ref="A13:B13"/>
    <mergeCell ref="A14:B14"/>
    <mergeCell ref="A15:B15"/>
    <mergeCell ref="A17:B18"/>
    <mergeCell ref="C17:C18"/>
    <mergeCell ref="A6:P6"/>
    <mergeCell ref="A8:B9"/>
    <mergeCell ref="C8:C9"/>
    <mergeCell ref="D8:L8"/>
    <mergeCell ref="A10:B10"/>
    <mergeCell ref="A11:B11"/>
    <mergeCell ref="A22:B22"/>
    <mergeCell ref="D22:J22"/>
    <mergeCell ref="A23:B23"/>
    <mergeCell ref="D23:J23"/>
    <mergeCell ref="A24:B24"/>
    <mergeCell ref="D24:J24"/>
    <mergeCell ref="A19:B19"/>
    <mergeCell ref="D19:J19"/>
    <mergeCell ref="A20:B20"/>
    <mergeCell ref="D20:J20"/>
    <mergeCell ref="A21:B21"/>
    <mergeCell ref="D21:J21"/>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54:B54"/>
    <mergeCell ref="A55:B55"/>
    <mergeCell ref="A56:B56"/>
    <mergeCell ref="A58:B59"/>
    <mergeCell ref="C58:C59"/>
    <mergeCell ref="D58:F58"/>
    <mergeCell ref="A49:B49"/>
    <mergeCell ref="A51:B52"/>
    <mergeCell ref="C51:C52"/>
    <mergeCell ref="D51:I51"/>
    <mergeCell ref="P66:Q66"/>
    <mergeCell ref="R66:S66"/>
    <mergeCell ref="T66:U66"/>
    <mergeCell ref="G58:H58"/>
    <mergeCell ref="A60:B60"/>
    <mergeCell ref="A61:B61"/>
    <mergeCell ref="A62:B62"/>
    <mergeCell ref="A63:B63"/>
    <mergeCell ref="A65:B67"/>
    <mergeCell ref="C65:E66"/>
    <mergeCell ref="F65:AG65"/>
    <mergeCell ref="F66:G66"/>
    <mergeCell ref="H66:I6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79:A83"/>
    <mergeCell ref="A85:B87"/>
    <mergeCell ref="C85:E86"/>
    <mergeCell ref="F85:AG85"/>
    <mergeCell ref="F86:G86"/>
    <mergeCell ref="H86:I86"/>
    <mergeCell ref="J86:K86"/>
    <mergeCell ref="L86:M86"/>
    <mergeCell ref="N86:O86"/>
    <mergeCell ref="AB86:AC86"/>
    <mergeCell ref="AD86:AE86"/>
    <mergeCell ref="AF86:AG86"/>
    <mergeCell ref="A88:B88"/>
    <mergeCell ref="A89:B89"/>
    <mergeCell ref="A90:A91"/>
    <mergeCell ref="P86:Q86"/>
    <mergeCell ref="R86:S86"/>
    <mergeCell ref="T86:U86"/>
    <mergeCell ref="V86:W86"/>
    <mergeCell ref="X86:Y86"/>
    <mergeCell ref="Z86:AA86"/>
    <mergeCell ref="R94:S94"/>
    <mergeCell ref="T94:U94"/>
    <mergeCell ref="V94:W94"/>
    <mergeCell ref="A92:B92"/>
    <mergeCell ref="A94:B95"/>
    <mergeCell ref="C94:E94"/>
    <mergeCell ref="F94:G94"/>
    <mergeCell ref="H94:I94"/>
    <mergeCell ref="J94:K94"/>
    <mergeCell ref="A96:B96"/>
    <mergeCell ref="A97:B97"/>
    <mergeCell ref="A98:B98"/>
    <mergeCell ref="A99:B99"/>
    <mergeCell ref="A100:B100"/>
    <mergeCell ref="A101:B101"/>
    <mergeCell ref="L94:M94"/>
    <mergeCell ref="N94:O94"/>
    <mergeCell ref="P94:Q94"/>
    <mergeCell ref="H107:I107"/>
    <mergeCell ref="J107:K107"/>
    <mergeCell ref="L107:M107"/>
    <mergeCell ref="N107:P107"/>
    <mergeCell ref="A102:B102"/>
    <mergeCell ref="A103:B103"/>
    <mergeCell ref="A104:B104"/>
    <mergeCell ref="A105:B105"/>
    <mergeCell ref="A107:B108"/>
    <mergeCell ref="C107:E107"/>
    <mergeCell ref="A111:B111"/>
    <mergeCell ref="A112:B112"/>
    <mergeCell ref="A113:B113"/>
    <mergeCell ref="A114:B114"/>
    <mergeCell ref="A115:B115"/>
    <mergeCell ref="A116:B116"/>
    <mergeCell ref="A109:B109"/>
    <mergeCell ref="A110:B110"/>
    <mergeCell ref="F107:G107"/>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O159:P159"/>
    <mergeCell ref="Q159:R159"/>
    <mergeCell ref="S159:T159"/>
    <mergeCell ref="U159:V159"/>
    <mergeCell ref="A153:C153"/>
    <mergeCell ref="A154:C154"/>
    <mergeCell ref="A155:C155"/>
    <mergeCell ref="A156:C156"/>
    <mergeCell ref="A157:C157"/>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A225:B225"/>
    <mergeCell ref="A226:B226"/>
    <mergeCell ref="A227:B227"/>
    <mergeCell ref="A228:B228"/>
    <mergeCell ref="A218:B218"/>
    <mergeCell ref="A210:B210"/>
    <mergeCell ref="A211:A212"/>
    <mergeCell ref="T208:U208"/>
    <mergeCell ref="A200:B201"/>
    <mergeCell ref="C200:C201"/>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P120:R120"/>
    <mergeCell ref="A124:B124"/>
    <mergeCell ref="A126:C127"/>
    <mergeCell ref="D126:F126"/>
    <mergeCell ref="G126:H126"/>
    <mergeCell ref="I126:J126"/>
    <mergeCell ref="K126:L126"/>
    <mergeCell ref="M126:N126"/>
    <mergeCell ref="O126:P126"/>
    <mergeCell ref="Q126:R126"/>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J192:K192"/>
    <mergeCell ref="L192:M192"/>
    <mergeCell ref="N192:O192"/>
    <mergeCell ref="P192:Q192"/>
    <mergeCell ref="R192:S192"/>
    <mergeCell ref="T192:U192"/>
    <mergeCell ref="V192:W192"/>
    <mergeCell ref="X192:Y192"/>
    <mergeCell ref="Z192:AA192"/>
    <mergeCell ref="AB192:AC192"/>
    <mergeCell ref="AD192:AE192"/>
    <mergeCell ref="AF192:AG192"/>
    <mergeCell ref="AH192:AI192"/>
    <mergeCell ref="AJ192:AK192"/>
    <mergeCell ref="A194:B194"/>
    <mergeCell ref="A196:B197"/>
    <mergeCell ref="C196:E196"/>
    <mergeCell ref="F196:G196"/>
    <mergeCell ref="H196:I196"/>
    <mergeCell ref="J196:K196"/>
    <mergeCell ref="L196:M196"/>
    <mergeCell ref="N196:O196"/>
    <mergeCell ref="P196:Q196"/>
    <mergeCell ref="R196:S196"/>
    <mergeCell ref="T196:U196"/>
    <mergeCell ref="V196:W196"/>
    <mergeCell ref="X196:Y196"/>
    <mergeCell ref="Z196:AA196"/>
    <mergeCell ref="AB196:AC196"/>
    <mergeCell ref="AD196:AE196"/>
    <mergeCell ref="AF196:AG196"/>
    <mergeCell ref="AH196:AI196"/>
    <mergeCell ref="AJ196:AK196"/>
    <mergeCell ref="T200:U200"/>
    <mergeCell ref="V200:V201"/>
    <mergeCell ref="A202:A203"/>
    <mergeCell ref="A204:A205"/>
    <mergeCell ref="A207:B209"/>
    <mergeCell ref="C207:E208"/>
    <mergeCell ref="F207:AM207"/>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213:B213"/>
    <mergeCell ref="A214:B214"/>
    <mergeCell ref="A215:B215"/>
    <mergeCell ref="A216:B216"/>
    <mergeCell ref="A217:B217"/>
    <mergeCell ref="A219:B219"/>
    <mergeCell ref="A220:B220"/>
    <mergeCell ref="A222:B224"/>
    <mergeCell ref="C222:E223"/>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220" workbookViewId="0">
      <selection activeCell="A6" sqref="A6:P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",[2]NOMBRE!B2," - ","( ",[2]NOMBRE!C2,[2]NOMBRE!D2,[2]NOMBRE!E2,[2]NOMBRE!F2,[2]NOMBRE!G2,"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",[2]NOMBRE!B3," - ","( ",[2]NOMBRE!C3,[2]NOMBRE!D3,[2]NOMBRE!E3,[2]NOMBRE!F3,[2]NOMBRE!G3,[2]NOMBRE!H3,"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",[2]NOMBRE!B6," - ","( ",[2]NOMBRE!C6,[2]NOMBRE!D6," )")</f>
        <v>MES: ENERO - ( 01 )</v>
      </c>
      <c r="B4" s="2"/>
      <c r="C4" s="2"/>
      <c r="D4" s="2"/>
      <c r="E4" s="2"/>
      <c r="F4" s="2"/>
      <c r="G4" s="2"/>
      <c r="H4" s="2"/>
      <c r="I4" s="2"/>
      <c r="J4" s="2"/>
      <c r="K4" s="2"/>
      <c r="M4" s="4"/>
      <c r="AY4" s="5"/>
      <c r="AZ4" s="5"/>
    </row>
    <row r="5" spans="1:78" s="3" customFormat="1" ht="12.75" customHeight="1" x14ac:dyDescent="0.2">
      <c r="A5" s="7" t="str">
        <f>CONCATENATE("AÑO: ",[2]NOMBRE!B7)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IF($C10&gt;=[2]A03!$C73,"","Total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148</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8</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35</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22</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17</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5</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61</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346" t="s">
        <v>6</v>
      </c>
      <c r="E32" s="340" t="s">
        <v>7</v>
      </c>
      <c r="F32" s="340" t="s">
        <v>8</v>
      </c>
      <c r="G32" s="340" t="s">
        <v>9</v>
      </c>
      <c r="H32" s="340" t="s">
        <v>10</v>
      </c>
      <c r="I32" s="340" t="s">
        <v>11</v>
      </c>
      <c r="J32" s="340" t="s">
        <v>12</v>
      </c>
      <c r="K32" s="340" t="s">
        <v>13</v>
      </c>
      <c r="L32" s="340"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353"/>
      <c r="N35" s="353"/>
      <c r="O35" s="353"/>
      <c r="P35" s="353"/>
      <c r="Q35" s="353"/>
      <c r="R35" s="353"/>
      <c r="S35" s="353"/>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33" t="s">
        <v>51</v>
      </c>
      <c r="B45" s="346"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346"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IF(AND(([2]A01!$C16+[2]A01!$C17+[2]A01!$C18+[2]A01!$C19+[2]A01!$D29+[2]A01!$D30+[2]A01!$D31)&lt;&gt;0,D49="",E49=""),"Observacion : En A01 existen contoles no ingresados, Revisar","")</f>
        <v/>
      </c>
      <c r="BB49" s="74"/>
      <c r="BC49" s="74"/>
      <c r="BD49" s="74"/>
      <c r="BE49" s="74"/>
      <c r="BF49" s="75"/>
      <c r="BG49" s="75"/>
      <c r="BH49" s="29">
        <f>IF(AND(([2]A01!$C16+[2]A01!$C17+[2]A01!$C18+[2]A01!$C19+[2]A01!$D29+[2]A01!$D30+[2]A01!$D31)&lt;&gt;0,D49="",E49=""),1,0)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352" t="s">
        <v>78</v>
      </c>
      <c r="E59" s="352" t="s">
        <v>79</v>
      </c>
      <c r="F59" s="335" t="s">
        <v>80</v>
      </c>
      <c r="G59" s="335" t="s">
        <v>81</v>
      </c>
      <c r="H59" s="352"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351"/>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346" t="s">
        <v>98</v>
      </c>
      <c r="D67" s="346" t="s">
        <v>48</v>
      </c>
      <c r="E67" s="350"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341"/>
      <c r="BA67" s="341"/>
      <c r="BB67" s="341"/>
      <c r="BC67" s="341"/>
      <c r="BD67" s="341"/>
      <c r="BE67" s="341"/>
      <c r="BF67" s="341"/>
      <c r="BG67" s="95"/>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341"/>
      <c r="CE67" s="341"/>
      <c r="CF67" s="341"/>
      <c r="CG67" s="341"/>
      <c r="CH67" s="341"/>
      <c r="CI67" s="341"/>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343"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348" t="s">
        <v>102</v>
      </c>
      <c r="C70" s="56">
        <f t="shared" si="6"/>
        <v>7</v>
      </c>
      <c r="D70" s="56">
        <f t="shared" si="7"/>
        <v>1</v>
      </c>
      <c r="E70" s="56">
        <f t="shared" si="7"/>
        <v>6</v>
      </c>
      <c r="F70" s="32"/>
      <c r="G70" s="32"/>
      <c r="H70" s="32"/>
      <c r="I70" s="32"/>
      <c r="J70" s="32"/>
      <c r="K70" s="32"/>
      <c r="L70" s="32"/>
      <c r="M70" s="32">
        <v>1</v>
      </c>
      <c r="N70" s="32"/>
      <c r="O70" s="32"/>
      <c r="P70" s="32"/>
      <c r="Q70" s="32"/>
      <c r="R70" s="32"/>
      <c r="S70" s="32">
        <v>1</v>
      </c>
      <c r="T70" s="32"/>
      <c r="U70" s="32">
        <v>1</v>
      </c>
      <c r="V70" s="32"/>
      <c r="W70" s="32">
        <v>1</v>
      </c>
      <c r="X70" s="32"/>
      <c r="Y70" s="32">
        <v>1</v>
      </c>
      <c r="Z70" s="32"/>
      <c r="AA70" s="32">
        <v>1</v>
      </c>
      <c r="AB70" s="32"/>
      <c r="AC70" s="32"/>
      <c r="AD70" s="32">
        <v>1</v>
      </c>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348"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347"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346" t="s">
        <v>98</v>
      </c>
      <c r="D77" s="346" t="s">
        <v>48</v>
      </c>
      <c r="E77" s="346" t="s">
        <v>70</v>
      </c>
      <c r="F77" s="337" t="s">
        <v>48</v>
      </c>
      <c r="G77" s="337" t="s">
        <v>70</v>
      </c>
      <c r="H77" s="337" t="s">
        <v>48</v>
      </c>
      <c r="I77" s="337" t="s">
        <v>70</v>
      </c>
      <c r="J77" s="337" t="s">
        <v>48</v>
      </c>
      <c r="K77" s="337" t="s">
        <v>70</v>
      </c>
      <c r="L77" s="337" t="s">
        <v>48</v>
      </c>
      <c r="M77" s="337" t="s">
        <v>70</v>
      </c>
      <c r="N77" s="337" t="s">
        <v>48</v>
      </c>
      <c r="O77" s="337" t="s">
        <v>70</v>
      </c>
      <c r="P77" s="337" t="s">
        <v>48</v>
      </c>
      <c r="Q77" s="337" t="s">
        <v>70</v>
      </c>
      <c r="R77" s="337" t="s">
        <v>48</v>
      </c>
      <c r="S77" s="337" t="s">
        <v>70</v>
      </c>
      <c r="T77" s="337" t="s">
        <v>48</v>
      </c>
      <c r="U77" s="337" t="s">
        <v>70</v>
      </c>
      <c r="V77" s="337" t="s">
        <v>48</v>
      </c>
      <c r="W77" s="337" t="s">
        <v>70</v>
      </c>
      <c r="X77" s="337" t="s">
        <v>48</v>
      </c>
      <c r="Y77" s="337" t="s">
        <v>70</v>
      </c>
      <c r="Z77" s="337" t="s">
        <v>48</v>
      </c>
      <c r="AA77" s="337" t="s">
        <v>70</v>
      </c>
      <c r="AB77" s="337" t="s">
        <v>48</v>
      </c>
      <c r="AC77" s="337" t="s">
        <v>70</v>
      </c>
      <c r="AD77" s="337" t="s">
        <v>48</v>
      </c>
      <c r="AE77" s="337" t="s">
        <v>70</v>
      </c>
      <c r="AF77" s="337" t="s">
        <v>48</v>
      </c>
      <c r="AG77" s="337"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343"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348" t="s">
        <v>102</v>
      </c>
      <c r="C80" s="56">
        <f t="shared" si="8"/>
        <v>2</v>
      </c>
      <c r="D80" s="56">
        <f t="shared" si="9"/>
        <v>1</v>
      </c>
      <c r="E80" s="56">
        <f t="shared" si="9"/>
        <v>1</v>
      </c>
      <c r="F80" s="32"/>
      <c r="G80" s="32"/>
      <c r="H80" s="32"/>
      <c r="I80" s="32"/>
      <c r="J80" s="32"/>
      <c r="K80" s="32"/>
      <c r="L80" s="32"/>
      <c r="M80" s="32"/>
      <c r="N80" s="32"/>
      <c r="O80" s="32"/>
      <c r="P80" s="32"/>
      <c r="Q80" s="32"/>
      <c r="R80" s="32"/>
      <c r="S80" s="32"/>
      <c r="T80" s="32"/>
      <c r="U80" s="32">
        <v>1</v>
      </c>
      <c r="V80" s="32"/>
      <c r="W80" s="32"/>
      <c r="X80" s="32"/>
      <c r="Y80" s="32"/>
      <c r="Z80" s="32"/>
      <c r="AA80" s="32"/>
      <c r="AB80" s="32"/>
      <c r="AC80" s="32"/>
      <c r="AD80" s="32"/>
      <c r="AE80" s="32"/>
      <c r="AF80" s="32">
        <v>1</v>
      </c>
      <c r="AG80" s="32"/>
      <c r="AH80" s="32"/>
      <c r="AI80" s="32">
        <v>2</v>
      </c>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348"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347"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109</v>
      </c>
      <c r="AI86" s="772" t="s">
        <v>110</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346" t="s">
        <v>98</v>
      </c>
      <c r="D87" s="346" t="s">
        <v>48</v>
      </c>
      <c r="E87" s="346" t="s">
        <v>70</v>
      </c>
      <c r="F87" s="337" t="s">
        <v>48</v>
      </c>
      <c r="G87" s="337" t="s">
        <v>70</v>
      </c>
      <c r="H87" s="337" t="s">
        <v>48</v>
      </c>
      <c r="I87" s="337" t="s">
        <v>70</v>
      </c>
      <c r="J87" s="337" t="s">
        <v>48</v>
      </c>
      <c r="K87" s="337" t="s">
        <v>70</v>
      </c>
      <c r="L87" s="337" t="s">
        <v>48</v>
      </c>
      <c r="M87" s="337" t="s">
        <v>70</v>
      </c>
      <c r="N87" s="337" t="s">
        <v>48</v>
      </c>
      <c r="O87" s="337" t="s">
        <v>70</v>
      </c>
      <c r="P87" s="337" t="s">
        <v>48</v>
      </c>
      <c r="Q87" s="337" t="s">
        <v>70</v>
      </c>
      <c r="R87" s="337" t="s">
        <v>48</v>
      </c>
      <c r="S87" s="337" t="s">
        <v>70</v>
      </c>
      <c r="T87" s="337" t="s">
        <v>48</v>
      </c>
      <c r="U87" s="337" t="s">
        <v>70</v>
      </c>
      <c r="V87" s="337" t="s">
        <v>48</v>
      </c>
      <c r="W87" s="337" t="s">
        <v>70</v>
      </c>
      <c r="X87" s="337" t="s">
        <v>48</v>
      </c>
      <c r="Y87" s="337" t="s">
        <v>70</v>
      </c>
      <c r="Z87" s="337" t="s">
        <v>48</v>
      </c>
      <c r="AA87" s="337" t="s">
        <v>70</v>
      </c>
      <c r="AB87" s="337" t="s">
        <v>48</v>
      </c>
      <c r="AC87" s="337" t="s">
        <v>70</v>
      </c>
      <c r="AD87" s="337" t="s">
        <v>48</v>
      </c>
      <c r="AE87" s="337" t="s">
        <v>70</v>
      </c>
      <c r="AF87" s="337" t="s">
        <v>48</v>
      </c>
      <c r="AG87" s="337"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93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346" t="s">
        <v>98</v>
      </c>
      <c r="D95" s="346" t="s">
        <v>48</v>
      </c>
      <c r="E95" s="346" t="s">
        <v>70</v>
      </c>
      <c r="F95" s="346" t="s">
        <v>48</v>
      </c>
      <c r="G95" s="346" t="s">
        <v>70</v>
      </c>
      <c r="H95" s="346" t="s">
        <v>48</v>
      </c>
      <c r="I95" s="346" t="s">
        <v>70</v>
      </c>
      <c r="J95" s="346" t="s">
        <v>48</v>
      </c>
      <c r="K95" s="346" t="s">
        <v>70</v>
      </c>
      <c r="L95" s="346" t="s">
        <v>48</v>
      </c>
      <c r="M95" s="349" t="s">
        <v>70</v>
      </c>
      <c r="N95" s="113" t="s">
        <v>123</v>
      </c>
      <c r="O95" s="346" t="s">
        <v>124</v>
      </c>
      <c r="P95" s="346" t="s">
        <v>48</v>
      </c>
      <c r="Q95" s="346" t="s">
        <v>70</v>
      </c>
      <c r="R95" s="346" t="s">
        <v>48</v>
      </c>
      <c r="S95" s="346" t="s">
        <v>70</v>
      </c>
      <c r="T95" s="346" t="s">
        <v>48</v>
      </c>
      <c r="U95" s="346" t="s">
        <v>70</v>
      </c>
      <c r="V95" s="346" t="s">
        <v>48</v>
      </c>
      <c r="W95" s="346" t="s">
        <v>70</v>
      </c>
      <c r="X95" s="346" t="s">
        <v>48</v>
      </c>
      <c r="Y95" s="346"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60"/>
      <c r="Q97" s="60"/>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60"/>
      <c r="Q98" s="60"/>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346" t="s">
        <v>98</v>
      </c>
      <c r="D108" s="346" t="s">
        <v>48</v>
      </c>
      <c r="E108" s="346" t="s">
        <v>70</v>
      </c>
      <c r="F108" s="346" t="s">
        <v>48</v>
      </c>
      <c r="G108" s="346" t="s">
        <v>70</v>
      </c>
      <c r="H108" s="346" t="s">
        <v>48</v>
      </c>
      <c r="I108" s="346" t="s">
        <v>70</v>
      </c>
      <c r="J108" s="346" t="s">
        <v>48</v>
      </c>
      <c r="K108" s="346" t="s">
        <v>70</v>
      </c>
      <c r="L108" s="346" t="s">
        <v>48</v>
      </c>
      <c r="M108" s="349" t="s">
        <v>70</v>
      </c>
      <c r="N108" s="280" t="s">
        <v>109</v>
      </c>
      <c r="O108" s="344"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346" t="s">
        <v>98</v>
      </c>
      <c r="D121" s="346" t="s">
        <v>48</v>
      </c>
      <c r="E121" s="346" t="s">
        <v>70</v>
      </c>
      <c r="F121" s="346" t="s">
        <v>48</v>
      </c>
      <c r="G121" s="346" t="s">
        <v>70</v>
      </c>
      <c r="H121" s="346" t="s">
        <v>48</v>
      </c>
      <c r="I121" s="346" t="s">
        <v>70</v>
      </c>
      <c r="J121" s="346" t="s">
        <v>48</v>
      </c>
      <c r="K121" s="346" t="s">
        <v>70</v>
      </c>
      <c r="L121" s="346" t="s">
        <v>48</v>
      </c>
      <c r="M121" s="346" t="s">
        <v>70</v>
      </c>
      <c r="N121" s="346" t="s">
        <v>48</v>
      </c>
      <c r="O121" s="349" t="s">
        <v>70</v>
      </c>
      <c r="P121" s="113" t="s">
        <v>109</v>
      </c>
      <c r="Q121" s="346" t="s">
        <v>259</v>
      </c>
      <c r="R121" s="346"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336" t="s">
        <v>146</v>
      </c>
      <c r="E127" s="332" t="s">
        <v>48</v>
      </c>
      <c r="F127" s="332" t="s">
        <v>70</v>
      </c>
      <c r="G127" s="338" t="s">
        <v>48</v>
      </c>
      <c r="H127" s="338" t="s">
        <v>70</v>
      </c>
      <c r="I127" s="338" t="s">
        <v>48</v>
      </c>
      <c r="J127" s="338" t="s">
        <v>70</v>
      </c>
      <c r="K127" s="338" t="s">
        <v>48</v>
      </c>
      <c r="L127" s="338" t="s">
        <v>70</v>
      </c>
      <c r="M127" s="338" t="s">
        <v>48</v>
      </c>
      <c r="N127" s="338" t="s">
        <v>70</v>
      </c>
      <c r="O127" s="338" t="s">
        <v>48</v>
      </c>
      <c r="P127" s="338" t="s">
        <v>70</v>
      </c>
      <c r="Q127" s="338" t="s">
        <v>48</v>
      </c>
      <c r="R127" s="338" t="s">
        <v>70</v>
      </c>
      <c r="S127" s="338" t="s">
        <v>48</v>
      </c>
      <c r="T127" s="338" t="s">
        <v>70</v>
      </c>
      <c r="U127" s="338" t="s">
        <v>48</v>
      </c>
      <c r="V127" s="338" t="s">
        <v>70</v>
      </c>
      <c r="W127" s="338" t="s">
        <v>48</v>
      </c>
      <c r="X127" s="338" t="s">
        <v>70</v>
      </c>
      <c r="Y127" s="338" t="s">
        <v>48</v>
      </c>
      <c r="Z127" s="338" t="s">
        <v>70</v>
      </c>
      <c r="AA127" s="338" t="s">
        <v>48</v>
      </c>
      <c r="AB127" s="338" t="s">
        <v>70</v>
      </c>
      <c r="AC127" s="338" t="s">
        <v>48</v>
      </c>
      <c r="AD127" s="338" t="s">
        <v>70</v>
      </c>
      <c r="AE127" s="338" t="s">
        <v>48</v>
      </c>
      <c r="AF127" s="338" t="s">
        <v>70</v>
      </c>
      <c r="AG127" s="338" t="s">
        <v>48</v>
      </c>
      <c r="AH127" s="338" t="s">
        <v>70</v>
      </c>
      <c r="AI127" s="338" t="s">
        <v>48</v>
      </c>
      <c r="AJ127" s="338" t="s">
        <v>70</v>
      </c>
      <c r="AK127" s="338" t="s">
        <v>48</v>
      </c>
      <c r="AL127" s="338" t="s">
        <v>70</v>
      </c>
      <c r="AM127" s="338" t="s">
        <v>48</v>
      </c>
      <c r="AN127" s="354"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351"/>
      <c r="C128" s="145"/>
      <c r="D128" s="146">
        <f>SUM(E128:F128)</f>
        <v>99</v>
      </c>
      <c r="E128" s="146">
        <f>+G128+I128+K128+M128+O128+Q128+S128+U128+W128+Y128+AA128+AC128+AE128+AG128+AI128+AK128+AM128</f>
        <v>42</v>
      </c>
      <c r="F128" s="146">
        <f>+H128+J128+L128+N128+P128+R128+T128+V128+X128+Z128+AB128+AD128+AF128+AH128+AJ128+AL128+AN128</f>
        <v>57</v>
      </c>
      <c r="G128" s="147">
        <v>6</v>
      </c>
      <c r="H128" s="147">
        <v>2</v>
      </c>
      <c r="I128" s="147">
        <v>4</v>
      </c>
      <c r="J128" s="147">
        <v>2</v>
      </c>
      <c r="K128" s="147">
        <v>14</v>
      </c>
      <c r="L128" s="147">
        <v>11</v>
      </c>
      <c r="M128" s="147">
        <v>2</v>
      </c>
      <c r="N128" s="147">
        <v>8</v>
      </c>
      <c r="O128" s="147">
        <v>2</v>
      </c>
      <c r="P128" s="147"/>
      <c r="Q128" s="147"/>
      <c r="R128" s="147">
        <v>2</v>
      </c>
      <c r="S128" s="147">
        <v>3</v>
      </c>
      <c r="T128" s="147">
        <v>4</v>
      </c>
      <c r="U128" s="147"/>
      <c r="V128" s="147">
        <v>5</v>
      </c>
      <c r="W128" s="147"/>
      <c r="X128" s="147">
        <v>8</v>
      </c>
      <c r="Y128" s="147">
        <v>3</v>
      </c>
      <c r="Z128" s="147">
        <v>8</v>
      </c>
      <c r="AA128" s="147">
        <v>8</v>
      </c>
      <c r="AB128" s="147">
        <v>4</v>
      </c>
      <c r="AC128" s="147"/>
      <c r="AD128" s="147"/>
      <c r="AE128" s="147"/>
      <c r="AF128" s="147">
        <v>1</v>
      </c>
      <c r="AG128" s="147"/>
      <c r="AH128" s="147"/>
      <c r="AI128" s="147"/>
      <c r="AJ128" s="147"/>
      <c r="AK128" s="147"/>
      <c r="AL128" s="147"/>
      <c r="AM128" s="147"/>
      <c r="AN128" s="148">
        <v>2</v>
      </c>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99</v>
      </c>
      <c r="E133" s="50">
        <f t="shared" si="26"/>
        <v>42</v>
      </c>
      <c r="F133" s="50">
        <f t="shared" si="26"/>
        <v>57</v>
      </c>
      <c r="G133" s="38">
        <v>6</v>
      </c>
      <c r="H133" s="38">
        <v>2</v>
      </c>
      <c r="I133" s="38">
        <v>4</v>
      </c>
      <c r="J133" s="38">
        <v>2</v>
      </c>
      <c r="K133" s="38">
        <v>14</v>
      </c>
      <c r="L133" s="38">
        <v>11</v>
      </c>
      <c r="M133" s="38">
        <v>2</v>
      </c>
      <c r="N133" s="38">
        <v>8</v>
      </c>
      <c r="O133" s="38">
        <v>2</v>
      </c>
      <c r="P133" s="38"/>
      <c r="Q133" s="38"/>
      <c r="R133" s="38">
        <v>2</v>
      </c>
      <c r="S133" s="38">
        <v>3</v>
      </c>
      <c r="T133" s="38">
        <v>4</v>
      </c>
      <c r="U133" s="38"/>
      <c r="V133" s="38">
        <v>5</v>
      </c>
      <c r="W133" s="38"/>
      <c r="X133" s="38">
        <v>8</v>
      </c>
      <c r="Y133" s="38">
        <v>3</v>
      </c>
      <c r="Z133" s="38">
        <v>8</v>
      </c>
      <c r="AA133" s="38">
        <v>8</v>
      </c>
      <c r="AB133" s="38">
        <v>4</v>
      </c>
      <c r="AC133" s="38"/>
      <c r="AD133" s="38"/>
      <c r="AE133" s="38"/>
      <c r="AF133" s="38">
        <v>1</v>
      </c>
      <c r="AG133" s="38"/>
      <c r="AH133" s="38"/>
      <c r="AI133" s="38"/>
      <c r="AJ133" s="38"/>
      <c r="AK133" s="38"/>
      <c r="AL133" s="38"/>
      <c r="AM133" s="38"/>
      <c r="AN133" s="173">
        <v>2</v>
      </c>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8</v>
      </c>
      <c r="E136" s="155">
        <f t="shared" si="26"/>
        <v>0</v>
      </c>
      <c r="F136" s="155">
        <f t="shared" si="26"/>
        <v>8</v>
      </c>
      <c r="G136" s="32"/>
      <c r="H136" s="32"/>
      <c r="I136" s="32"/>
      <c r="J136" s="32"/>
      <c r="K136" s="32"/>
      <c r="L136" s="32"/>
      <c r="M136" s="32"/>
      <c r="N136" s="32"/>
      <c r="O136" s="32"/>
      <c r="P136" s="32"/>
      <c r="Q136" s="32"/>
      <c r="R136" s="32"/>
      <c r="S136" s="32"/>
      <c r="T136" s="32"/>
      <c r="U136" s="32"/>
      <c r="V136" s="32">
        <v>2</v>
      </c>
      <c r="W136" s="32"/>
      <c r="X136" s="32">
        <v>2</v>
      </c>
      <c r="Y136" s="32"/>
      <c r="Z136" s="32">
        <v>2</v>
      </c>
      <c r="AA136" s="32"/>
      <c r="AB136" s="32">
        <v>2</v>
      </c>
      <c r="AC136" s="32"/>
      <c r="AD136" s="32"/>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32"/>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4</v>
      </c>
      <c r="E138" s="155">
        <f t="shared" si="26"/>
        <v>4</v>
      </c>
      <c r="F138" s="155">
        <f t="shared" si="26"/>
        <v>0</v>
      </c>
      <c r="G138" s="32"/>
      <c r="H138" s="32"/>
      <c r="I138" s="32"/>
      <c r="J138" s="32"/>
      <c r="K138" s="32"/>
      <c r="L138" s="32"/>
      <c r="M138" s="32"/>
      <c r="N138" s="32"/>
      <c r="O138" s="32"/>
      <c r="P138" s="32"/>
      <c r="Q138" s="32"/>
      <c r="R138" s="32"/>
      <c r="S138" s="32">
        <v>2</v>
      </c>
      <c r="T138" s="32"/>
      <c r="U138" s="32"/>
      <c r="V138" s="32"/>
      <c r="W138" s="32"/>
      <c r="X138" s="32"/>
      <c r="Y138" s="32"/>
      <c r="Z138" s="32"/>
      <c r="AA138" s="32">
        <v>2</v>
      </c>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4</v>
      </c>
      <c r="E139" s="155">
        <f t="shared" si="26"/>
        <v>0</v>
      </c>
      <c r="F139" s="155">
        <f t="shared" si="26"/>
        <v>4</v>
      </c>
      <c r="G139" s="32"/>
      <c r="H139" s="32"/>
      <c r="I139" s="32"/>
      <c r="J139" s="32"/>
      <c r="K139" s="32"/>
      <c r="L139" s="32"/>
      <c r="M139" s="32"/>
      <c r="N139" s="32"/>
      <c r="O139" s="32"/>
      <c r="P139" s="32"/>
      <c r="Q139" s="32"/>
      <c r="R139" s="32"/>
      <c r="S139" s="32"/>
      <c r="T139" s="32"/>
      <c r="U139" s="32"/>
      <c r="V139" s="32"/>
      <c r="W139" s="32"/>
      <c r="X139" s="32"/>
      <c r="Y139" s="32"/>
      <c r="Z139" s="32"/>
      <c r="AA139" s="32"/>
      <c r="AB139" s="32">
        <v>2</v>
      </c>
      <c r="AC139" s="32"/>
      <c r="AD139" s="32"/>
      <c r="AE139" s="32"/>
      <c r="AF139" s="32"/>
      <c r="AG139" s="32"/>
      <c r="AH139" s="32"/>
      <c r="AI139" s="32"/>
      <c r="AJ139" s="32"/>
      <c r="AK139" s="32"/>
      <c r="AL139" s="32"/>
      <c r="AM139" s="32"/>
      <c r="AN139" s="86">
        <v>2</v>
      </c>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8</v>
      </c>
      <c r="E141" s="158">
        <f t="shared" si="26"/>
        <v>4</v>
      </c>
      <c r="F141" s="158">
        <f t="shared" si="26"/>
        <v>4</v>
      </c>
      <c r="G141" s="35"/>
      <c r="H141" s="35"/>
      <c r="I141" s="35"/>
      <c r="J141" s="35"/>
      <c r="K141" s="35"/>
      <c r="L141" s="35"/>
      <c r="M141" s="35"/>
      <c r="N141" s="35">
        <v>2</v>
      </c>
      <c r="O141" s="35"/>
      <c r="P141" s="35"/>
      <c r="Q141" s="35"/>
      <c r="R141" s="35"/>
      <c r="S141" s="35"/>
      <c r="T141" s="35">
        <v>2</v>
      </c>
      <c r="U141" s="35"/>
      <c r="V141" s="35"/>
      <c r="W141" s="35"/>
      <c r="X141" s="35"/>
      <c r="Y141" s="35"/>
      <c r="Z141" s="35"/>
      <c r="AA141" s="35">
        <v>4</v>
      </c>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6</v>
      </c>
      <c r="E145" s="150">
        <f t="shared" ref="E145:F148" si="35">+G145+I145+K145+M145+O145</f>
        <v>2</v>
      </c>
      <c r="F145" s="150">
        <f t="shared" si="35"/>
        <v>4</v>
      </c>
      <c r="G145" s="25"/>
      <c r="H145" s="25"/>
      <c r="I145" s="25"/>
      <c r="J145" s="25">
        <v>2</v>
      </c>
      <c r="K145" s="25">
        <v>2</v>
      </c>
      <c r="L145" s="25">
        <v>2</v>
      </c>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28</v>
      </c>
      <c r="E148" s="158">
        <f t="shared" si="35"/>
        <v>18</v>
      </c>
      <c r="F148" s="158">
        <f t="shared" si="35"/>
        <v>10</v>
      </c>
      <c r="G148" s="35">
        <v>6</v>
      </c>
      <c r="H148" s="35">
        <v>2</v>
      </c>
      <c r="I148" s="35">
        <v>2</v>
      </c>
      <c r="J148" s="35"/>
      <c r="K148" s="35">
        <v>8</v>
      </c>
      <c r="L148" s="35">
        <v>4</v>
      </c>
      <c r="M148" s="35">
        <v>2</v>
      </c>
      <c r="N148" s="35">
        <v>4</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1</v>
      </c>
      <c r="E149" s="150">
        <f t="shared" ref="E149:F155" si="36">+G149+I149+K149+M149+O149+Q149+S149+U149+W149+Y149+AA149+AC149+AE149+AG149+AI149+AK149+AM149</f>
        <v>0</v>
      </c>
      <c r="F149" s="150">
        <f t="shared" si="36"/>
        <v>1</v>
      </c>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v>1</v>
      </c>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2</v>
      </c>
      <c r="E150" s="155">
        <f t="shared" si="36"/>
        <v>0</v>
      </c>
      <c r="F150" s="155">
        <f t="shared" si="36"/>
        <v>2</v>
      </c>
      <c r="G150" s="32"/>
      <c r="H150" s="32"/>
      <c r="I150" s="32"/>
      <c r="J150" s="32"/>
      <c r="K150" s="32"/>
      <c r="L150" s="32"/>
      <c r="M150" s="32"/>
      <c r="N150" s="32"/>
      <c r="O150" s="32"/>
      <c r="P150" s="32"/>
      <c r="Q150" s="32"/>
      <c r="R150" s="32"/>
      <c r="S150" s="32"/>
      <c r="T150" s="32"/>
      <c r="U150" s="32"/>
      <c r="V150" s="32">
        <v>2</v>
      </c>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2</v>
      </c>
      <c r="E151" s="155">
        <f t="shared" si="36"/>
        <v>1</v>
      </c>
      <c r="F151" s="155">
        <f t="shared" si="36"/>
        <v>1</v>
      </c>
      <c r="G151" s="32"/>
      <c r="H151" s="32"/>
      <c r="I151" s="32"/>
      <c r="J151" s="32"/>
      <c r="K151" s="32">
        <v>1</v>
      </c>
      <c r="L151" s="32">
        <v>1</v>
      </c>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15</v>
      </c>
      <c r="E152" s="155">
        <f t="shared" si="36"/>
        <v>6</v>
      </c>
      <c r="F152" s="155">
        <f t="shared" si="36"/>
        <v>9</v>
      </c>
      <c r="G152" s="32"/>
      <c r="H152" s="32"/>
      <c r="I152" s="32">
        <v>1</v>
      </c>
      <c r="J152" s="32"/>
      <c r="K152" s="32">
        <v>1</v>
      </c>
      <c r="L152" s="32">
        <v>2</v>
      </c>
      <c r="M152" s="32"/>
      <c r="N152" s="32">
        <v>2</v>
      </c>
      <c r="O152" s="32"/>
      <c r="P152" s="32"/>
      <c r="Q152" s="32"/>
      <c r="R152" s="32"/>
      <c r="S152" s="32">
        <v>1</v>
      </c>
      <c r="T152" s="32">
        <v>2</v>
      </c>
      <c r="U152" s="32"/>
      <c r="V152" s="32">
        <v>1</v>
      </c>
      <c r="W152" s="32"/>
      <c r="X152" s="32"/>
      <c r="Y152" s="32">
        <v>1</v>
      </c>
      <c r="Z152" s="32">
        <v>2</v>
      </c>
      <c r="AA152" s="32">
        <v>2</v>
      </c>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11</v>
      </c>
      <c r="E153" s="155">
        <f t="shared" si="36"/>
        <v>3</v>
      </c>
      <c r="F153" s="155">
        <f t="shared" si="36"/>
        <v>8</v>
      </c>
      <c r="G153" s="32"/>
      <c r="H153" s="32"/>
      <c r="I153" s="32"/>
      <c r="J153" s="32"/>
      <c r="K153" s="32">
        <v>1</v>
      </c>
      <c r="L153" s="32">
        <v>1</v>
      </c>
      <c r="M153" s="32"/>
      <c r="N153" s="32"/>
      <c r="O153" s="32">
        <v>1</v>
      </c>
      <c r="P153" s="32"/>
      <c r="Q153" s="32"/>
      <c r="R153" s="32">
        <v>1</v>
      </c>
      <c r="S153" s="32"/>
      <c r="T153" s="32"/>
      <c r="U153" s="32"/>
      <c r="V153" s="32"/>
      <c r="W153" s="32"/>
      <c r="X153" s="32">
        <v>4</v>
      </c>
      <c r="Y153" s="32">
        <v>1</v>
      </c>
      <c r="Z153" s="32">
        <v>2</v>
      </c>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5</v>
      </c>
      <c r="E154" s="155">
        <f t="shared" si="36"/>
        <v>2</v>
      </c>
      <c r="F154" s="155">
        <f t="shared" si="36"/>
        <v>3</v>
      </c>
      <c r="G154" s="32"/>
      <c r="H154" s="32"/>
      <c r="I154" s="32">
        <v>1</v>
      </c>
      <c r="J154" s="32"/>
      <c r="K154" s="32">
        <v>1</v>
      </c>
      <c r="L154" s="32">
        <v>2</v>
      </c>
      <c r="M154" s="32"/>
      <c r="N154" s="32"/>
      <c r="O154" s="32"/>
      <c r="P154" s="32"/>
      <c r="Q154" s="32"/>
      <c r="R154" s="32"/>
      <c r="S154" s="32"/>
      <c r="T154" s="32"/>
      <c r="U154" s="32"/>
      <c r="V154" s="32"/>
      <c r="W154" s="32"/>
      <c r="X154" s="32"/>
      <c r="Y154" s="32"/>
      <c r="Z154" s="32">
        <v>1</v>
      </c>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6</v>
      </c>
      <c r="E155" s="155">
        <f t="shared" si="36"/>
        <v>2</v>
      </c>
      <c r="F155" s="155">
        <f t="shared" si="36"/>
        <v>4</v>
      </c>
      <c r="G155" s="32"/>
      <c r="H155" s="32"/>
      <c r="I155" s="32"/>
      <c r="J155" s="32"/>
      <c r="K155" s="32"/>
      <c r="L155" s="32"/>
      <c r="M155" s="32"/>
      <c r="N155" s="32"/>
      <c r="O155" s="32">
        <v>1</v>
      </c>
      <c r="P155" s="32"/>
      <c r="Q155" s="32"/>
      <c r="R155" s="32">
        <v>1</v>
      </c>
      <c r="S155" s="32"/>
      <c r="T155" s="32"/>
      <c r="U155" s="32"/>
      <c r="V155" s="32"/>
      <c r="W155" s="32"/>
      <c r="X155" s="32">
        <v>2</v>
      </c>
      <c r="Y155" s="32">
        <v>1</v>
      </c>
      <c r="Z155" s="32">
        <v>1</v>
      </c>
      <c r="AA155" s="32"/>
      <c r="AB155" s="32"/>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0</v>
      </c>
      <c r="E156" s="158">
        <f>+G156+I156+K156+M156+O156+Q156+S156+U156+W156+Y156+AA156+AC156+AE156+AG156+AI156+AK156+AM156</f>
        <v>0</v>
      </c>
      <c r="F156" s="158">
        <f>+H156+J156+L156+N156+P156+R156+T156+V156+X156+Z156+AB156+AD156+AF156+AH156+AJ156+AL156+AN156</f>
        <v>0</v>
      </c>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336" t="s">
        <v>146</v>
      </c>
      <c r="E160" s="332" t="s">
        <v>48</v>
      </c>
      <c r="F160" s="332" t="s">
        <v>70</v>
      </c>
      <c r="G160" s="338" t="s">
        <v>48</v>
      </c>
      <c r="H160" s="338" t="s">
        <v>70</v>
      </c>
      <c r="I160" s="338" t="s">
        <v>48</v>
      </c>
      <c r="J160" s="338" t="s">
        <v>70</v>
      </c>
      <c r="K160" s="338" t="s">
        <v>48</v>
      </c>
      <c r="L160" s="338" t="s">
        <v>70</v>
      </c>
      <c r="M160" s="338" t="s">
        <v>48</v>
      </c>
      <c r="N160" s="338" t="s">
        <v>70</v>
      </c>
      <c r="O160" s="338" t="s">
        <v>48</v>
      </c>
      <c r="P160" s="338" t="s">
        <v>70</v>
      </c>
      <c r="Q160" s="338" t="s">
        <v>48</v>
      </c>
      <c r="R160" s="338" t="s">
        <v>70</v>
      </c>
      <c r="S160" s="338" t="s">
        <v>48</v>
      </c>
      <c r="T160" s="338" t="s">
        <v>70</v>
      </c>
      <c r="U160" s="338" t="s">
        <v>48</v>
      </c>
      <c r="V160" s="338" t="s">
        <v>70</v>
      </c>
      <c r="W160" s="338" t="s">
        <v>48</v>
      </c>
      <c r="X160" s="338" t="s">
        <v>70</v>
      </c>
      <c r="Y160" s="338" t="s">
        <v>48</v>
      </c>
      <c r="Z160" s="338" t="s">
        <v>70</v>
      </c>
      <c r="AA160" s="338" t="s">
        <v>48</v>
      </c>
      <c r="AB160" s="338" t="s">
        <v>70</v>
      </c>
      <c r="AC160" s="338" t="s">
        <v>48</v>
      </c>
      <c r="AD160" s="338" t="s">
        <v>70</v>
      </c>
      <c r="AE160" s="338" t="s">
        <v>48</v>
      </c>
      <c r="AF160" s="338" t="s">
        <v>70</v>
      </c>
      <c r="AG160" s="338" t="s">
        <v>48</v>
      </c>
      <c r="AH160" s="338" t="s">
        <v>70</v>
      </c>
      <c r="AI160" s="338" t="s">
        <v>48</v>
      </c>
      <c r="AJ160" s="338" t="s">
        <v>70</v>
      </c>
      <c r="AK160" s="338" t="s">
        <v>48</v>
      </c>
      <c r="AL160" s="338" t="s">
        <v>70</v>
      </c>
      <c r="AM160" s="338" t="s">
        <v>48</v>
      </c>
      <c r="AN160" s="354"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41</v>
      </c>
      <c r="E161" s="146">
        <f>+G161+I161+K161+M161+O161+Q161+S161+U161+W161+Y161+AA161+AC161+AE161+AG161+AI161+AK161+AM161</f>
        <v>26</v>
      </c>
      <c r="F161" s="146">
        <f>+H161+J161+L161+N161+P161+R161+T161+V161+X161+Z161+AB161+AD161+AF161+AH161+AJ161+AL161+AN161</f>
        <v>15</v>
      </c>
      <c r="G161" s="38"/>
      <c r="H161" s="38"/>
      <c r="I161" s="38"/>
      <c r="J161" s="38"/>
      <c r="K161" s="38">
        <v>4</v>
      </c>
      <c r="L161" s="38">
        <v>4</v>
      </c>
      <c r="M161" s="38"/>
      <c r="N161" s="38">
        <v>2</v>
      </c>
      <c r="O161" s="38">
        <v>2</v>
      </c>
      <c r="P161" s="38"/>
      <c r="Q161" s="38">
        <v>4</v>
      </c>
      <c r="R161" s="38"/>
      <c r="S161" s="38"/>
      <c r="T161" s="38">
        <v>2</v>
      </c>
      <c r="U161" s="38">
        <v>6</v>
      </c>
      <c r="V161" s="38"/>
      <c r="W161" s="38"/>
      <c r="X161" s="38"/>
      <c r="Y161" s="38">
        <v>6</v>
      </c>
      <c r="Z161" s="38">
        <v>2</v>
      </c>
      <c r="AA161" s="38">
        <v>1</v>
      </c>
      <c r="AB161" s="38">
        <v>2</v>
      </c>
      <c r="AC161" s="38">
        <v>3</v>
      </c>
      <c r="AD161" s="38">
        <v>1</v>
      </c>
      <c r="AE161" s="38"/>
      <c r="AF161" s="38"/>
      <c r="AG161" s="38"/>
      <c r="AH161" s="38">
        <v>2</v>
      </c>
      <c r="AI161" s="38"/>
      <c r="AJ161" s="38"/>
      <c r="AK161" s="38"/>
      <c r="AL161" s="38"/>
      <c r="AM161" s="38"/>
      <c r="AN161" s="173"/>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f>IF(SUM(AO161:AQ161)&gt;D161,1,0)</f>
        <v>0</v>
      </c>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f>IF(SUM(AO163:AQ163)&gt;D163,1,0)</f>
        <v>0</v>
      </c>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f t="shared" ref="BL164:BL188" si="44">IF(SUM(AO164:AQ164)&gt;D164,1,0)</f>
        <v>0</v>
      </c>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f t="shared" si="44"/>
        <v>0</v>
      </c>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41</v>
      </c>
      <c r="E166" s="50">
        <f t="shared" si="41"/>
        <v>26</v>
      </c>
      <c r="F166" s="50">
        <f t="shared" si="41"/>
        <v>15</v>
      </c>
      <c r="G166" s="38"/>
      <c r="H166" s="38"/>
      <c r="I166" s="38"/>
      <c r="J166" s="38"/>
      <c r="K166" s="38">
        <v>4</v>
      </c>
      <c r="L166" s="38">
        <v>4</v>
      </c>
      <c r="M166" s="38"/>
      <c r="N166" s="38">
        <v>2</v>
      </c>
      <c r="O166" s="38">
        <v>2</v>
      </c>
      <c r="P166" s="38"/>
      <c r="Q166" s="38">
        <v>4</v>
      </c>
      <c r="R166" s="38"/>
      <c r="S166" s="38"/>
      <c r="T166" s="38">
        <v>2</v>
      </c>
      <c r="U166" s="38">
        <v>6</v>
      </c>
      <c r="V166" s="38"/>
      <c r="W166" s="38"/>
      <c r="X166" s="38"/>
      <c r="Y166" s="38">
        <v>6</v>
      </c>
      <c r="Z166" s="38">
        <v>2</v>
      </c>
      <c r="AA166" s="38">
        <v>1</v>
      </c>
      <c r="AB166" s="38">
        <v>2</v>
      </c>
      <c r="AC166" s="38">
        <v>3</v>
      </c>
      <c r="AD166" s="38">
        <v>1</v>
      </c>
      <c r="AE166" s="38"/>
      <c r="AF166" s="38"/>
      <c r="AG166" s="38"/>
      <c r="AH166" s="38">
        <v>2</v>
      </c>
      <c r="AI166" s="38"/>
      <c r="AJ166" s="38"/>
      <c r="AK166" s="38"/>
      <c r="AL166" s="38"/>
      <c r="AM166" s="38"/>
      <c r="AN166" s="173"/>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5">IF($AR167&lt;=$F167,0,1)</f>
        <v>0</v>
      </c>
      <c r="BI166" s="29">
        <f t="shared" ref="BI166:BI187" si="46">IF($AS167&lt;=$F167,0,1)</f>
        <v>0</v>
      </c>
      <c r="BJ166" s="29">
        <f t="shared" ref="BJ166:BJ187" si="47">IF(($AT167)&lt;=$E167,0,1)</f>
        <v>0</v>
      </c>
      <c r="BK166" s="29">
        <f t="shared" ref="BK166:BK187" si="48">IF($AU167&lt;=$F167,0,1)</f>
        <v>0</v>
      </c>
      <c r="BL166" s="29">
        <f t="shared" si="44"/>
        <v>0</v>
      </c>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9">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5"/>
        <v>0</v>
      </c>
      <c r="BI167" s="29">
        <f t="shared" si="46"/>
        <v>0</v>
      </c>
      <c r="BJ167" s="29">
        <f t="shared" si="47"/>
        <v>0</v>
      </c>
      <c r="BK167" s="29">
        <f t="shared" si="48"/>
        <v>0</v>
      </c>
      <c r="BL167" s="29">
        <f t="shared" si="44"/>
        <v>0</v>
      </c>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9"/>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5"/>
        <v>0</v>
      </c>
      <c r="BI168" s="29">
        <f t="shared" si="46"/>
        <v>0</v>
      </c>
      <c r="BJ168" s="29">
        <f t="shared" si="47"/>
        <v>0</v>
      </c>
      <c r="BK168" s="29">
        <f t="shared" si="48"/>
        <v>0</v>
      </c>
      <c r="BL168" s="29">
        <f t="shared" si="44"/>
        <v>0</v>
      </c>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9"/>
        <v>14</v>
      </c>
      <c r="E169" s="155">
        <f t="shared" si="41"/>
        <v>10</v>
      </c>
      <c r="F169" s="155">
        <f t="shared" si="41"/>
        <v>4</v>
      </c>
      <c r="G169" s="32"/>
      <c r="H169" s="32"/>
      <c r="I169" s="32"/>
      <c r="J169" s="32"/>
      <c r="K169" s="32"/>
      <c r="L169" s="32"/>
      <c r="M169" s="32"/>
      <c r="N169" s="32"/>
      <c r="O169" s="32"/>
      <c r="P169" s="32"/>
      <c r="Q169" s="32">
        <v>2</v>
      </c>
      <c r="R169" s="32"/>
      <c r="S169" s="32"/>
      <c r="T169" s="32"/>
      <c r="U169" s="32">
        <v>2</v>
      </c>
      <c r="V169" s="32"/>
      <c r="W169" s="32"/>
      <c r="X169" s="32"/>
      <c r="Y169" s="32">
        <v>4</v>
      </c>
      <c r="Z169" s="32"/>
      <c r="AA169" s="32"/>
      <c r="AB169" s="32">
        <v>2</v>
      </c>
      <c r="AC169" s="32">
        <v>2</v>
      </c>
      <c r="AD169" s="32"/>
      <c r="AE169" s="32"/>
      <c r="AF169" s="32"/>
      <c r="AG169" s="32"/>
      <c r="AH169" s="32">
        <v>2</v>
      </c>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5"/>
        <v>0</v>
      </c>
      <c r="BI169" s="29">
        <f t="shared" si="46"/>
        <v>0</v>
      </c>
      <c r="BJ169" s="29">
        <f t="shared" si="47"/>
        <v>0</v>
      </c>
      <c r="BK169" s="29">
        <f t="shared" si="48"/>
        <v>0</v>
      </c>
      <c r="BL169" s="29">
        <f t="shared" si="44"/>
        <v>0</v>
      </c>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5"/>
        <v>0</v>
      </c>
      <c r="BI170" s="29">
        <f t="shared" si="46"/>
        <v>0</v>
      </c>
      <c r="BJ170" s="29">
        <f t="shared" si="47"/>
        <v>0</v>
      </c>
      <c r="BK170" s="29">
        <f t="shared" si="48"/>
        <v>0</v>
      </c>
      <c r="BL170" s="29">
        <f t="shared" si="44"/>
        <v>0</v>
      </c>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9"/>
        <v>0</v>
      </c>
      <c r="E171" s="155">
        <f t="shared" ref="E171:F190" si="50">+G171+I171+K171+M171+O171+Q171+S171+U171+W171+Y171+AA171+AC171+AE171+AG171+AI171+AK171+AM171</f>
        <v>0</v>
      </c>
      <c r="F171" s="155">
        <f t="shared" si="50"/>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5"/>
        <v>0</v>
      </c>
      <c r="BI171" s="29">
        <f t="shared" si="46"/>
        <v>0</v>
      </c>
      <c r="BJ171" s="29">
        <f t="shared" si="47"/>
        <v>0</v>
      </c>
      <c r="BK171" s="29">
        <f t="shared" si="48"/>
        <v>0</v>
      </c>
      <c r="BL171" s="29">
        <f t="shared" si="44"/>
        <v>0</v>
      </c>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9"/>
        <v>0</v>
      </c>
      <c r="E172" s="155">
        <f t="shared" si="50"/>
        <v>0</v>
      </c>
      <c r="F172" s="155">
        <f t="shared" si="50"/>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5"/>
        <v>0</v>
      </c>
      <c r="BI172" s="29">
        <f t="shared" si="46"/>
        <v>0</v>
      </c>
      <c r="BJ172" s="29">
        <f t="shared" si="47"/>
        <v>0</v>
      </c>
      <c r="BK172" s="29">
        <f t="shared" si="48"/>
        <v>0</v>
      </c>
      <c r="BL172" s="29">
        <f t="shared" si="44"/>
        <v>0</v>
      </c>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9"/>
        <v>0</v>
      </c>
      <c r="E173" s="155">
        <f t="shared" si="50"/>
        <v>0</v>
      </c>
      <c r="F173" s="155">
        <f t="shared" si="50"/>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5"/>
        <v>0</v>
      </c>
      <c r="BI173" s="29">
        <f t="shared" si="46"/>
        <v>0</v>
      </c>
      <c r="BJ173" s="29">
        <f t="shared" si="47"/>
        <v>0</v>
      </c>
      <c r="BK173" s="29">
        <f t="shared" si="48"/>
        <v>0</v>
      </c>
      <c r="BL173" s="29">
        <f t="shared" si="44"/>
        <v>0</v>
      </c>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9"/>
        <v>0</v>
      </c>
      <c r="E174" s="158">
        <f t="shared" si="50"/>
        <v>0</v>
      </c>
      <c r="F174" s="158">
        <f t="shared" si="50"/>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5"/>
        <v>0</v>
      </c>
      <c r="BI174" s="29">
        <f t="shared" si="46"/>
        <v>0</v>
      </c>
      <c r="BJ174" s="29">
        <f t="shared" si="47"/>
        <v>0</v>
      </c>
      <c r="BK174" s="29">
        <f t="shared" si="48"/>
        <v>0</v>
      </c>
      <c r="BL174" s="29">
        <f t="shared" si="44"/>
        <v>0</v>
      </c>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9"/>
        <v>0</v>
      </c>
      <c r="E175" s="150">
        <f t="shared" si="50"/>
        <v>0</v>
      </c>
      <c r="F175" s="150">
        <f t="shared" si="50"/>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5"/>
        <v>0</v>
      </c>
      <c r="BI175" s="29">
        <f t="shared" si="46"/>
        <v>0</v>
      </c>
      <c r="BJ175" s="29">
        <f t="shared" si="47"/>
        <v>0</v>
      </c>
      <c r="BK175" s="29">
        <f t="shared" si="48"/>
        <v>0</v>
      </c>
      <c r="BL175" s="29">
        <f t="shared" si="44"/>
        <v>0</v>
      </c>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9"/>
        <v>0</v>
      </c>
      <c r="E176" s="155">
        <f t="shared" si="50"/>
        <v>0</v>
      </c>
      <c r="F176" s="155">
        <f t="shared" si="50"/>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5"/>
        <v>0</v>
      </c>
      <c r="BI176" s="29">
        <f t="shared" si="46"/>
        <v>0</v>
      </c>
      <c r="BJ176" s="29">
        <f t="shared" si="47"/>
        <v>0</v>
      </c>
      <c r="BK176" s="29">
        <f t="shared" si="48"/>
        <v>0</v>
      </c>
      <c r="BL176" s="29">
        <f t="shared" si="44"/>
        <v>0</v>
      </c>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9"/>
        <v>0</v>
      </c>
      <c r="E177" s="151">
        <f t="shared" si="50"/>
        <v>0</v>
      </c>
      <c r="F177" s="151">
        <f t="shared" si="50"/>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5"/>
        <v>0</v>
      </c>
      <c r="BI177" s="29">
        <f t="shared" si="46"/>
        <v>0</v>
      </c>
      <c r="BJ177" s="29">
        <f t="shared" si="47"/>
        <v>0</v>
      </c>
      <c r="BK177" s="29">
        <f t="shared" si="48"/>
        <v>0</v>
      </c>
      <c r="BL177" s="29">
        <f t="shared" si="44"/>
        <v>0</v>
      </c>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9"/>
        <v>2</v>
      </c>
      <c r="E178" s="150">
        <f t="shared" ref="E178:F181" si="51">+G178+I178+K178+M178+O178</f>
        <v>2</v>
      </c>
      <c r="F178" s="150">
        <f t="shared" si="51"/>
        <v>0</v>
      </c>
      <c r="G178" s="25"/>
      <c r="H178" s="25"/>
      <c r="I178" s="25"/>
      <c r="J178" s="25"/>
      <c r="K178" s="25">
        <v>2</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5"/>
        <v>0</v>
      </c>
      <c r="BI178" s="29">
        <f t="shared" si="46"/>
        <v>0</v>
      </c>
      <c r="BJ178" s="29">
        <f t="shared" si="47"/>
        <v>0</v>
      </c>
      <c r="BK178" s="29">
        <f t="shared" si="48"/>
        <v>0</v>
      </c>
      <c r="BL178" s="29">
        <f t="shared" si="44"/>
        <v>0</v>
      </c>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9"/>
        <v>0</v>
      </c>
      <c r="E179" s="155">
        <f t="shared" si="51"/>
        <v>0</v>
      </c>
      <c r="F179" s="155">
        <f t="shared" si="51"/>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5"/>
        <v>0</v>
      </c>
      <c r="BI179" s="29">
        <f t="shared" si="46"/>
        <v>0</v>
      </c>
      <c r="BJ179" s="29">
        <f t="shared" si="47"/>
        <v>0</v>
      </c>
      <c r="BK179" s="29">
        <f t="shared" si="48"/>
        <v>0</v>
      </c>
      <c r="BL179" s="29">
        <f t="shared" si="44"/>
        <v>0</v>
      </c>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9"/>
        <v>0</v>
      </c>
      <c r="E180" s="155">
        <f t="shared" si="51"/>
        <v>0</v>
      </c>
      <c r="F180" s="155">
        <f t="shared" si="51"/>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5"/>
        <v>0</v>
      </c>
      <c r="BI180" s="29">
        <f t="shared" si="46"/>
        <v>0</v>
      </c>
      <c r="BJ180" s="29">
        <f t="shared" si="47"/>
        <v>0</v>
      </c>
      <c r="BK180" s="29">
        <f t="shared" si="48"/>
        <v>0</v>
      </c>
      <c r="BL180" s="29">
        <f t="shared" si="44"/>
        <v>0</v>
      </c>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9"/>
        <v>4</v>
      </c>
      <c r="E181" s="158">
        <f t="shared" si="51"/>
        <v>0</v>
      </c>
      <c r="F181" s="158">
        <f t="shared" si="51"/>
        <v>4</v>
      </c>
      <c r="G181" s="35"/>
      <c r="H181" s="35"/>
      <c r="I181" s="35"/>
      <c r="J181" s="35"/>
      <c r="K181" s="35"/>
      <c r="L181" s="35">
        <v>4</v>
      </c>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5"/>
        <v>0</v>
      </c>
      <c r="BI181" s="29">
        <f t="shared" si="46"/>
        <v>0</v>
      </c>
      <c r="BJ181" s="29">
        <f t="shared" si="47"/>
        <v>0</v>
      </c>
      <c r="BK181" s="29">
        <f t="shared" si="48"/>
        <v>0</v>
      </c>
      <c r="BL181" s="29">
        <f t="shared" si="44"/>
        <v>0</v>
      </c>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9"/>
        <v>0</v>
      </c>
      <c r="E182" s="150">
        <f t="shared" si="50"/>
        <v>0</v>
      </c>
      <c r="F182" s="150">
        <f t="shared" si="50"/>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5"/>
        <v>0</v>
      </c>
      <c r="BI182" s="29">
        <f t="shared" si="46"/>
        <v>0</v>
      </c>
      <c r="BJ182" s="29">
        <f t="shared" si="47"/>
        <v>0</v>
      </c>
      <c r="BK182" s="29">
        <f t="shared" si="48"/>
        <v>0</v>
      </c>
      <c r="BL182" s="29">
        <f t="shared" si="44"/>
        <v>0</v>
      </c>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9"/>
        <v>1</v>
      </c>
      <c r="E183" s="155">
        <f t="shared" si="50"/>
        <v>1</v>
      </c>
      <c r="F183" s="155">
        <f t="shared" si="50"/>
        <v>0</v>
      </c>
      <c r="G183" s="32"/>
      <c r="H183" s="32"/>
      <c r="I183" s="32"/>
      <c r="J183" s="32"/>
      <c r="K183" s="32"/>
      <c r="L183" s="32"/>
      <c r="M183" s="32"/>
      <c r="N183" s="32"/>
      <c r="O183" s="32"/>
      <c r="P183" s="32"/>
      <c r="Q183" s="32"/>
      <c r="R183" s="32"/>
      <c r="S183" s="32"/>
      <c r="T183" s="32"/>
      <c r="U183" s="32"/>
      <c r="V183" s="32"/>
      <c r="W183" s="32"/>
      <c r="X183" s="32"/>
      <c r="Y183" s="32"/>
      <c r="Z183" s="32"/>
      <c r="AA183" s="32">
        <v>1</v>
      </c>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5"/>
        <v>0</v>
      </c>
      <c r="BI183" s="29">
        <f t="shared" si="46"/>
        <v>0</v>
      </c>
      <c r="BJ183" s="29">
        <f t="shared" si="47"/>
        <v>0</v>
      </c>
      <c r="BK183" s="29">
        <f t="shared" si="48"/>
        <v>0</v>
      </c>
      <c r="BL183" s="29">
        <f t="shared" si="44"/>
        <v>0</v>
      </c>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9"/>
        <v>0</v>
      </c>
      <c r="E184" s="155">
        <f t="shared" si="50"/>
        <v>0</v>
      </c>
      <c r="F184" s="155">
        <f t="shared" si="50"/>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5"/>
        <v>0</v>
      </c>
      <c r="BI184" s="29">
        <f t="shared" si="46"/>
        <v>0</v>
      </c>
      <c r="BJ184" s="29">
        <f t="shared" si="47"/>
        <v>0</v>
      </c>
      <c r="BK184" s="29">
        <f t="shared" si="48"/>
        <v>0</v>
      </c>
      <c r="BL184" s="29">
        <f t="shared" si="44"/>
        <v>0</v>
      </c>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9"/>
        <v>1</v>
      </c>
      <c r="E185" s="155">
        <f t="shared" si="50"/>
        <v>1</v>
      </c>
      <c r="F185" s="155">
        <f t="shared" si="50"/>
        <v>0</v>
      </c>
      <c r="G185" s="32"/>
      <c r="H185" s="32"/>
      <c r="I185" s="32"/>
      <c r="J185" s="32"/>
      <c r="K185" s="32"/>
      <c r="L185" s="32"/>
      <c r="M185" s="32"/>
      <c r="N185" s="32"/>
      <c r="O185" s="32"/>
      <c r="P185" s="32"/>
      <c r="Q185" s="32"/>
      <c r="R185" s="32"/>
      <c r="S185" s="32"/>
      <c r="T185" s="32"/>
      <c r="U185" s="32">
        <v>1</v>
      </c>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5"/>
        <v>0</v>
      </c>
      <c r="BI185" s="29">
        <f t="shared" si="46"/>
        <v>0</v>
      </c>
      <c r="BJ185" s="29">
        <f t="shared" si="47"/>
        <v>0</v>
      </c>
      <c r="BK185" s="29">
        <f t="shared" si="48"/>
        <v>0</v>
      </c>
      <c r="BL185" s="29">
        <f t="shared" si="44"/>
        <v>0</v>
      </c>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9"/>
        <v>1</v>
      </c>
      <c r="E186" s="155">
        <f t="shared" si="50"/>
        <v>1</v>
      </c>
      <c r="F186" s="155">
        <f t="shared" si="50"/>
        <v>0</v>
      </c>
      <c r="G186" s="32"/>
      <c r="H186" s="32"/>
      <c r="I186" s="32"/>
      <c r="J186" s="32"/>
      <c r="K186" s="32"/>
      <c r="L186" s="32"/>
      <c r="M186" s="32"/>
      <c r="N186" s="32"/>
      <c r="O186" s="32"/>
      <c r="P186" s="32"/>
      <c r="Q186" s="32"/>
      <c r="R186" s="32"/>
      <c r="S186" s="32"/>
      <c r="T186" s="32"/>
      <c r="U186" s="32">
        <v>1</v>
      </c>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5"/>
        <v>0</v>
      </c>
      <c r="BI186" s="29">
        <f t="shared" si="46"/>
        <v>0</v>
      </c>
      <c r="BJ186" s="29">
        <f t="shared" si="47"/>
        <v>0</v>
      </c>
      <c r="BK186" s="29">
        <f t="shared" si="48"/>
        <v>0</v>
      </c>
      <c r="BL186" s="29">
        <f t="shared" si="44"/>
        <v>0</v>
      </c>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9"/>
        <v>0</v>
      </c>
      <c r="E187" s="155">
        <f t="shared" si="50"/>
        <v>0</v>
      </c>
      <c r="F187" s="155">
        <f t="shared" si="50"/>
        <v>0</v>
      </c>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5"/>
        <v>0</v>
      </c>
      <c r="BI187" s="29">
        <f t="shared" si="46"/>
        <v>0</v>
      </c>
      <c r="BJ187" s="29">
        <f t="shared" si="47"/>
        <v>0</v>
      </c>
      <c r="BK187" s="29">
        <f t="shared" si="48"/>
        <v>0</v>
      </c>
      <c r="BL187" s="29">
        <f t="shared" si="44"/>
        <v>0</v>
      </c>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9"/>
        <v>8</v>
      </c>
      <c r="E188" s="155">
        <f t="shared" si="50"/>
        <v>5</v>
      </c>
      <c r="F188" s="155">
        <f t="shared" si="50"/>
        <v>3</v>
      </c>
      <c r="G188" s="32"/>
      <c r="H188" s="32"/>
      <c r="I188" s="32"/>
      <c r="J188" s="32"/>
      <c r="K188" s="32"/>
      <c r="L188" s="32"/>
      <c r="M188" s="32"/>
      <c r="N188" s="32">
        <v>1</v>
      </c>
      <c r="O188" s="32">
        <v>1</v>
      </c>
      <c r="P188" s="32"/>
      <c r="Q188" s="32">
        <v>1</v>
      </c>
      <c r="R188" s="32"/>
      <c r="S188" s="32"/>
      <c r="T188" s="32">
        <v>1</v>
      </c>
      <c r="U188" s="32">
        <v>1</v>
      </c>
      <c r="V188" s="32"/>
      <c r="W188" s="32"/>
      <c r="X188" s="32"/>
      <c r="Y188" s="32">
        <v>1</v>
      </c>
      <c r="Z188" s="32">
        <v>1</v>
      </c>
      <c r="AA188" s="32"/>
      <c r="AB188" s="32"/>
      <c r="AC188" s="32">
        <v>1</v>
      </c>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f t="shared" si="44"/>
        <v>0</v>
      </c>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10</v>
      </c>
      <c r="E189" s="155">
        <f>+G189+I189+K189+M189+O189+Q189+S189+U189+W189+Y189+AA189+AC189+AE189+AG189+AI189+AK189+AM189</f>
        <v>6</v>
      </c>
      <c r="F189" s="155">
        <f>+H189+J189+L189+N189+P189+R189+T189+V189+X189+Z189+AB189+AD189+AF189+AH189+AJ189+AL189+AN189</f>
        <v>4</v>
      </c>
      <c r="G189" s="35"/>
      <c r="H189" s="35"/>
      <c r="I189" s="35"/>
      <c r="J189" s="35"/>
      <c r="K189" s="35">
        <v>2</v>
      </c>
      <c r="L189" s="35"/>
      <c r="M189" s="35"/>
      <c r="N189" s="35">
        <v>1</v>
      </c>
      <c r="O189" s="35">
        <v>1</v>
      </c>
      <c r="P189" s="35"/>
      <c r="Q189" s="35">
        <v>1</v>
      </c>
      <c r="R189" s="35"/>
      <c r="S189" s="35"/>
      <c r="T189" s="35">
        <v>1</v>
      </c>
      <c r="U189" s="35">
        <v>1</v>
      </c>
      <c r="V189" s="35"/>
      <c r="W189" s="35"/>
      <c r="X189" s="35"/>
      <c r="Y189" s="35">
        <v>1</v>
      </c>
      <c r="Z189" s="35">
        <v>1</v>
      </c>
      <c r="AA189" s="35"/>
      <c r="AB189" s="35"/>
      <c r="AC189" s="35"/>
      <c r="AD189" s="35">
        <v>1</v>
      </c>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f>IF(SUM(AO189:AQ189)&gt;D189,1,0)</f>
        <v>0</v>
      </c>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9"/>
        <v>0</v>
      </c>
      <c r="E190" s="168">
        <f t="shared" si="50"/>
        <v>0</v>
      </c>
      <c r="F190" s="168">
        <f t="shared" si="50"/>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f>IF(SUM(AO190:AQ190)&gt;D190,1,0)</f>
        <v>0</v>
      </c>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339" t="s">
        <v>198</v>
      </c>
      <c r="D193" s="339" t="s">
        <v>48</v>
      </c>
      <c r="E193" s="346" t="s">
        <v>70</v>
      </c>
      <c r="F193" s="340" t="s">
        <v>48</v>
      </c>
      <c r="G193" s="340" t="s">
        <v>70</v>
      </c>
      <c r="H193" s="340" t="s">
        <v>48</v>
      </c>
      <c r="I193" s="340" t="s">
        <v>70</v>
      </c>
      <c r="J193" s="340" t="s">
        <v>48</v>
      </c>
      <c r="K193" s="340" t="s">
        <v>70</v>
      </c>
      <c r="L193" s="340" t="s">
        <v>48</v>
      </c>
      <c r="M193" s="340" t="s">
        <v>70</v>
      </c>
      <c r="N193" s="340" t="s">
        <v>48</v>
      </c>
      <c r="O193" s="340" t="s">
        <v>70</v>
      </c>
      <c r="P193" s="340" t="s">
        <v>48</v>
      </c>
      <c r="Q193" s="340" t="s">
        <v>70</v>
      </c>
      <c r="R193" s="340" t="s">
        <v>48</v>
      </c>
      <c r="S193" s="340" t="s">
        <v>70</v>
      </c>
      <c r="T193" s="340" t="s">
        <v>48</v>
      </c>
      <c r="U193" s="340" t="s">
        <v>70</v>
      </c>
      <c r="V193" s="340" t="s">
        <v>48</v>
      </c>
      <c r="W193" s="340" t="s">
        <v>70</v>
      </c>
      <c r="X193" s="340" t="s">
        <v>48</v>
      </c>
      <c r="Y193" s="340" t="s">
        <v>70</v>
      </c>
      <c r="Z193" s="340" t="s">
        <v>48</v>
      </c>
      <c r="AA193" s="340" t="s">
        <v>70</v>
      </c>
      <c r="AB193" s="340" t="s">
        <v>48</v>
      </c>
      <c r="AC193" s="340" t="s">
        <v>70</v>
      </c>
      <c r="AD193" s="340" t="s">
        <v>48</v>
      </c>
      <c r="AE193" s="340" t="s">
        <v>70</v>
      </c>
      <c r="AF193" s="340" t="s">
        <v>48</v>
      </c>
      <c r="AG193" s="340" t="s">
        <v>70</v>
      </c>
      <c r="AH193" s="340" t="s">
        <v>48</v>
      </c>
      <c r="AI193" s="340" t="s">
        <v>70</v>
      </c>
      <c r="AJ193" s="340" t="s">
        <v>48</v>
      </c>
      <c r="AK193" s="340"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339" t="s">
        <v>198</v>
      </c>
      <c r="D197" s="339" t="s">
        <v>48</v>
      </c>
      <c r="E197" s="346" t="s">
        <v>70</v>
      </c>
      <c r="F197" s="340" t="s">
        <v>48</v>
      </c>
      <c r="G197" s="340" t="s">
        <v>70</v>
      </c>
      <c r="H197" s="340" t="s">
        <v>48</v>
      </c>
      <c r="I197" s="340" t="s">
        <v>70</v>
      </c>
      <c r="J197" s="340" t="s">
        <v>48</v>
      </c>
      <c r="K197" s="340" t="s">
        <v>70</v>
      </c>
      <c r="L197" s="340" t="s">
        <v>48</v>
      </c>
      <c r="M197" s="340" t="s">
        <v>70</v>
      </c>
      <c r="N197" s="340" t="s">
        <v>48</v>
      </c>
      <c r="O197" s="340" t="s">
        <v>70</v>
      </c>
      <c r="P197" s="340" t="s">
        <v>48</v>
      </c>
      <c r="Q197" s="340" t="s">
        <v>70</v>
      </c>
      <c r="R197" s="340" t="s">
        <v>48</v>
      </c>
      <c r="S197" s="340" t="s">
        <v>70</v>
      </c>
      <c r="T197" s="340" t="s">
        <v>48</v>
      </c>
      <c r="U197" s="340" t="s">
        <v>70</v>
      </c>
      <c r="V197" s="340" t="s">
        <v>48</v>
      </c>
      <c r="W197" s="340" t="s">
        <v>70</v>
      </c>
      <c r="X197" s="340" t="s">
        <v>48</v>
      </c>
      <c r="Y197" s="340" t="s">
        <v>70</v>
      </c>
      <c r="Z197" s="340" t="s">
        <v>48</v>
      </c>
      <c r="AA197" s="340" t="s">
        <v>70</v>
      </c>
      <c r="AB197" s="340" t="s">
        <v>48</v>
      </c>
      <c r="AC197" s="340" t="s">
        <v>70</v>
      </c>
      <c r="AD197" s="340" t="s">
        <v>48</v>
      </c>
      <c r="AE197" s="340" t="s">
        <v>70</v>
      </c>
      <c r="AF197" s="340" t="s">
        <v>48</v>
      </c>
      <c r="AG197" s="340" t="s">
        <v>70</v>
      </c>
      <c r="AH197" s="340" t="s">
        <v>48</v>
      </c>
      <c r="AI197" s="340" t="s">
        <v>70</v>
      </c>
      <c r="AJ197" s="340" t="s">
        <v>48</v>
      </c>
      <c r="AK197" s="340"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342" t="s">
        <v>143</v>
      </c>
      <c r="F201" s="342" t="s">
        <v>84</v>
      </c>
      <c r="G201" s="342" t="s">
        <v>8</v>
      </c>
      <c r="H201" s="340" t="s">
        <v>9</v>
      </c>
      <c r="I201" s="340" t="s">
        <v>10</v>
      </c>
      <c r="J201" s="340" t="s">
        <v>11</v>
      </c>
      <c r="K201" s="340" t="s">
        <v>12</v>
      </c>
      <c r="L201" s="340" t="s">
        <v>13</v>
      </c>
      <c r="M201" s="340" t="s">
        <v>14</v>
      </c>
      <c r="N201" s="340" t="s">
        <v>204</v>
      </c>
      <c r="O201" s="340" t="s">
        <v>205</v>
      </c>
      <c r="P201" s="340" t="s">
        <v>206</v>
      </c>
      <c r="Q201" s="340" t="s">
        <v>207</v>
      </c>
      <c r="R201" s="340" t="s">
        <v>208</v>
      </c>
      <c r="S201" s="340" t="s">
        <v>209</v>
      </c>
      <c r="T201" s="342" t="s">
        <v>210</v>
      </c>
      <c r="U201" s="342"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2">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2"/>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339" t="s">
        <v>198</v>
      </c>
      <c r="D209" s="339" t="s">
        <v>48</v>
      </c>
      <c r="E209" s="334" t="s">
        <v>70</v>
      </c>
      <c r="F209" s="352" t="s">
        <v>210</v>
      </c>
      <c r="G209" s="352" t="s">
        <v>70</v>
      </c>
      <c r="H209" s="352" t="s">
        <v>210</v>
      </c>
      <c r="I209" s="352" t="s">
        <v>70</v>
      </c>
      <c r="J209" s="352" t="s">
        <v>210</v>
      </c>
      <c r="K209" s="352" t="s">
        <v>70</v>
      </c>
      <c r="L209" s="352" t="s">
        <v>210</v>
      </c>
      <c r="M209" s="352" t="s">
        <v>70</v>
      </c>
      <c r="N209" s="352" t="s">
        <v>210</v>
      </c>
      <c r="O209" s="352" t="s">
        <v>70</v>
      </c>
      <c r="P209" s="352" t="s">
        <v>210</v>
      </c>
      <c r="Q209" s="352" t="s">
        <v>70</v>
      </c>
      <c r="R209" s="352" t="s">
        <v>210</v>
      </c>
      <c r="S209" s="352" t="s">
        <v>70</v>
      </c>
      <c r="T209" s="352" t="s">
        <v>210</v>
      </c>
      <c r="U209" s="352" t="s">
        <v>70</v>
      </c>
      <c r="V209" s="352" t="s">
        <v>210</v>
      </c>
      <c r="W209" s="352" t="s">
        <v>70</v>
      </c>
      <c r="X209" s="352" t="s">
        <v>210</v>
      </c>
      <c r="Y209" s="352" t="s">
        <v>70</v>
      </c>
      <c r="Z209" s="352" t="s">
        <v>210</v>
      </c>
      <c r="AA209" s="352" t="s">
        <v>70</v>
      </c>
      <c r="AB209" s="352" t="s">
        <v>210</v>
      </c>
      <c r="AC209" s="352" t="s">
        <v>70</v>
      </c>
      <c r="AD209" s="352" t="s">
        <v>210</v>
      </c>
      <c r="AE209" s="352" t="s">
        <v>70</v>
      </c>
      <c r="AF209" s="352" t="s">
        <v>210</v>
      </c>
      <c r="AG209" s="352" t="s">
        <v>70</v>
      </c>
      <c r="AH209" s="352" t="s">
        <v>210</v>
      </c>
      <c r="AI209" s="352" t="s">
        <v>70</v>
      </c>
      <c r="AJ209" s="352" t="s">
        <v>210</v>
      </c>
      <c r="AK209" s="352" t="s">
        <v>70</v>
      </c>
      <c r="AL209" s="352" t="s">
        <v>210</v>
      </c>
      <c r="AM209" s="335" t="s">
        <v>70</v>
      </c>
      <c r="AN209" s="803"/>
      <c r="AO209" s="593"/>
      <c r="AP209" s="806"/>
      <c r="AQ209" s="593"/>
      <c r="AY209" s="5"/>
      <c r="AZ209" s="5"/>
      <c r="BA209" s="28" t="str">
        <f t="shared" si="52"/>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17</v>
      </c>
      <c r="D210" s="203">
        <f>+F210+H210+J210+L210+N210+P210+R210+T210+V210++X210+Z210+AB210+AD210+AF210+AH210+AJ210+AL210</f>
        <v>0</v>
      </c>
      <c r="E210" s="203">
        <f>+G210+I210+K210+M210+O210+Q210+S210+U210+W210++Y210+AA210+AC210+AE210+AG210+AI210+AK210+AM210</f>
        <v>17</v>
      </c>
      <c r="F210" s="203">
        <f>SUM(F212:F220)</f>
        <v>0</v>
      </c>
      <c r="G210" s="203">
        <f t="shared" ref="G210:AM210" si="53">SUM(G212:G220)</f>
        <v>0</v>
      </c>
      <c r="H210" s="203">
        <f t="shared" si="53"/>
        <v>0</v>
      </c>
      <c r="I210" s="203">
        <f t="shared" si="53"/>
        <v>0</v>
      </c>
      <c r="J210" s="203">
        <f t="shared" si="53"/>
        <v>0</v>
      </c>
      <c r="K210" s="203">
        <f>SUM(K211:K220)</f>
        <v>0</v>
      </c>
      <c r="L210" s="203">
        <f t="shared" si="53"/>
        <v>0</v>
      </c>
      <c r="M210" s="203">
        <f>SUM(M211:M220)</f>
        <v>1</v>
      </c>
      <c r="N210" s="203">
        <f t="shared" si="53"/>
        <v>0</v>
      </c>
      <c r="O210" s="203">
        <f>SUM(O211:O220)</f>
        <v>3</v>
      </c>
      <c r="P210" s="203">
        <f t="shared" si="53"/>
        <v>0</v>
      </c>
      <c r="Q210" s="203">
        <f>SUM(Q211:Q220)</f>
        <v>6</v>
      </c>
      <c r="R210" s="203">
        <f t="shared" si="53"/>
        <v>0</v>
      </c>
      <c r="S210" s="203">
        <f>SUM(S211:S220)</f>
        <v>2</v>
      </c>
      <c r="T210" s="203">
        <f t="shared" si="53"/>
        <v>0</v>
      </c>
      <c r="U210" s="203">
        <f>SUM(U211:U220)</f>
        <v>1</v>
      </c>
      <c r="V210" s="203">
        <f t="shared" si="53"/>
        <v>0</v>
      </c>
      <c r="W210" s="203">
        <f>SUM(W211:W220)</f>
        <v>1</v>
      </c>
      <c r="X210" s="203">
        <f t="shared" si="53"/>
        <v>0</v>
      </c>
      <c r="Y210" s="203">
        <f>SUM(Y211:Y220)</f>
        <v>1</v>
      </c>
      <c r="Z210" s="203">
        <f t="shared" si="53"/>
        <v>0</v>
      </c>
      <c r="AA210" s="203">
        <f>SUM(AA211:AA220)</f>
        <v>1</v>
      </c>
      <c r="AB210" s="203">
        <f t="shared" si="53"/>
        <v>0</v>
      </c>
      <c r="AC210" s="203">
        <f>SUM(AC211:AC220)</f>
        <v>0</v>
      </c>
      <c r="AD210" s="203">
        <f t="shared" si="53"/>
        <v>0</v>
      </c>
      <c r="AE210" s="203">
        <f t="shared" si="53"/>
        <v>0</v>
      </c>
      <c r="AF210" s="203">
        <f t="shared" si="53"/>
        <v>0</v>
      </c>
      <c r="AG210" s="203">
        <f t="shared" si="53"/>
        <v>0</v>
      </c>
      <c r="AH210" s="203">
        <f t="shared" si="53"/>
        <v>0</v>
      </c>
      <c r="AI210" s="203">
        <f t="shared" si="53"/>
        <v>1</v>
      </c>
      <c r="AJ210" s="203">
        <f t="shared" si="53"/>
        <v>0</v>
      </c>
      <c r="AK210" s="203">
        <f t="shared" si="53"/>
        <v>0</v>
      </c>
      <c r="AL210" s="204">
        <f t="shared" si="53"/>
        <v>0</v>
      </c>
      <c r="AM210" s="205">
        <f t="shared" si="53"/>
        <v>0</v>
      </c>
      <c r="AN210" s="206">
        <f>SUM(AN211:AN220)</f>
        <v>0</v>
      </c>
      <c r="AO210" s="207">
        <f>SUM(AO211:AO220)</f>
        <v>2</v>
      </c>
      <c r="AP210" s="208">
        <f>SUM(AP211:AP220)</f>
        <v>2</v>
      </c>
      <c r="AQ210" s="208">
        <f>SUM(AQ211:AQ220)</f>
        <v>0</v>
      </c>
      <c r="AR210" s="193" t="str">
        <f t="shared" ref="AR210:AR220" si="54">$BA207</f>
        <v/>
      </c>
      <c r="AY210" s="5"/>
      <c r="AZ210" s="5"/>
      <c r="BA210" s="28" t="str">
        <f t="shared" si="52"/>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4"/>
        <v/>
      </c>
      <c r="AY211" s="5"/>
      <c r="AZ211" s="5"/>
      <c r="BA211" s="28" t="str">
        <f t="shared" si="52"/>
        <v/>
      </c>
      <c r="BC211" s="3"/>
      <c r="BD211" s="3"/>
      <c r="BE211" s="3"/>
      <c r="BG211" s="3"/>
      <c r="BH211" s="29">
        <f t="shared" ref="BH211:BH220" si="55">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345" t="s">
        <v>225</v>
      </c>
      <c r="C212" s="53">
        <f t="shared" ref="C212:C220" si="56">SUM(D212:E212)</f>
        <v>1</v>
      </c>
      <c r="D212" s="53">
        <f t="shared" ref="D212:E220" si="57">+F212+H212+J212+L212+N212+P212+R212+T212+V212++X212+Z212+AB212+AD212+AF212+AH212+AJ212+AL212</f>
        <v>0</v>
      </c>
      <c r="E212" s="168">
        <f>+G212+I212+K212+M212+O212+Q212+S212+U212+W212++Y212+AA212+AC212+AE212+AG212+AI212+AK212+AM212</f>
        <v>1</v>
      </c>
      <c r="F212" s="44"/>
      <c r="G212" s="44"/>
      <c r="H212" s="44"/>
      <c r="I212" s="44"/>
      <c r="J212" s="44"/>
      <c r="K212" s="44"/>
      <c r="L212" s="44"/>
      <c r="M212" s="44"/>
      <c r="N212" s="44"/>
      <c r="O212" s="44"/>
      <c r="P212" s="44"/>
      <c r="Q212" s="44"/>
      <c r="R212" s="44"/>
      <c r="S212" s="44"/>
      <c r="T212" s="44"/>
      <c r="U212" s="44"/>
      <c r="V212" s="44"/>
      <c r="W212" s="44"/>
      <c r="X212" s="44"/>
      <c r="Y212" s="44">
        <v>1</v>
      </c>
      <c r="Z212" s="44"/>
      <c r="AA212" s="44"/>
      <c r="AB212" s="44"/>
      <c r="AC212" s="44"/>
      <c r="AD212" s="44"/>
      <c r="AE212" s="44"/>
      <c r="AF212" s="44"/>
      <c r="AG212" s="44"/>
      <c r="AH212" s="44"/>
      <c r="AI212" s="44"/>
      <c r="AJ212" s="44"/>
      <c r="AK212" s="44"/>
      <c r="AL212" s="44"/>
      <c r="AM212" s="87"/>
      <c r="AN212" s="174"/>
      <c r="AO212" s="184"/>
      <c r="AP212" s="44"/>
      <c r="AQ212" s="44"/>
      <c r="AR212" s="193" t="str">
        <f t="shared" si="54"/>
        <v/>
      </c>
      <c r="AS212" s="22"/>
      <c r="AT212" s="22"/>
      <c r="AU212" s="22"/>
      <c r="AV212" s="22"/>
      <c r="AW212" s="22"/>
      <c r="AX212" s="22"/>
      <c r="AY212" s="5"/>
      <c r="AZ212" s="5"/>
      <c r="BA212" s="28" t="str">
        <f t="shared" si="52"/>
        <v/>
      </c>
      <c r="BB212" s="22"/>
      <c r="BC212" s="3"/>
      <c r="BD212" s="3"/>
      <c r="BE212" s="3"/>
      <c r="BG212" s="3"/>
      <c r="BH212" s="29">
        <f t="shared" si="55"/>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6"/>
        <v>0</v>
      </c>
      <c r="D213" s="59">
        <f t="shared" si="57"/>
        <v>0</v>
      </c>
      <c r="E213" s="213">
        <f t="shared" si="57"/>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4"/>
        <v/>
      </c>
      <c r="AY213" s="5"/>
      <c r="AZ213" s="5"/>
      <c r="BA213" s="28" t="str">
        <f t="shared" si="52"/>
        <v/>
      </c>
      <c r="BC213" s="3"/>
      <c r="BD213" s="3"/>
      <c r="BE213" s="3"/>
      <c r="BG213" s="3"/>
      <c r="BH213" s="29">
        <f t="shared" si="55"/>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6"/>
        <v>2</v>
      </c>
      <c r="D214" s="56">
        <f t="shared" si="57"/>
        <v>0</v>
      </c>
      <c r="E214" s="214">
        <f t="shared" si="57"/>
        <v>2</v>
      </c>
      <c r="F214" s="32"/>
      <c r="G214" s="32"/>
      <c r="H214" s="32"/>
      <c r="I214" s="32"/>
      <c r="J214" s="32"/>
      <c r="K214" s="32"/>
      <c r="L214" s="32"/>
      <c r="M214" s="32"/>
      <c r="N214" s="32"/>
      <c r="O214" s="32"/>
      <c r="P214" s="32"/>
      <c r="Q214" s="32">
        <v>1</v>
      </c>
      <c r="R214" s="32"/>
      <c r="S214" s="32"/>
      <c r="T214" s="32"/>
      <c r="U214" s="32"/>
      <c r="V214" s="32"/>
      <c r="W214" s="32"/>
      <c r="X214" s="32"/>
      <c r="Y214" s="32"/>
      <c r="Z214" s="32"/>
      <c r="AA214" s="32"/>
      <c r="AB214" s="32"/>
      <c r="AC214" s="32"/>
      <c r="AD214" s="32"/>
      <c r="AE214" s="32"/>
      <c r="AF214" s="32"/>
      <c r="AG214" s="32"/>
      <c r="AH214" s="32"/>
      <c r="AI214" s="32">
        <v>1</v>
      </c>
      <c r="AJ214" s="32"/>
      <c r="AK214" s="32"/>
      <c r="AL214" s="32"/>
      <c r="AM214" s="86"/>
      <c r="AN214" s="177"/>
      <c r="AO214" s="178">
        <v>2</v>
      </c>
      <c r="AP214" s="32">
        <v>2</v>
      </c>
      <c r="AQ214" s="32"/>
      <c r="AR214" s="193" t="str">
        <f t="shared" si="54"/>
        <v/>
      </c>
      <c r="AY214" s="5"/>
      <c r="AZ214" s="5"/>
      <c r="BA214" s="28" t="str">
        <f t="shared" si="52"/>
        <v/>
      </c>
      <c r="BC214" s="3"/>
      <c r="BD214" s="3"/>
      <c r="BE214" s="3"/>
      <c r="BG214" s="3"/>
      <c r="BH214" s="29">
        <f t="shared" si="55"/>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6"/>
        <v>0</v>
      </c>
      <c r="D215" s="56">
        <f t="shared" si="57"/>
        <v>0</v>
      </c>
      <c r="E215" s="214">
        <f t="shared" si="57"/>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4"/>
        <v/>
      </c>
      <c r="AY215" s="5"/>
      <c r="AZ215" s="5"/>
      <c r="BA215" s="28" t="str">
        <f t="shared" si="52"/>
        <v/>
      </c>
      <c r="BC215" s="3"/>
      <c r="BD215" s="3"/>
      <c r="BE215" s="3"/>
      <c r="BG215" s="3"/>
      <c r="BH215" s="29">
        <f t="shared" si="55"/>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6"/>
        <v>0</v>
      </c>
      <c r="D216" s="56">
        <f t="shared" si="57"/>
        <v>0</v>
      </c>
      <c r="E216" s="214">
        <f t="shared" si="57"/>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4"/>
        <v/>
      </c>
      <c r="AY216" s="5"/>
      <c r="AZ216" s="5"/>
      <c r="BA216" s="28" t="str">
        <f t="shared" si="52"/>
        <v/>
      </c>
      <c r="BC216" s="3"/>
      <c r="BD216" s="3"/>
      <c r="BE216" s="3"/>
      <c r="BG216" s="3"/>
      <c r="BH216" s="29">
        <f t="shared" si="55"/>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6"/>
        <v>0</v>
      </c>
      <c r="D217" s="56">
        <f t="shared" si="57"/>
        <v>0</v>
      </c>
      <c r="E217" s="214">
        <f t="shared" si="57"/>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4"/>
        <v/>
      </c>
      <c r="AY217" s="5"/>
      <c r="AZ217" s="5"/>
      <c r="BA217" s="28" t="str">
        <f t="shared" si="52"/>
        <v/>
      </c>
      <c r="BC217" s="3"/>
      <c r="BD217" s="3"/>
      <c r="BE217" s="3"/>
      <c r="BG217" s="3"/>
      <c r="BH217" s="29">
        <f t="shared" si="55"/>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6"/>
        <v>0</v>
      </c>
      <c r="D218" s="56">
        <f t="shared" si="57"/>
        <v>0</v>
      </c>
      <c r="E218" s="214">
        <f t="shared" si="57"/>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4"/>
        <v/>
      </c>
      <c r="AY218" s="5"/>
      <c r="AZ218" s="5"/>
      <c r="BA218" s="3"/>
      <c r="BE218" s="3"/>
      <c r="BG218" s="3"/>
      <c r="BH218" s="29">
        <f t="shared" si="55"/>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6"/>
        <v>0</v>
      </c>
      <c r="D219" s="56">
        <f t="shared" si="57"/>
        <v>0</v>
      </c>
      <c r="E219" s="214">
        <f t="shared" si="57"/>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4"/>
        <v/>
      </c>
      <c r="AY219" s="5"/>
      <c r="AZ219" s="5"/>
      <c r="BA219" s="3"/>
      <c r="BE219" s="3"/>
      <c r="BG219" s="3"/>
      <c r="BH219" s="29">
        <f t="shared" si="55"/>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6"/>
        <v>14</v>
      </c>
      <c r="D220" s="53">
        <f t="shared" si="57"/>
        <v>0</v>
      </c>
      <c r="E220" s="168">
        <f t="shared" si="57"/>
        <v>14</v>
      </c>
      <c r="F220" s="44"/>
      <c r="G220" s="44"/>
      <c r="H220" s="44"/>
      <c r="I220" s="44"/>
      <c r="J220" s="44"/>
      <c r="K220" s="44"/>
      <c r="L220" s="44"/>
      <c r="M220" s="44">
        <v>1</v>
      </c>
      <c r="N220" s="44"/>
      <c r="O220" s="44">
        <v>3</v>
      </c>
      <c r="P220" s="44"/>
      <c r="Q220" s="44">
        <v>5</v>
      </c>
      <c r="R220" s="44"/>
      <c r="S220" s="44">
        <v>2</v>
      </c>
      <c r="T220" s="44"/>
      <c r="U220" s="44">
        <v>1</v>
      </c>
      <c r="V220" s="44"/>
      <c r="W220" s="44">
        <v>1</v>
      </c>
      <c r="X220" s="44"/>
      <c r="Y220" s="44"/>
      <c r="Z220" s="44"/>
      <c r="AA220" s="44">
        <v>1</v>
      </c>
      <c r="AB220" s="44"/>
      <c r="AC220" s="44"/>
      <c r="AD220" s="44"/>
      <c r="AE220" s="44"/>
      <c r="AF220" s="44"/>
      <c r="AG220" s="44"/>
      <c r="AH220" s="44"/>
      <c r="AI220" s="44"/>
      <c r="AJ220" s="44"/>
      <c r="AK220" s="44"/>
      <c r="AL220" s="44"/>
      <c r="AM220" s="87"/>
      <c r="AN220" s="174"/>
      <c r="AO220" s="184"/>
      <c r="AP220" s="44"/>
      <c r="AQ220" s="44"/>
      <c r="AR220" s="193" t="str">
        <f t="shared" si="54"/>
        <v/>
      </c>
      <c r="AY220" s="5"/>
      <c r="AZ220" s="5"/>
      <c r="BA220" s="3"/>
      <c r="BE220" s="3"/>
      <c r="BG220" s="3"/>
      <c r="BH220" s="29">
        <f t="shared" si="55"/>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339" t="s">
        <v>198</v>
      </c>
      <c r="D224" s="339" t="s">
        <v>48</v>
      </c>
      <c r="E224" s="334"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8">IF($C225&lt;$AP225+$AQ225,"Gestantes+Trans no puede der mayor que Total Ambos Sexos","")</f>
        <v/>
      </c>
      <c r="BB224" s="28" t="str">
        <f t="shared" ref="BB224:BB230" si="59">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60">SUM(D225:E225)</f>
        <v>1</v>
      </c>
      <c r="D225" s="52">
        <f t="shared" ref="D225:E231" si="61">+F225+H225+J225+L225+N225+P225+R225+T225+V225++X225+Z225+AB225+AD225+AF225+AH225+AJ225+AL225+AN225</f>
        <v>0</v>
      </c>
      <c r="E225" s="52">
        <f t="shared" si="61"/>
        <v>1</v>
      </c>
      <c r="F225" s="24"/>
      <c r="G225" s="24"/>
      <c r="H225" s="24"/>
      <c r="I225" s="24"/>
      <c r="J225" s="24"/>
      <c r="K225" s="24"/>
      <c r="L225" s="24"/>
      <c r="M225" s="24"/>
      <c r="N225" s="24"/>
      <c r="O225" s="24"/>
      <c r="P225" s="24"/>
      <c r="Q225" s="24"/>
      <c r="R225" s="24"/>
      <c r="S225" s="24"/>
      <c r="T225" s="24"/>
      <c r="U225" s="24"/>
      <c r="V225" s="24"/>
      <c r="W225" s="24"/>
      <c r="X225" s="24"/>
      <c r="Y225" s="24">
        <v>1</v>
      </c>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2">+BA224&amp;"      "&amp;BB224</f>
        <v xml:space="preserve">      </v>
      </c>
      <c r="AY225" s="5"/>
      <c r="AZ225" s="5"/>
      <c r="BA225" s="28" t="str">
        <f t="shared" si="58"/>
        <v/>
      </c>
      <c r="BB225" s="28" t="str">
        <f t="shared" si="59"/>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60"/>
        <v>1</v>
      </c>
      <c r="D226" s="62">
        <f t="shared" si="61"/>
        <v>1</v>
      </c>
      <c r="E226" s="62">
        <f t="shared" si="61"/>
        <v>0</v>
      </c>
      <c r="F226" s="217"/>
      <c r="G226" s="217"/>
      <c r="H226" s="217"/>
      <c r="I226" s="217"/>
      <c r="J226" s="217"/>
      <c r="K226" s="217"/>
      <c r="L226" s="217"/>
      <c r="M226" s="217"/>
      <c r="N226" s="217"/>
      <c r="O226" s="217"/>
      <c r="P226" s="217"/>
      <c r="Q226" s="217"/>
      <c r="R226" s="217"/>
      <c r="S226" s="217"/>
      <c r="T226" s="217"/>
      <c r="U226" s="217"/>
      <c r="V226" s="217">
        <v>1</v>
      </c>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2"/>
        <v xml:space="preserve">      </v>
      </c>
      <c r="AY226" s="5"/>
      <c r="AZ226" s="5"/>
      <c r="BA226" s="28" t="str">
        <f t="shared" si="58"/>
        <v/>
      </c>
      <c r="BB226" s="28" t="str">
        <f t="shared" si="59"/>
        <v/>
      </c>
      <c r="BC226" s="5"/>
      <c r="BD226" s="5"/>
      <c r="BE226" s="3"/>
      <c r="BF226" s="3"/>
      <c r="BG226" s="3"/>
      <c r="BH226" s="29">
        <f t="shared" ref="BH226:BH231" si="63">IF($C226&lt;$AP226+$AQ226,1,0)</f>
        <v>0</v>
      </c>
      <c r="BI226" s="29">
        <f t="shared" ref="BI226:BI231" si="64">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60"/>
        <v>0</v>
      </c>
      <c r="D227" s="221">
        <f t="shared" si="61"/>
        <v>0</v>
      </c>
      <c r="E227" s="221">
        <f t="shared" si="61"/>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2"/>
        <v xml:space="preserve">      </v>
      </c>
      <c r="AS227" s="22"/>
      <c r="AT227" s="22"/>
      <c r="AU227" s="22"/>
      <c r="AV227" s="22"/>
      <c r="AW227" s="22"/>
      <c r="AX227" s="22"/>
      <c r="AY227" s="5"/>
      <c r="AZ227" s="5"/>
      <c r="BA227" s="28" t="str">
        <f t="shared" si="58"/>
        <v/>
      </c>
      <c r="BB227" s="28" t="str">
        <f t="shared" si="59"/>
        <v/>
      </c>
      <c r="BC227" s="5"/>
      <c r="BD227" s="5"/>
      <c r="BE227" s="3"/>
      <c r="BF227" s="3"/>
      <c r="BG227" s="3"/>
      <c r="BH227" s="29">
        <f t="shared" si="63"/>
        <v>0</v>
      </c>
      <c r="BI227" s="29">
        <f t="shared" si="64"/>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60"/>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2"/>
        <v xml:space="preserve">      </v>
      </c>
      <c r="AS228" s="22"/>
      <c r="AT228" s="22"/>
      <c r="AU228" s="22"/>
      <c r="AV228" s="22"/>
      <c r="AW228" s="22"/>
      <c r="AX228" s="22"/>
      <c r="AY228" s="5"/>
      <c r="AZ228" s="5"/>
      <c r="BA228" s="28" t="str">
        <f t="shared" si="58"/>
        <v/>
      </c>
      <c r="BB228" s="28" t="str">
        <f t="shared" si="59"/>
        <v/>
      </c>
      <c r="BC228" s="5"/>
      <c r="BD228" s="5"/>
      <c r="BE228" s="3"/>
      <c r="BF228" s="3"/>
      <c r="BG228" s="3"/>
      <c r="BH228" s="29">
        <f t="shared" si="63"/>
        <v>0</v>
      </c>
      <c r="BI228" s="29">
        <f t="shared" si="64"/>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60"/>
        <v>0</v>
      </c>
      <c r="D229" s="59">
        <f t="shared" si="61"/>
        <v>0</v>
      </c>
      <c r="E229" s="59">
        <f t="shared" si="61"/>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2"/>
        <v xml:space="preserve">      </v>
      </c>
      <c r="AS229" s="22"/>
      <c r="AT229" s="22"/>
      <c r="AU229" s="22"/>
      <c r="AV229" s="22"/>
      <c r="AW229" s="22"/>
      <c r="AX229" s="22"/>
      <c r="BA229" s="28" t="str">
        <f t="shared" si="58"/>
        <v/>
      </c>
      <c r="BB229" s="28" t="str">
        <f t="shared" si="59"/>
        <v/>
      </c>
      <c r="BE229" s="3"/>
      <c r="BF229" s="3"/>
      <c r="BG229" s="3"/>
      <c r="BH229" s="29">
        <f t="shared" si="63"/>
        <v>0</v>
      </c>
      <c r="BI229" s="29">
        <f t="shared" si="64"/>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60"/>
        <v>0</v>
      </c>
      <c r="D230" s="56">
        <f t="shared" si="61"/>
        <v>0</v>
      </c>
      <c r="E230" s="56">
        <f t="shared" si="61"/>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2"/>
        <v xml:space="preserve">      </v>
      </c>
      <c r="AS230" s="22"/>
      <c r="AT230" s="22"/>
      <c r="AU230" s="22"/>
      <c r="AV230" s="22"/>
      <c r="AW230" s="22"/>
      <c r="AX230" s="22"/>
      <c r="BA230" s="28" t="str">
        <f t="shared" si="58"/>
        <v/>
      </c>
      <c r="BB230" s="28" t="str">
        <f t="shared" si="59"/>
        <v/>
      </c>
      <c r="BC230" s="22"/>
      <c r="BD230" s="22"/>
      <c r="BE230" s="3"/>
      <c r="BF230" s="3"/>
      <c r="BG230" s="3"/>
      <c r="BH230" s="29">
        <f t="shared" si="63"/>
        <v>0</v>
      </c>
      <c r="BI230" s="29">
        <f t="shared" si="64"/>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60"/>
        <v>0</v>
      </c>
      <c r="D231" s="53">
        <f t="shared" si="61"/>
        <v>0</v>
      </c>
      <c r="E231" s="53">
        <f t="shared" si="61"/>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2"/>
        <v xml:space="preserve">      </v>
      </c>
      <c r="AS231" s="22"/>
      <c r="AT231" s="22"/>
      <c r="AU231" s="22"/>
      <c r="AV231" s="22"/>
      <c r="AW231" s="22"/>
      <c r="AX231" s="22"/>
      <c r="BA231" s="3"/>
      <c r="BB231" s="3"/>
      <c r="BC231" s="22"/>
      <c r="BD231" s="22"/>
      <c r="BE231" s="3"/>
      <c r="BF231" s="3"/>
      <c r="BG231" s="3"/>
      <c r="BH231" s="29">
        <f t="shared" si="63"/>
        <v>0</v>
      </c>
      <c r="BI231" s="29">
        <f t="shared" si="64"/>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339" t="s">
        <v>198</v>
      </c>
      <c r="D235" s="339" t="s">
        <v>48</v>
      </c>
      <c r="E235" s="334"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5">+F236+H236+J236+L236+N236+P236+R236+T236+V236++X236+Z236+AB236+AD236+AF236</f>
        <v>0</v>
      </c>
      <c r="E236" s="235">
        <f t="shared" si="65"/>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1</v>
      </c>
      <c r="D237" s="236">
        <f t="shared" si="65"/>
        <v>1</v>
      </c>
      <c r="E237" s="237">
        <f t="shared" si="65"/>
        <v>0</v>
      </c>
      <c r="F237" s="238"/>
      <c r="G237" s="238"/>
      <c r="H237" s="238"/>
      <c r="I237" s="238"/>
      <c r="J237" s="238">
        <v>1</v>
      </c>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10</v>
      </c>
      <c r="D238" s="108">
        <f t="shared" si="65"/>
        <v>0</v>
      </c>
      <c r="E238" s="162">
        <f t="shared" si="65"/>
        <v>10</v>
      </c>
      <c r="F238" s="233"/>
      <c r="G238" s="233">
        <v>1</v>
      </c>
      <c r="H238" s="233"/>
      <c r="I238" s="233">
        <v>3</v>
      </c>
      <c r="J238" s="233"/>
      <c r="K238" s="233">
        <v>2</v>
      </c>
      <c r="L238" s="233"/>
      <c r="M238" s="233"/>
      <c r="N238" s="233"/>
      <c r="O238" s="233">
        <v>1</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51</v>
      </c>
      <c r="D239" s="53">
        <f t="shared" si="65"/>
        <v>2</v>
      </c>
      <c r="E239" s="151">
        <f t="shared" si="65"/>
        <v>49</v>
      </c>
      <c r="F239" s="37"/>
      <c r="G239" s="37">
        <v>2</v>
      </c>
      <c r="H239" s="37"/>
      <c r="I239" s="37">
        <v>18</v>
      </c>
      <c r="J239" s="37">
        <v>1</v>
      </c>
      <c r="K239" s="37">
        <v>8</v>
      </c>
      <c r="L239" s="37">
        <v>1</v>
      </c>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339" t="s">
        <v>198</v>
      </c>
      <c r="D243" s="339" t="s">
        <v>48</v>
      </c>
      <c r="E243" s="334" t="s">
        <v>70</v>
      </c>
      <c r="F243" s="342" t="s">
        <v>210</v>
      </c>
      <c r="G243" s="342" t="s">
        <v>70</v>
      </c>
      <c r="H243" s="342" t="s">
        <v>210</v>
      </c>
      <c r="I243" s="342" t="s">
        <v>70</v>
      </c>
      <c r="J243" s="342" t="s">
        <v>210</v>
      </c>
      <c r="K243" s="342" t="s">
        <v>70</v>
      </c>
      <c r="L243" s="342" t="s">
        <v>210</v>
      </c>
      <c r="M243" s="342" t="s">
        <v>70</v>
      </c>
      <c r="N243" s="342" t="s">
        <v>210</v>
      </c>
      <c r="O243" s="342" t="s">
        <v>70</v>
      </c>
      <c r="P243" s="342" t="s">
        <v>210</v>
      </c>
      <c r="Q243" s="342" t="s">
        <v>70</v>
      </c>
      <c r="R243" s="342" t="s">
        <v>210</v>
      </c>
      <c r="S243" s="342" t="s">
        <v>70</v>
      </c>
      <c r="T243" s="342" t="s">
        <v>210</v>
      </c>
      <c r="U243" s="342" t="s">
        <v>70</v>
      </c>
      <c r="V243" s="342" t="s">
        <v>210</v>
      </c>
      <c r="W243" s="342"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6">+F244+H244+J244+L244+N244+P244+R244+T244+V244</f>
        <v>0</v>
      </c>
      <c r="E244" s="241">
        <f t="shared" si="66"/>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6"/>
        <v>0</v>
      </c>
      <c r="E245" s="108">
        <f t="shared" si="66"/>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6"/>
        <v>0</v>
      </c>
      <c r="E246" s="108">
        <f t="shared" si="66"/>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6"/>
        <v>0</v>
      </c>
      <c r="E247" s="53">
        <f t="shared" si="66"/>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1890</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1740</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D1:AR1048576 IZ1:KN1048576 SV1:UJ1048576 ACR1:AEF1048576 AMN1:AOB1048576 AWJ1:AXX1048576 BGF1:BHT1048576 BQB1:BRP1048576 BZX1:CBL1048576 CJT1:CLH1048576 CTP1:CVD1048576 DDL1:DEZ1048576 DNH1:DOV1048576 DXD1:DYR1048576 EGZ1:EIN1048576 EQV1:ESJ1048576 FAR1:FCF1048576 FKN1:FMB1048576 FUJ1:FVX1048576 GEF1:GFT1048576 GOB1:GPP1048576 GXX1:GZL1048576 HHT1:HJH1048576 HRP1:HTD1048576 IBL1:ICZ1048576 ILH1:IMV1048576 IVD1:IWR1048576 JEZ1:JGN1048576 JOV1:JQJ1048576 JYR1:KAF1048576 KIN1:KKB1048576 KSJ1:KTX1048576 LCF1:LDT1048576 LMB1:LNP1048576 LVX1:LXL1048576 MFT1:MHH1048576 MPP1:MRD1048576 MZL1:NAZ1048576 NJH1:NKV1048576 NTD1:NUR1048576 OCZ1:OEN1048576 OMV1:OOJ1048576 OWR1:OYF1048576 PGN1:PIB1048576 PQJ1:PRX1048576 QAF1:QBT1048576 QKB1:QLP1048576 QTX1:QVL1048576 RDT1:RFH1048576 RNP1:RPD1048576 RXL1:RYZ1048576 SHH1:SIV1048576 SRD1:SSR1048576 TAZ1:TCN1048576 TKV1:TMJ1048576 TUR1:TWF1048576 UEN1:UGB1048576 UOJ1:UPX1048576 UYF1:UZT1048576 VIB1:VJP1048576 VRX1:VTL1048576 WBT1:WDH1048576 WLP1:WND1048576 WVL1:WWZ1048576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7" workbookViewId="0">
      <selection activeCell="M5" sqref="M5"/>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",[3]NOMBRE!B2," - ","( ",[3]NOMBRE!C2,[3]NOMBRE!D2,[3]NOMBRE!E2,[3]NOMBRE!F2,[3]NOMBRE!G2,"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",[3]NOMBRE!B3," - ","( ",[3]NOMBRE!C3,[3]NOMBRE!D3,[3]NOMBRE!E3,[3]NOMBRE!F3,[3]NOMBRE!G3,[3]NOMBRE!H3,"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",[3]NOMBRE!B6," - ","( ",[3]NOMBRE!C6,[3]NOMBRE!D6," )")</f>
        <v>MES: FEBRERO - ( 02 )</v>
      </c>
      <c r="B4" s="2"/>
      <c r="C4" s="2"/>
      <c r="D4" s="2"/>
      <c r="E4" s="2"/>
      <c r="F4" s="2"/>
      <c r="G4" s="2"/>
      <c r="H4" s="2"/>
      <c r="I4" s="2"/>
      <c r="J4" s="2"/>
      <c r="K4" s="2"/>
      <c r="M4" s="4"/>
      <c r="AY4" s="5"/>
      <c r="AZ4" s="5"/>
    </row>
    <row r="5" spans="1:78" s="3" customFormat="1" ht="12.75" customHeight="1" x14ac:dyDescent="0.2">
      <c r="A5" s="7" t="str">
        <f>CONCATENATE("AÑO: ",[3]NOMBRE!B7)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IF($C10&gt;=[3]A03!$C73,"","Total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164</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5</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38</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1</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1</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2</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52</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10</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3</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52</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368" t="s">
        <v>6</v>
      </c>
      <c r="E32" s="370" t="s">
        <v>7</v>
      </c>
      <c r="F32" s="370" t="s">
        <v>8</v>
      </c>
      <c r="G32" s="370" t="s">
        <v>9</v>
      </c>
      <c r="H32" s="370" t="s">
        <v>10</v>
      </c>
      <c r="I32" s="370" t="s">
        <v>11</v>
      </c>
      <c r="J32" s="370" t="s">
        <v>12</v>
      </c>
      <c r="K32" s="370" t="s">
        <v>13</v>
      </c>
      <c r="L32" s="370"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359"/>
      <c r="N35" s="359"/>
      <c r="O35" s="359"/>
      <c r="P35" s="359"/>
      <c r="Q35" s="359"/>
      <c r="R35" s="359"/>
      <c r="S35" s="359"/>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66" t="s">
        <v>51</v>
      </c>
      <c r="B45" s="368"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368"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IF(AND(([3]A01!$C16+[3]A01!$C17+[3]A01!$C18+[3]A01!$C19+[3]A01!$D29+[3]A01!$D30+[3]A01!$D31)&lt;&gt;0,D49="",E49=""),"Observacion : En A01 existen contoles no ingresados, Revisar","")</f>
        <v/>
      </c>
      <c r="BB49" s="74"/>
      <c r="BC49" s="74"/>
      <c r="BD49" s="74"/>
      <c r="BE49" s="74"/>
      <c r="BF49" s="75"/>
      <c r="BG49" s="75"/>
      <c r="BH49" s="29">
        <f>IF(AND(([3]A01!$C16+[3]A01!$C17+[3]A01!$C18+[3]A01!$C19+[3]A01!$D29+[3]A01!$D30+[3]A01!$D31)&lt;&gt;0,D49="",E49=""),1,0)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361" t="s">
        <v>78</v>
      </c>
      <c r="E59" s="361" t="s">
        <v>79</v>
      </c>
      <c r="F59" s="358" t="s">
        <v>80</v>
      </c>
      <c r="G59" s="358" t="s">
        <v>81</v>
      </c>
      <c r="H59" s="361"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365"/>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368" t="s">
        <v>98</v>
      </c>
      <c r="D67" s="368" t="s">
        <v>48</v>
      </c>
      <c r="E67" s="364"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362"/>
      <c r="BA67" s="362"/>
      <c r="BB67" s="362"/>
      <c r="BC67" s="362"/>
      <c r="BD67" s="362"/>
      <c r="BE67" s="362"/>
      <c r="BF67" s="362"/>
      <c r="BG67" s="95"/>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c r="CI67" s="362"/>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369"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357" t="s">
        <v>102</v>
      </c>
      <c r="C70" s="56">
        <f t="shared" si="6"/>
        <v>6</v>
      </c>
      <c r="D70" s="56">
        <f t="shared" si="7"/>
        <v>0</v>
      </c>
      <c r="E70" s="56">
        <f t="shared" si="7"/>
        <v>6</v>
      </c>
      <c r="F70" s="32"/>
      <c r="G70" s="32"/>
      <c r="H70" s="32"/>
      <c r="I70" s="32"/>
      <c r="J70" s="32"/>
      <c r="K70" s="32"/>
      <c r="L70" s="32"/>
      <c r="M70" s="32"/>
      <c r="N70" s="32"/>
      <c r="O70" s="32"/>
      <c r="P70" s="32"/>
      <c r="Q70" s="32"/>
      <c r="R70" s="32"/>
      <c r="S70" s="32">
        <v>1</v>
      </c>
      <c r="T70" s="32"/>
      <c r="U70" s="32">
        <v>1</v>
      </c>
      <c r="V70" s="32"/>
      <c r="W70" s="32">
        <v>1</v>
      </c>
      <c r="X70" s="32"/>
      <c r="Y70" s="32"/>
      <c r="Z70" s="32"/>
      <c r="AA70" s="32">
        <v>1</v>
      </c>
      <c r="AB70" s="32"/>
      <c r="AC70" s="32">
        <v>2</v>
      </c>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357"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371"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368" t="s">
        <v>98</v>
      </c>
      <c r="D77" s="368" t="s">
        <v>48</v>
      </c>
      <c r="E77" s="368" t="s">
        <v>70</v>
      </c>
      <c r="F77" s="356" t="s">
        <v>48</v>
      </c>
      <c r="G77" s="356" t="s">
        <v>70</v>
      </c>
      <c r="H77" s="356" t="s">
        <v>48</v>
      </c>
      <c r="I77" s="356" t="s">
        <v>70</v>
      </c>
      <c r="J77" s="356" t="s">
        <v>48</v>
      </c>
      <c r="K77" s="356" t="s">
        <v>70</v>
      </c>
      <c r="L77" s="356" t="s">
        <v>48</v>
      </c>
      <c r="M77" s="356" t="s">
        <v>70</v>
      </c>
      <c r="N77" s="356" t="s">
        <v>48</v>
      </c>
      <c r="O77" s="356" t="s">
        <v>70</v>
      </c>
      <c r="P77" s="356" t="s">
        <v>48</v>
      </c>
      <c r="Q77" s="356" t="s">
        <v>70</v>
      </c>
      <c r="R77" s="356" t="s">
        <v>48</v>
      </c>
      <c r="S77" s="356" t="s">
        <v>70</v>
      </c>
      <c r="T77" s="356" t="s">
        <v>48</v>
      </c>
      <c r="U77" s="356" t="s">
        <v>70</v>
      </c>
      <c r="V77" s="356" t="s">
        <v>48</v>
      </c>
      <c r="W77" s="356" t="s">
        <v>70</v>
      </c>
      <c r="X77" s="356" t="s">
        <v>48</v>
      </c>
      <c r="Y77" s="356" t="s">
        <v>70</v>
      </c>
      <c r="Z77" s="356" t="s">
        <v>48</v>
      </c>
      <c r="AA77" s="356" t="s">
        <v>70</v>
      </c>
      <c r="AB77" s="356" t="s">
        <v>48</v>
      </c>
      <c r="AC77" s="356" t="s">
        <v>70</v>
      </c>
      <c r="AD77" s="356" t="s">
        <v>48</v>
      </c>
      <c r="AE77" s="356" t="s">
        <v>70</v>
      </c>
      <c r="AF77" s="356" t="s">
        <v>48</v>
      </c>
      <c r="AG77" s="356"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369"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357" t="s">
        <v>102</v>
      </c>
      <c r="C80" s="56">
        <f t="shared" si="8"/>
        <v>0</v>
      </c>
      <c r="D80" s="56">
        <f t="shared" si="9"/>
        <v>0</v>
      </c>
      <c r="E80" s="56">
        <f t="shared" si="9"/>
        <v>0</v>
      </c>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357"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371"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109</v>
      </c>
      <c r="AI86" s="772" t="s">
        <v>110</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368" t="s">
        <v>98</v>
      </c>
      <c r="D87" s="368" t="s">
        <v>48</v>
      </c>
      <c r="E87" s="368" t="s">
        <v>70</v>
      </c>
      <c r="F87" s="356" t="s">
        <v>48</v>
      </c>
      <c r="G87" s="356" t="s">
        <v>70</v>
      </c>
      <c r="H87" s="356" t="s">
        <v>48</v>
      </c>
      <c r="I87" s="356" t="s">
        <v>70</v>
      </c>
      <c r="J87" s="356" t="s">
        <v>48</v>
      </c>
      <c r="K87" s="356" t="s">
        <v>70</v>
      </c>
      <c r="L87" s="356" t="s">
        <v>48</v>
      </c>
      <c r="M87" s="356" t="s">
        <v>70</v>
      </c>
      <c r="N87" s="356" t="s">
        <v>48</v>
      </c>
      <c r="O87" s="356" t="s">
        <v>70</v>
      </c>
      <c r="P87" s="356" t="s">
        <v>48</v>
      </c>
      <c r="Q87" s="356" t="s">
        <v>70</v>
      </c>
      <c r="R87" s="356" t="s">
        <v>48</v>
      </c>
      <c r="S87" s="356" t="s">
        <v>70</v>
      </c>
      <c r="T87" s="356" t="s">
        <v>48</v>
      </c>
      <c r="U87" s="356" t="s">
        <v>70</v>
      </c>
      <c r="V87" s="356" t="s">
        <v>48</v>
      </c>
      <c r="W87" s="356" t="s">
        <v>70</v>
      </c>
      <c r="X87" s="356" t="s">
        <v>48</v>
      </c>
      <c r="Y87" s="356" t="s">
        <v>70</v>
      </c>
      <c r="Z87" s="356" t="s">
        <v>48</v>
      </c>
      <c r="AA87" s="356" t="s">
        <v>70</v>
      </c>
      <c r="AB87" s="356" t="s">
        <v>48</v>
      </c>
      <c r="AC87" s="356" t="s">
        <v>70</v>
      </c>
      <c r="AD87" s="356" t="s">
        <v>48</v>
      </c>
      <c r="AE87" s="356" t="s">
        <v>70</v>
      </c>
      <c r="AF87" s="356" t="s">
        <v>48</v>
      </c>
      <c r="AG87" s="356"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93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368" t="s">
        <v>98</v>
      </c>
      <c r="D95" s="368" t="s">
        <v>48</v>
      </c>
      <c r="E95" s="368" t="s">
        <v>70</v>
      </c>
      <c r="F95" s="368" t="s">
        <v>48</v>
      </c>
      <c r="G95" s="368" t="s">
        <v>70</v>
      </c>
      <c r="H95" s="368" t="s">
        <v>48</v>
      </c>
      <c r="I95" s="368" t="s">
        <v>70</v>
      </c>
      <c r="J95" s="368" t="s">
        <v>48</v>
      </c>
      <c r="K95" s="368" t="s">
        <v>70</v>
      </c>
      <c r="L95" s="368" t="s">
        <v>48</v>
      </c>
      <c r="M95" s="363" t="s">
        <v>70</v>
      </c>
      <c r="N95" s="113" t="s">
        <v>123</v>
      </c>
      <c r="O95" s="368" t="s">
        <v>124</v>
      </c>
      <c r="P95" s="368" t="s">
        <v>48</v>
      </c>
      <c r="Q95" s="368" t="s">
        <v>70</v>
      </c>
      <c r="R95" s="368" t="s">
        <v>48</v>
      </c>
      <c r="S95" s="368" t="s">
        <v>70</v>
      </c>
      <c r="T95" s="368" t="s">
        <v>48</v>
      </c>
      <c r="U95" s="368" t="s">
        <v>70</v>
      </c>
      <c r="V95" s="368" t="s">
        <v>48</v>
      </c>
      <c r="W95" s="368" t="s">
        <v>70</v>
      </c>
      <c r="X95" s="368" t="s">
        <v>48</v>
      </c>
      <c r="Y95" s="368"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60"/>
      <c r="Q97" s="60"/>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60"/>
      <c r="Q98" s="60"/>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368" t="s">
        <v>98</v>
      </c>
      <c r="D108" s="368" t="s">
        <v>48</v>
      </c>
      <c r="E108" s="368" t="s">
        <v>70</v>
      </c>
      <c r="F108" s="368" t="s">
        <v>48</v>
      </c>
      <c r="G108" s="368" t="s">
        <v>70</v>
      </c>
      <c r="H108" s="368" t="s">
        <v>48</v>
      </c>
      <c r="I108" s="368" t="s">
        <v>70</v>
      </c>
      <c r="J108" s="368" t="s">
        <v>48</v>
      </c>
      <c r="K108" s="368" t="s">
        <v>70</v>
      </c>
      <c r="L108" s="368" t="s">
        <v>48</v>
      </c>
      <c r="M108" s="363" t="s">
        <v>70</v>
      </c>
      <c r="N108" s="280" t="s">
        <v>109</v>
      </c>
      <c r="O108" s="372"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368" t="s">
        <v>98</v>
      </c>
      <c r="D121" s="368" t="s">
        <v>48</v>
      </c>
      <c r="E121" s="368" t="s">
        <v>70</v>
      </c>
      <c r="F121" s="368" t="s">
        <v>48</v>
      </c>
      <c r="G121" s="368" t="s">
        <v>70</v>
      </c>
      <c r="H121" s="368" t="s">
        <v>48</v>
      </c>
      <c r="I121" s="368" t="s">
        <v>70</v>
      </c>
      <c r="J121" s="368" t="s">
        <v>48</v>
      </c>
      <c r="K121" s="368" t="s">
        <v>70</v>
      </c>
      <c r="L121" s="368" t="s">
        <v>48</v>
      </c>
      <c r="M121" s="368" t="s">
        <v>70</v>
      </c>
      <c r="N121" s="368" t="s">
        <v>48</v>
      </c>
      <c r="O121" s="363" t="s">
        <v>70</v>
      </c>
      <c r="P121" s="113" t="s">
        <v>109</v>
      </c>
      <c r="Q121" s="368" t="s">
        <v>259</v>
      </c>
      <c r="R121" s="368"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376" t="s">
        <v>146</v>
      </c>
      <c r="E127" s="332" t="s">
        <v>48</v>
      </c>
      <c r="F127" s="332" t="s">
        <v>70</v>
      </c>
      <c r="G127" s="375" t="s">
        <v>48</v>
      </c>
      <c r="H127" s="375" t="s">
        <v>70</v>
      </c>
      <c r="I127" s="375" t="s">
        <v>48</v>
      </c>
      <c r="J127" s="375" t="s">
        <v>70</v>
      </c>
      <c r="K127" s="375" t="s">
        <v>48</v>
      </c>
      <c r="L127" s="375" t="s">
        <v>70</v>
      </c>
      <c r="M127" s="375" t="s">
        <v>48</v>
      </c>
      <c r="N127" s="375" t="s">
        <v>70</v>
      </c>
      <c r="O127" s="375" t="s">
        <v>48</v>
      </c>
      <c r="P127" s="375" t="s">
        <v>70</v>
      </c>
      <c r="Q127" s="375" t="s">
        <v>48</v>
      </c>
      <c r="R127" s="375" t="s">
        <v>70</v>
      </c>
      <c r="S127" s="375" t="s">
        <v>48</v>
      </c>
      <c r="T127" s="375" t="s">
        <v>70</v>
      </c>
      <c r="U127" s="375" t="s">
        <v>48</v>
      </c>
      <c r="V127" s="375" t="s">
        <v>70</v>
      </c>
      <c r="W127" s="375" t="s">
        <v>48</v>
      </c>
      <c r="X127" s="375" t="s">
        <v>70</v>
      </c>
      <c r="Y127" s="375" t="s">
        <v>48</v>
      </c>
      <c r="Z127" s="375" t="s">
        <v>70</v>
      </c>
      <c r="AA127" s="375" t="s">
        <v>48</v>
      </c>
      <c r="AB127" s="375" t="s">
        <v>70</v>
      </c>
      <c r="AC127" s="375" t="s">
        <v>48</v>
      </c>
      <c r="AD127" s="375" t="s">
        <v>70</v>
      </c>
      <c r="AE127" s="375" t="s">
        <v>48</v>
      </c>
      <c r="AF127" s="375" t="s">
        <v>70</v>
      </c>
      <c r="AG127" s="375" t="s">
        <v>48</v>
      </c>
      <c r="AH127" s="375" t="s">
        <v>70</v>
      </c>
      <c r="AI127" s="375" t="s">
        <v>48</v>
      </c>
      <c r="AJ127" s="375" t="s">
        <v>70</v>
      </c>
      <c r="AK127" s="375" t="s">
        <v>48</v>
      </c>
      <c r="AL127" s="375" t="s">
        <v>70</v>
      </c>
      <c r="AM127" s="375" t="s">
        <v>48</v>
      </c>
      <c r="AN127" s="355"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365"/>
      <c r="C128" s="145"/>
      <c r="D128" s="146">
        <f>SUM(E128:F128)</f>
        <v>63</v>
      </c>
      <c r="E128" s="146">
        <f>+G128+I128+K128+M128+O128+Q128+S128+U128+W128+Y128+AA128+AC128+AE128+AG128+AI128+AK128+AM128</f>
        <v>22</v>
      </c>
      <c r="F128" s="146">
        <f>+H128+J128+L128+N128+P128+R128+T128+V128+X128+Z128+AB128+AD128+AF128+AH128+AJ128+AL128+AN128</f>
        <v>41</v>
      </c>
      <c r="G128" s="147"/>
      <c r="H128" s="147">
        <v>2</v>
      </c>
      <c r="I128" s="147">
        <v>1</v>
      </c>
      <c r="J128" s="147">
        <v>1</v>
      </c>
      <c r="K128" s="147">
        <v>13</v>
      </c>
      <c r="L128" s="147">
        <v>6</v>
      </c>
      <c r="M128" s="147">
        <v>2</v>
      </c>
      <c r="N128" s="147">
        <v>5</v>
      </c>
      <c r="O128" s="147">
        <v>1</v>
      </c>
      <c r="P128" s="147">
        <v>1</v>
      </c>
      <c r="Q128" s="147"/>
      <c r="R128" s="147"/>
      <c r="S128" s="147">
        <v>2</v>
      </c>
      <c r="T128" s="147">
        <v>2</v>
      </c>
      <c r="U128" s="147"/>
      <c r="V128" s="147">
        <v>1</v>
      </c>
      <c r="W128" s="147"/>
      <c r="X128" s="147"/>
      <c r="Y128" s="147">
        <v>2</v>
      </c>
      <c r="Z128" s="147">
        <v>2</v>
      </c>
      <c r="AA128" s="147"/>
      <c r="AB128" s="147">
        <v>10</v>
      </c>
      <c r="AC128" s="147"/>
      <c r="AD128" s="147">
        <v>8</v>
      </c>
      <c r="AE128" s="147">
        <v>1</v>
      </c>
      <c r="AF128" s="147">
        <v>1</v>
      </c>
      <c r="AG128" s="147"/>
      <c r="AH128" s="147">
        <v>2</v>
      </c>
      <c r="AI128" s="147"/>
      <c r="AJ128" s="147"/>
      <c r="AK128" s="147"/>
      <c r="AL128" s="147"/>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63</v>
      </c>
      <c r="E133" s="50">
        <f t="shared" si="26"/>
        <v>22</v>
      </c>
      <c r="F133" s="50">
        <f t="shared" si="26"/>
        <v>41</v>
      </c>
      <c r="G133" s="38"/>
      <c r="H133" s="38">
        <v>2</v>
      </c>
      <c r="I133" s="38">
        <v>1</v>
      </c>
      <c r="J133" s="38">
        <v>1</v>
      </c>
      <c r="K133" s="38">
        <v>13</v>
      </c>
      <c r="L133" s="38">
        <v>6</v>
      </c>
      <c r="M133" s="38">
        <v>2</v>
      </c>
      <c r="N133" s="38">
        <v>5</v>
      </c>
      <c r="O133" s="38">
        <v>1</v>
      </c>
      <c r="P133" s="38">
        <v>1</v>
      </c>
      <c r="Q133" s="38"/>
      <c r="R133" s="38"/>
      <c r="S133" s="38">
        <v>2</v>
      </c>
      <c r="T133" s="38">
        <v>2</v>
      </c>
      <c r="U133" s="38"/>
      <c r="V133" s="38">
        <v>1</v>
      </c>
      <c r="W133" s="38"/>
      <c r="X133" s="38"/>
      <c r="Y133" s="38">
        <v>2</v>
      </c>
      <c r="Z133" s="38">
        <v>2</v>
      </c>
      <c r="AA133" s="38"/>
      <c r="AB133" s="38">
        <v>10</v>
      </c>
      <c r="AC133" s="38"/>
      <c r="AD133" s="38">
        <v>8</v>
      </c>
      <c r="AE133" s="38">
        <v>1</v>
      </c>
      <c r="AF133" s="38">
        <v>1</v>
      </c>
      <c r="AG133" s="38"/>
      <c r="AH133" s="38">
        <v>2</v>
      </c>
      <c r="AI133" s="38"/>
      <c r="AJ133" s="38"/>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11</v>
      </c>
      <c r="E136" s="155">
        <f t="shared" si="26"/>
        <v>1</v>
      </c>
      <c r="F136" s="155">
        <f t="shared" si="26"/>
        <v>10</v>
      </c>
      <c r="G136" s="32"/>
      <c r="H136" s="32"/>
      <c r="I136" s="32"/>
      <c r="J136" s="32"/>
      <c r="K136" s="32"/>
      <c r="L136" s="32"/>
      <c r="M136" s="32"/>
      <c r="N136" s="32"/>
      <c r="O136" s="32"/>
      <c r="P136" s="32"/>
      <c r="Q136" s="32"/>
      <c r="R136" s="32"/>
      <c r="S136" s="32"/>
      <c r="T136" s="32"/>
      <c r="U136" s="32"/>
      <c r="V136" s="32"/>
      <c r="W136" s="32"/>
      <c r="X136" s="32"/>
      <c r="Y136" s="32"/>
      <c r="Z136" s="32">
        <v>2</v>
      </c>
      <c r="AA136" s="32"/>
      <c r="AB136" s="32">
        <v>2</v>
      </c>
      <c r="AC136" s="32"/>
      <c r="AD136" s="32">
        <v>5</v>
      </c>
      <c r="AE136" s="32">
        <v>1</v>
      </c>
      <c r="AF136" s="32">
        <v>1</v>
      </c>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32"/>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0</v>
      </c>
      <c r="E138" s="155">
        <f t="shared" si="26"/>
        <v>0</v>
      </c>
      <c r="F138" s="155">
        <f t="shared" si="26"/>
        <v>0</v>
      </c>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4</v>
      </c>
      <c r="E139" s="155">
        <f t="shared" si="26"/>
        <v>0</v>
      </c>
      <c r="F139" s="155">
        <f t="shared" si="26"/>
        <v>4</v>
      </c>
      <c r="G139" s="32"/>
      <c r="H139" s="32"/>
      <c r="I139" s="32"/>
      <c r="J139" s="32"/>
      <c r="K139" s="32"/>
      <c r="L139" s="32"/>
      <c r="M139" s="32"/>
      <c r="N139" s="32"/>
      <c r="O139" s="32"/>
      <c r="P139" s="32"/>
      <c r="Q139" s="32"/>
      <c r="R139" s="32"/>
      <c r="S139" s="32"/>
      <c r="T139" s="32"/>
      <c r="U139" s="32"/>
      <c r="V139" s="32"/>
      <c r="W139" s="32"/>
      <c r="X139" s="32"/>
      <c r="Y139" s="32"/>
      <c r="Z139" s="32"/>
      <c r="AA139" s="32"/>
      <c r="AB139" s="32">
        <v>2</v>
      </c>
      <c r="AC139" s="32"/>
      <c r="AD139" s="32">
        <v>1</v>
      </c>
      <c r="AE139" s="32"/>
      <c r="AF139" s="32"/>
      <c r="AG139" s="32"/>
      <c r="AH139" s="32">
        <v>1</v>
      </c>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4</v>
      </c>
      <c r="E140" s="155">
        <f t="shared" si="26"/>
        <v>0</v>
      </c>
      <c r="F140" s="155">
        <f t="shared" si="26"/>
        <v>4</v>
      </c>
      <c r="G140" s="32"/>
      <c r="H140" s="32"/>
      <c r="I140" s="32"/>
      <c r="J140" s="32"/>
      <c r="K140" s="32"/>
      <c r="L140" s="32"/>
      <c r="M140" s="32"/>
      <c r="N140" s="32"/>
      <c r="O140" s="32"/>
      <c r="P140" s="32"/>
      <c r="Q140" s="32"/>
      <c r="R140" s="32"/>
      <c r="S140" s="32"/>
      <c r="T140" s="32">
        <v>1</v>
      </c>
      <c r="U140" s="32"/>
      <c r="V140" s="32">
        <v>1</v>
      </c>
      <c r="W140" s="32"/>
      <c r="X140" s="32"/>
      <c r="Y140" s="32"/>
      <c r="Z140" s="32"/>
      <c r="AA140" s="32"/>
      <c r="AB140" s="32"/>
      <c r="AC140" s="32"/>
      <c r="AD140" s="32">
        <v>1</v>
      </c>
      <c r="AE140" s="32"/>
      <c r="AF140" s="32"/>
      <c r="AG140" s="32"/>
      <c r="AH140" s="32">
        <v>1</v>
      </c>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0</v>
      </c>
      <c r="E141" s="158">
        <f t="shared" si="26"/>
        <v>0</v>
      </c>
      <c r="F141" s="158">
        <f t="shared" si="26"/>
        <v>0</v>
      </c>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2</v>
      </c>
      <c r="E145" s="150">
        <f t="shared" ref="E145:F148" si="35">+G145+I145+K145+M145+O145</f>
        <v>2</v>
      </c>
      <c r="F145" s="150">
        <f t="shared" si="35"/>
        <v>0</v>
      </c>
      <c r="G145" s="25"/>
      <c r="H145" s="25"/>
      <c r="I145" s="25"/>
      <c r="J145" s="25"/>
      <c r="K145" s="25">
        <v>2</v>
      </c>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2</v>
      </c>
      <c r="E146" s="155">
        <f t="shared" si="35"/>
        <v>2</v>
      </c>
      <c r="F146" s="155">
        <f t="shared" si="35"/>
        <v>0</v>
      </c>
      <c r="G146" s="32"/>
      <c r="H146" s="32"/>
      <c r="I146" s="32"/>
      <c r="J146" s="32"/>
      <c r="K146" s="32"/>
      <c r="L146" s="32"/>
      <c r="M146" s="32">
        <v>2</v>
      </c>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18</v>
      </c>
      <c r="E148" s="158">
        <f t="shared" si="35"/>
        <v>7</v>
      </c>
      <c r="F148" s="158">
        <f t="shared" si="35"/>
        <v>11</v>
      </c>
      <c r="G148" s="35"/>
      <c r="H148" s="35">
        <v>2</v>
      </c>
      <c r="I148" s="35">
        <v>1</v>
      </c>
      <c r="J148" s="35">
        <v>1</v>
      </c>
      <c r="K148" s="35">
        <v>6</v>
      </c>
      <c r="L148" s="35">
        <v>6</v>
      </c>
      <c r="M148" s="35"/>
      <c r="N148" s="35">
        <v>2</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5</v>
      </c>
      <c r="E149" s="150">
        <f t="shared" ref="E149:F155" si="36">+G149+I149+K149+M149+O149+Q149+S149+U149+W149+Y149+AA149+AC149+AE149+AG149+AI149+AK149+AM149</f>
        <v>3</v>
      </c>
      <c r="F149" s="150">
        <f t="shared" si="36"/>
        <v>2</v>
      </c>
      <c r="G149" s="25"/>
      <c r="H149" s="25"/>
      <c r="I149" s="25"/>
      <c r="J149" s="25"/>
      <c r="K149" s="25"/>
      <c r="L149" s="25"/>
      <c r="M149" s="25"/>
      <c r="N149" s="25"/>
      <c r="O149" s="25">
        <v>1</v>
      </c>
      <c r="P149" s="25">
        <v>1</v>
      </c>
      <c r="Q149" s="25"/>
      <c r="R149" s="25"/>
      <c r="S149" s="25"/>
      <c r="T149" s="25"/>
      <c r="U149" s="25"/>
      <c r="V149" s="25"/>
      <c r="W149" s="25"/>
      <c r="X149" s="25"/>
      <c r="Y149" s="25">
        <v>2</v>
      </c>
      <c r="Z149" s="25"/>
      <c r="AA149" s="25"/>
      <c r="AB149" s="25"/>
      <c r="AC149" s="25"/>
      <c r="AD149" s="25">
        <v>1</v>
      </c>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2</v>
      </c>
      <c r="E150" s="155">
        <f t="shared" si="36"/>
        <v>0</v>
      </c>
      <c r="F150" s="155">
        <f t="shared" si="36"/>
        <v>2</v>
      </c>
      <c r="G150" s="32"/>
      <c r="H150" s="32"/>
      <c r="I150" s="32"/>
      <c r="J150" s="32"/>
      <c r="K150" s="32"/>
      <c r="L150" s="32"/>
      <c r="M150" s="32"/>
      <c r="N150" s="32"/>
      <c r="O150" s="32"/>
      <c r="P150" s="32"/>
      <c r="Q150" s="32"/>
      <c r="R150" s="32"/>
      <c r="S150" s="32"/>
      <c r="T150" s="32"/>
      <c r="U150" s="32"/>
      <c r="V150" s="32"/>
      <c r="W150" s="32"/>
      <c r="X150" s="32"/>
      <c r="Y150" s="32"/>
      <c r="Z150" s="32"/>
      <c r="AA150" s="32"/>
      <c r="AB150" s="32">
        <v>2</v>
      </c>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0</v>
      </c>
      <c r="E152" s="155">
        <f t="shared" si="36"/>
        <v>0</v>
      </c>
      <c r="F152" s="155">
        <f t="shared" si="36"/>
        <v>0</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2</v>
      </c>
      <c r="E153" s="155">
        <f t="shared" si="36"/>
        <v>0</v>
      </c>
      <c r="F153" s="155">
        <f t="shared" si="36"/>
        <v>2</v>
      </c>
      <c r="G153" s="32"/>
      <c r="H153" s="32"/>
      <c r="I153" s="32"/>
      <c r="J153" s="32"/>
      <c r="K153" s="32"/>
      <c r="L153" s="32"/>
      <c r="M153" s="32"/>
      <c r="N153" s="32">
        <v>2</v>
      </c>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6</v>
      </c>
      <c r="E154" s="155">
        <f t="shared" si="36"/>
        <v>5</v>
      </c>
      <c r="F154" s="155">
        <f t="shared" si="36"/>
        <v>1</v>
      </c>
      <c r="G154" s="32"/>
      <c r="H154" s="32"/>
      <c r="I154" s="32"/>
      <c r="J154" s="32"/>
      <c r="K154" s="32">
        <v>5</v>
      </c>
      <c r="L154" s="32"/>
      <c r="M154" s="32"/>
      <c r="N154" s="32"/>
      <c r="O154" s="32"/>
      <c r="P154" s="32"/>
      <c r="Q154" s="32"/>
      <c r="R154" s="32"/>
      <c r="S154" s="32"/>
      <c r="T154" s="32">
        <v>1</v>
      </c>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5</v>
      </c>
      <c r="E155" s="155">
        <f t="shared" si="36"/>
        <v>2</v>
      </c>
      <c r="F155" s="155">
        <f t="shared" si="36"/>
        <v>3</v>
      </c>
      <c r="G155" s="32"/>
      <c r="H155" s="32"/>
      <c r="I155" s="32"/>
      <c r="J155" s="32"/>
      <c r="K155" s="32"/>
      <c r="L155" s="32"/>
      <c r="M155" s="32"/>
      <c r="N155" s="32">
        <v>1</v>
      </c>
      <c r="O155" s="32"/>
      <c r="P155" s="32"/>
      <c r="Q155" s="32"/>
      <c r="R155" s="32"/>
      <c r="S155" s="32">
        <v>2</v>
      </c>
      <c r="T155" s="32"/>
      <c r="U155" s="32"/>
      <c r="V155" s="32"/>
      <c r="W155" s="32"/>
      <c r="X155" s="32"/>
      <c r="Y155" s="32"/>
      <c r="Z155" s="32"/>
      <c r="AA155" s="32"/>
      <c r="AB155" s="32">
        <v>2</v>
      </c>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2</v>
      </c>
      <c r="E156" s="158">
        <f>+G156+I156+K156+M156+O156+Q156+S156+U156+W156+Y156+AA156+AC156+AE156+AG156+AI156+AK156+AM156</f>
        <v>0</v>
      </c>
      <c r="F156" s="158">
        <f>+H156+J156+L156+N156+P156+R156+T156+V156+X156+Z156+AB156+AD156+AF156+AH156+AJ156+AL156+AN156</f>
        <v>2</v>
      </c>
      <c r="G156" s="35"/>
      <c r="H156" s="35"/>
      <c r="I156" s="35"/>
      <c r="J156" s="35"/>
      <c r="K156" s="35"/>
      <c r="L156" s="35"/>
      <c r="M156" s="35"/>
      <c r="N156" s="35"/>
      <c r="O156" s="35"/>
      <c r="P156" s="35"/>
      <c r="Q156" s="35"/>
      <c r="R156" s="35"/>
      <c r="S156" s="35"/>
      <c r="T156" s="35"/>
      <c r="U156" s="35"/>
      <c r="V156" s="35"/>
      <c r="W156" s="35"/>
      <c r="X156" s="35"/>
      <c r="Y156" s="35"/>
      <c r="Z156" s="35"/>
      <c r="AA156" s="35"/>
      <c r="AB156" s="35">
        <v>2</v>
      </c>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376" t="s">
        <v>146</v>
      </c>
      <c r="E160" s="332" t="s">
        <v>48</v>
      </c>
      <c r="F160" s="332" t="s">
        <v>70</v>
      </c>
      <c r="G160" s="375" t="s">
        <v>48</v>
      </c>
      <c r="H160" s="375" t="s">
        <v>70</v>
      </c>
      <c r="I160" s="375" t="s">
        <v>48</v>
      </c>
      <c r="J160" s="375" t="s">
        <v>70</v>
      </c>
      <c r="K160" s="375" t="s">
        <v>48</v>
      </c>
      <c r="L160" s="375" t="s">
        <v>70</v>
      </c>
      <c r="M160" s="375" t="s">
        <v>48</v>
      </c>
      <c r="N160" s="375" t="s">
        <v>70</v>
      </c>
      <c r="O160" s="375" t="s">
        <v>48</v>
      </c>
      <c r="P160" s="375" t="s">
        <v>70</v>
      </c>
      <c r="Q160" s="375" t="s">
        <v>48</v>
      </c>
      <c r="R160" s="375" t="s">
        <v>70</v>
      </c>
      <c r="S160" s="375" t="s">
        <v>48</v>
      </c>
      <c r="T160" s="375" t="s">
        <v>70</v>
      </c>
      <c r="U160" s="375" t="s">
        <v>48</v>
      </c>
      <c r="V160" s="375" t="s">
        <v>70</v>
      </c>
      <c r="W160" s="375" t="s">
        <v>48</v>
      </c>
      <c r="X160" s="375" t="s">
        <v>70</v>
      </c>
      <c r="Y160" s="375" t="s">
        <v>48</v>
      </c>
      <c r="Z160" s="375" t="s">
        <v>70</v>
      </c>
      <c r="AA160" s="375" t="s">
        <v>48</v>
      </c>
      <c r="AB160" s="375" t="s">
        <v>70</v>
      </c>
      <c r="AC160" s="375" t="s">
        <v>48</v>
      </c>
      <c r="AD160" s="375" t="s">
        <v>70</v>
      </c>
      <c r="AE160" s="375" t="s">
        <v>48</v>
      </c>
      <c r="AF160" s="375" t="s">
        <v>70</v>
      </c>
      <c r="AG160" s="375" t="s">
        <v>48</v>
      </c>
      <c r="AH160" s="375" t="s">
        <v>70</v>
      </c>
      <c r="AI160" s="375" t="s">
        <v>48</v>
      </c>
      <c r="AJ160" s="375" t="s">
        <v>70</v>
      </c>
      <c r="AK160" s="375" t="s">
        <v>48</v>
      </c>
      <c r="AL160" s="375" t="s">
        <v>70</v>
      </c>
      <c r="AM160" s="375" t="s">
        <v>48</v>
      </c>
      <c r="AN160" s="355"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19</v>
      </c>
      <c r="E161" s="146">
        <f>+G161+I161+K161+M161+O161+Q161+S161+U161+W161+Y161+AA161+AC161+AE161+AG161+AI161+AK161+AM161</f>
        <v>7</v>
      </c>
      <c r="F161" s="146">
        <f>+H161+J161+L161+N161+P161+R161+T161+V161+X161+Z161+AB161+AD161+AF161+AH161+AJ161+AL161+AN161</f>
        <v>12</v>
      </c>
      <c r="G161" s="38"/>
      <c r="H161" s="38"/>
      <c r="I161" s="38"/>
      <c r="J161" s="38"/>
      <c r="K161" s="38">
        <v>2</v>
      </c>
      <c r="L161" s="38"/>
      <c r="M161" s="38">
        <v>1</v>
      </c>
      <c r="N161" s="38">
        <v>4</v>
      </c>
      <c r="O161" s="38"/>
      <c r="P161" s="38"/>
      <c r="Q161" s="38"/>
      <c r="R161" s="38"/>
      <c r="S161" s="38"/>
      <c r="T161" s="38"/>
      <c r="U161" s="38"/>
      <c r="V161" s="38">
        <v>1</v>
      </c>
      <c r="W161" s="38">
        <v>2</v>
      </c>
      <c r="X161" s="38"/>
      <c r="Y161" s="38">
        <v>1</v>
      </c>
      <c r="Z161" s="38">
        <v>1</v>
      </c>
      <c r="AA161" s="38"/>
      <c r="AB161" s="38">
        <v>1</v>
      </c>
      <c r="AC161" s="38"/>
      <c r="AD161" s="38"/>
      <c r="AE161" s="38"/>
      <c r="AF161" s="38">
        <v>2</v>
      </c>
      <c r="AG161" s="38"/>
      <c r="AH161" s="38"/>
      <c r="AI161" s="38">
        <v>1</v>
      </c>
      <c r="AJ161" s="38">
        <v>1</v>
      </c>
      <c r="AK161" s="38"/>
      <c r="AL161" s="38"/>
      <c r="AM161" s="38"/>
      <c r="AN161" s="173">
        <v>2</v>
      </c>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f>IF(SUM(AO161:AQ161)&gt;D161,1,0)</f>
        <v>0</v>
      </c>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f>IF(SUM(AO163:AQ163)&gt;D163,1,0)</f>
        <v>0</v>
      </c>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f t="shared" ref="BL164:BL188" si="44">IF(SUM(AO164:AQ164)&gt;D164,1,0)</f>
        <v>0</v>
      </c>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f t="shared" si="44"/>
        <v>0</v>
      </c>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19</v>
      </c>
      <c r="E166" s="50">
        <f t="shared" si="41"/>
        <v>7</v>
      </c>
      <c r="F166" s="50">
        <f t="shared" si="41"/>
        <v>12</v>
      </c>
      <c r="G166" s="38"/>
      <c r="H166" s="38"/>
      <c r="I166" s="38"/>
      <c r="J166" s="38"/>
      <c r="K166" s="38">
        <v>2</v>
      </c>
      <c r="L166" s="38"/>
      <c r="M166" s="38">
        <v>1</v>
      </c>
      <c r="N166" s="38">
        <v>4</v>
      </c>
      <c r="O166" s="38"/>
      <c r="P166" s="38"/>
      <c r="Q166" s="38"/>
      <c r="R166" s="38"/>
      <c r="S166" s="38"/>
      <c r="T166" s="38"/>
      <c r="U166" s="38"/>
      <c r="V166" s="38">
        <v>1</v>
      </c>
      <c r="W166" s="38">
        <v>2</v>
      </c>
      <c r="X166" s="38"/>
      <c r="Y166" s="38">
        <v>1</v>
      </c>
      <c r="Z166" s="38">
        <v>1</v>
      </c>
      <c r="AA166" s="38"/>
      <c r="AB166" s="38">
        <v>1</v>
      </c>
      <c r="AC166" s="38"/>
      <c r="AD166" s="38"/>
      <c r="AE166" s="38"/>
      <c r="AF166" s="38">
        <v>2</v>
      </c>
      <c r="AG166" s="38"/>
      <c r="AH166" s="38"/>
      <c r="AI166" s="38">
        <v>1</v>
      </c>
      <c r="AJ166" s="38">
        <v>1</v>
      </c>
      <c r="AK166" s="38"/>
      <c r="AL166" s="38"/>
      <c r="AM166" s="38"/>
      <c r="AN166" s="173">
        <v>2</v>
      </c>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5">IF($AR167&lt;=$F167,0,1)</f>
        <v>0</v>
      </c>
      <c r="BI166" s="29">
        <f t="shared" ref="BI166:BI187" si="46">IF($AS167&lt;=$F167,0,1)</f>
        <v>0</v>
      </c>
      <c r="BJ166" s="29">
        <f t="shared" ref="BJ166:BJ187" si="47">IF(($AT167)&lt;=$E167,0,1)</f>
        <v>0</v>
      </c>
      <c r="BK166" s="29">
        <f t="shared" ref="BK166:BK187" si="48">IF($AU167&lt;=$F167,0,1)</f>
        <v>0</v>
      </c>
      <c r="BL166" s="29">
        <f t="shared" si="44"/>
        <v>0</v>
      </c>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9">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5"/>
        <v>0</v>
      </c>
      <c r="BI167" s="29">
        <f t="shared" si="46"/>
        <v>0</v>
      </c>
      <c r="BJ167" s="29">
        <f t="shared" si="47"/>
        <v>0</v>
      </c>
      <c r="BK167" s="29">
        <f t="shared" si="48"/>
        <v>0</v>
      </c>
      <c r="BL167" s="29">
        <f t="shared" si="44"/>
        <v>0</v>
      </c>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9"/>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5"/>
        <v>0</v>
      </c>
      <c r="BI168" s="29">
        <f t="shared" si="46"/>
        <v>0</v>
      </c>
      <c r="BJ168" s="29">
        <f t="shared" si="47"/>
        <v>0</v>
      </c>
      <c r="BK168" s="29">
        <f t="shared" si="48"/>
        <v>0</v>
      </c>
      <c r="BL168" s="29">
        <f t="shared" si="44"/>
        <v>0</v>
      </c>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9"/>
        <v>0</v>
      </c>
      <c r="E169" s="155">
        <f t="shared" si="41"/>
        <v>0</v>
      </c>
      <c r="F169" s="155">
        <f t="shared" si="41"/>
        <v>0</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5"/>
        <v>0</v>
      </c>
      <c r="BI169" s="29">
        <f t="shared" si="46"/>
        <v>0</v>
      </c>
      <c r="BJ169" s="29">
        <f t="shared" si="47"/>
        <v>0</v>
      </c>
      <c r="BK169" s="29">
        <f t="shared" si="48"/>
        <v>0</v>
      </c>
      <c r="BL169" s="29">
        <f t="shared" si="44"/>
        <v>0</v>
      </c>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5"/>
        <v>0</v>
      </c>
      <c r="BI170" s="29">
        <f t="shared" si="46"/>
        <v>0</v>
      </c>
      <c r="BJ170" s="29">
        <f t="shared" si="47"/>
        <v>0</v>
      </c>
      <c r="BK170" s="29">
        <f t="shared" si="48"/>
        <v>0</v>
      </c>
      <c r="BL170" s="29">
        <f t="shared" si="44"/>
        <v>0</v>
      </c>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9"/>
        <v>0</v>
      </c>
      <c r="E171" s="155">
        <f t="shared" ref="E171:F190" si="50">+G171+I171+K171+M171+O171+Q171+S171+U171+W171+Y171+AA171+AC171+AE171+AG171+AI171+AK171+AM171</f>
        <v>0</v>
      </c>
      <c r="F171" s="155">
        <f t="shared" si="50"/>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5"/>
        <v>0</v>
      </c>
      <c r="BI171" s="29">
        <f t="shared" si="46"/>
        <v>0</v>
      </c>
      <c r="BJ171" s="29">
        <f t="shared" si="47"/>
        <v>0</v>
      </c>
      <c r="BK171" s="29">
        <f t="shared" si="48"/>
        <v>0</v>
      </c>
      <c r="BL171" s="29">
        <f t="shared" si="44"/>
        <v>0</v>
      </c>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9"/>
        <v>4</v>
      </c>
      <c r="E172" s="155">
        <f t="shared" si="50"/>
        <v>1</v>
      </c>
      <c r="F172" s="155">
        <f t="shared" si="50"/>
        <v>3</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v>2</v>
      </c>
      <c r="AG172" s="32"/>
      <c r="AH172" s="32"/>
      <c r="AI172" s="32">
        <v>1</v>
      </c>
      <c r="AJ172" s="32">
        <v>1</v>
      </c>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5"/>
        <v>0</v>
      </c>
      <c r="BI172" s="29">
        <f t="shared" si="46"/>
        <v>0</v>
      </c>
      <c r="BJ172" s="29">
        <f t="shared" si="47"/>
        <v>0</v>
      </c>
      <c r="BK172" s="29">
        <f t="shared" si="48"/>
        <v>0</v>
      </c>
      <c r="BL172" s="29">
        <f t="shared" si="44"/>
        <v>0</v>
      </c>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9"/>
        <v>0</v>
      </c>
      <c r="E173" s="155">
        <f t="shared" si="50"/>
        <v>0</v>
      </c>
      <c r="F173" s="155">
        <f t="shared" si="50"/>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5"/>
        <v>0</v>
      </c>
      <c r="BI173" s="29">
        <f t="shared" si="46"/>
        <v>0</v>
      </c>
      <c r="BJ173" s="29">
        <f t="shared" si="47"/>
        <v>0</v>
      </c>
      <c r="BK173" s="29">
        <f t="shared" si="48"/>
        <v>0</v>
      </c>
      <c r="BL173" s="29">
        <f t="shared" si="44"/>
        <v>0</v>
      </c>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9"/>
        <v>0</v>
      </c>
      <c r="E174" s="158">
        <f t="shared" si="50"/>
        <v>0</v>
      </c>
      <c r="F174" s="158">
        <f t="shared" si="50"/>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5"/>
        <v>0</v>
      </c>
      <c r="BI174" s="29">
        <f t="shared" si="46"/>
        <v>0</v>
      </c>
      <c r="BJ174" s="29">
        <f t="shared" si="47"/>
        <v>0</v>
      </c>
      <c r="BK174" s="29">
        <f t="shared" si="48"/>
        <v>0</v>
      </c>
      <c r="BL174" s="29">
        <f t="shared" si="44"/>
        <v>0</v>
      </c>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9"/>
        <v>0</v>
      </c>
      <c r="E175" s="150">
        <f t="shared" si="50"/>
        <v>0</v>
      </c>
      <c r="F175" s="150">
        <f t="shared" si="50"/>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5"/>
        <v>0</v>
      </c>
      <c r="BI175" s="29">
        <f t="shared" si="46"/>
        <v>0</v>
      </c>
      <c r="BJ175" s="29">
        <f t="shared" si="47"/>
        <v>0</v>
      </c>
      <c r="BK175" s="29">
        <f t="shared" si="48"/>
        <v>0</v>
      </c>
      <c r="BL175" s="29">
        <f t="shared" si="44"/>
        <v>0</v>
      </c>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9"/>
        <v>0</v>
      </c>
      <c r="E176" s="155">
        <f t="shared" si="50"/>
        <v>0</v>
      </c>
      <c r="F176" s="155">
        <f t="shared" si="50"/>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5"/>
        <v>0</v>
      </c>
      <c r="BI176" s="29">
        <f t="shared" si="46"/>
        <v>0</v>
      </c>
      <c r="BJ176" s="29">
        <f t="shared" si="47"/>
        <v>0</v>
      </c>
      <c r="BK176" s="29">
        <f t="shared" si="48"/>
        <v>0</v>
      </c>
      <c r="BL176" s="29">
        <f t="shared" si="44"/>
        <v>0</v>
      </c>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9"/>
        <v>0</v>
      </c>
      <c r="E177" s="151">
        <f t="shared" si="50"/>
        <v>0</v>
      </c>
      <c r="F177" s="151">
        <f t="shared" si="50"/>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5"/>
        <v>0</v>
      </c>
      <c r="BI177" s="29">
        <f t="shared" si="46"/>
        <v>0</v>
      </c>
      <c r="BJ177" s="29">
        <f t="shared" si="47"/>
        <v>0</v>
      </c>
      <c r="BK177" s="29">
        <f t="shared" si="48"/>
        <v>0</v>
      </c>
      <c r="BL177" s="29">
        <f t="shared" si="44"/>
        <v>0</v>
      </c>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9"/>
        <v>2</v>
      </c>
      <c r="E178" s="150">
        <f t="shared" ref="E178:F181" si="51">+G178+I178+K178+M178+O178</f>
        <v>2</v>
      </c>
      <c r="F178" s="150">
        <f t="shared" si="51"/>
        <v>0</v>
      </c>
      <c r="G178" s="25"/>
      <c r="H178" s="25"/>
      <c r="I178" s="25"/>
      <c r="J178" s="25"/>
      <c r="K178" s="25">
        <v>2</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5"/>
        <v>0</v>
      </c>
      <c r="BI178" s="29">
        <f t="shared" si="46"/>
        <v>0</v>
      </c>
      <c r="BJ178" s="29">
        <f t="shared" si="47"/>
        <v>0</v>
      </c>
      <c r="BK178" s="29">
        <f t="shared" si="48"/>
        <v>0</v>
      </c>
      <c r="BL178" s="29">
        <f t="shared" si="44"/>
        <v>0</v>
      </c>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9"/>
        <v>2</v>
      </c>
      <c r="E179" s="155">
        <f t="shared" si="51"/>
        <v>0</v>
      </c>
      <c r="F179" s="155">
        <f t="shared" si="51"/>
        <v>2</v>
      </c>
      <c r="G179" s="32"/>
      <c r="H179" s="32"/>
      <c r="I179" s="32"/>
      <c r="J179" s="32"/>
      <c r="K179" s="32"/>
      <c r="L179" s="32"/>
      <c r="M179" s="32"/>
      <c r="N179" s="32">
        <v>2</v>
      </c>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5"/>
        <v>0</v>
      </c>
      <c r="BI179" s="29">
        <f t="shared" si="46"/>
        <v>0</v>
      </c>
      <c r="BJ179" s="29">
        <f t="shared" si="47"/>
        <v>0</v>
      </c>
      <c r="BK179" s="29">
        <f t="shared" si="48"/>
        <v>0</v>
      </c>
      <c r="BL179" s="29">
        <f t="shared" si="44"/>
        <v>0</v>
      </c>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9"/>
        <v>0</v>
      </c>
      <c r="E180" s="155">
        <f t="shared" si="51"/>
        <v>0</v>
      </c>
      <c r="F180" s="155">
        <f t="shared" si="51"/>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5"/>
        <v>0</v>
      </c>
      <c r="BI180" s="29">
        <f t="shared" si="46"/>
        <v>0</v>
      </c>
      <c r="BJ180" s="29">
        <f t="shared" si="47"/>
        <v>0</v>
      </c>
      <c r="BK180" s="29">
        <f t="shared" si="48"/>
        <v>0</v>
      </c>
      <c r="BL180" s="29">
        <f t="shared" si="44"/>
        <v>0</v>
      </c>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9"/>
        <v>0</v>
      </c>
      <c r="E181" s="158">
        <f t="shared" si="51"/>
        <v>0</v>
      </c>
      <c r="F181" s="158">
        <f t="shared" si="51"/>
        <v>0</v>
      </c>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5"/>
        <v>0</v>
      </c>
      <c r="BI181" s="29">
        <f t="shared" si="46"/>
        <v>0</v>
      </c>
      <c r="BJ181" s="29">
        <f t="shared" si="47"/>
        <v>0</v>
      </c>
      <c r="BK181" s="29">
        <f t="shared" si="48"/>
        <v>0</v>
      </c>
      <c r="BL181" s="29">
        <f t="shared" si="44"/>
        <v>0</v>
      </c>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9"/>
        <v>0</v>
      </c>
      <c r="E182" s="150">
        <f t="shared" si="50"/>
        <v>0</v>
      </c>
      <c r="F182" s="150">
        <f t="shared" si="50"/>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5"/>
        <v>0</v>
      </c>
      <c r="BI182" s="29">
        <f t="shared" si="46"/>
        <v>0</v>
      </c>
      <c r="BJ182" s="29">
        <f t="shared" si="47"/>
        <v>0</v>
      </c>
      <c r="BK182" s="29">
        <f t="shared" si="48"/>
        <v>0</v>
      </c>
      <c r="BL182" s="29">
        <f t="shared" si="44"/>
        <v>0</v>
      </c>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9"/>
        <v>0</v>
      </c>
      <c r="E183" s="155">
        <f t="shared" si="50"/>
        <v>0</v>
      </c>
      <c r="F183" s="155">
        <f t="shared" si="50"/>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5"/>
        <v>0</v>
      </c>
      <c r="BI183" s="29">
        <f t="shared" si="46"/>
        <v>0</v>
      </c>
      <c r="BJ183" s="29">
        <f t="shared" si="47"/>
        <v>0</v>
      </c>
      <c r="BK183" s="29">
        <f t="shared" si="48"/>
        <v>0</v>
      </c>
      <c r="BL183" s="29">
        <f t="shared" si="44"/>
        <v>0</v>
      </c>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9"/>
        <v>2</v>
      </c>
      <c r="E184" s="155">
        <f t="shared" si="50"/>
        <v>0</v>
      </c>
      <c r="F184" s="155">
        <f t="shared" si="50"/>
        <v>2</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v>2</v>
      </c>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5"/>
        <v>0</v>
      </c>
      <c r="BI184" s="29">
        <f t="shared" si="46"/>
        <v>0</v>
      </c>
      <c r="BJ184" s="29">
        <f t="shared" si="47"/>
        <v>0</v>
      </c>
      <c r="BK184" s="29">
        <f t="shared" si="48"/>
        <v>0</v>
      </c>
      <c r="BL184" s="29">
        <f t="shared" si="44"/>
        <v>0</v>
      </c>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9"/>
        <v>0</v>
      </c>
      <c r="E185" s="155">
        <f t="shared" si="50"/>
        <v>0</v>
      </c>
      <c r="F185" s="155">
        <f t="shared" si="50"/>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5"/>
        <v>0</v>
      </c>
      <c r="BI185" s="29">
        <f t="shared" si="46"/>
        <v>0</v>
      </c>
      <c r="BJ185" s="29">
        <f t="shared" si="47"/>
        <v>0</v>
      </c>
      <c r="BK185" s="29">
        <f t="shared" si="48"/>
        <v>0</v>
      </c>
      <c r="BL185" s="29">
        <f t="shared" si="44"/>
        <v>0</v>
      </c>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9"/>
        <v>0</v>
      </c>
      <c r="E186" s="155">
        <f t="shared" si="50"/>
        <v>0</v>
      </c>
      <c r="F186" s="155">
        <f t="shared" si="50"/>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5"/>
        <v>0</v>
      </c>
      <c r="BI186" s="29">
        <f t="shared" si="46"/>
        <v>0</v>
      </c>
      <c r="BJ186" s="29">
        <f t="shared" si="47"/>
        <v>0</v>
      </c>
      <c r="BK186" s="29">
        <f t="shared" si="48"/>
        <v>0</v>
      </c>
      <c r="BL186" s="29">
        <f t="shared" si="44"/>
        <v>0</v>
      </c>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9"/>
        <v>7</v>
      </c>
      <c r="E187" s="155">
        <f t="shared" si="50"/>
        <v>2</v>
      </c>
      <c r="F187" s="155">
        <f t="shared" si="50"/>
        <v>5</v>
      </c>
      <c r="G187" s="32"/>
      <c r="H187" s="32"/>
      <c r="I187" s="32"/>
      <c r="J187" s="32"/>
      <c r="K187" s="32"/>
      <c r="L187" s="32"/>
      <c r="M187" s="32">
        <v>1</v>
      </c>
      <c r="N187" s="32">
        <v>2</v>
      </c>
      <c r="O187" s="32"/>
      <c r="P187" s="32"/>
      <c r="Q187" s="32"/>
      <c r="R187" s="32"/>
      <c r="S187" s="32"/>
      <c r="T187" s="32"/>
      <c r="U187" s="32"/>
      <c r="V187" s="32">
        <v>1</v>
      </c>
      <c r="W187" s="32"/>
      <c r="X187" s="32"/>
      <c r="Y187" s="32">
        <v>1</v>
      </c>
      <c r="Z187" s="32">
        <v>1</v>
      </c>
      <c r="AA187" s="32"/>
      <c r="AB187" s="32">
        <v>1</v>
      </c>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5"/>
        <v>0</v>
      </c>
      <c r="BI187" s="29">
        <f t="shared" si="46"/>
        <v>0</v>
      </c>
      <c r="BJ187" s="29">
        <f t="shared" si="47"/>
        <v>0</v>
      </c>
      <c r="BK187" s="29">
        <f t="shared" si="48"/>
        <v>0</v>
      </c>
      <c r="BL187" s="29">
        <f t="shared" si="44"/>
        <v>0</v>
      </c>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9"/>
        <v>2</v>
      </c>
      <c r="E188" s="155">
        <f t="shared" si="50"/>
        <v>2</v>
      </c>
      <c r="F188" s="155">
        <f t="shared" si="50"/>
        <v>0</v>
      </c>
      <c r="G188" s="32"/>
      <c r="H188" s="32"/>
      <c r="I188" s="32"/>
      <c r="J188" s="32"/>
      <c r="K188" s="32"/>
      <c r="L188" s="32"/>
      <c r="M188" s="32"/>
      <c r="N188" s="32"/>
      <c r="O188" s="32"/>
      <c r="P188" s="32"/>
      <c r="Q188" s="32"/>
      <c r="R188" s="32"/>
      <c r="S188" s="32"/>
      <c r="T188" s="32"/>
      <c r="U188" s="32"/>
      <c r="V188" s="32"/>
      <c r="W188" s="32">
        <v>2</v>
      </c>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f t="shared" si="44"/>
        <v>0</v>
      </c>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f>IF(SUM(AO189:AQ189)&gt;D189,1,0)</f>
        <v>0</v>
      </c>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9"/>
        <v>0</v>
      </c>
      <c r="E190" s="168">
        <f t="shared" si="50"/>
        <v>0</v>
      </c>
      <c r="F190" s="168">
        <f t="shared" si="50"/>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f>IF(SUM(AO190:AQ190)&gt;D190,1,0)</f>
        <v>0</v>
      </c>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367" t="s">
        <v>198</v>
      </c>
      <c r="D193" s="367" t="s">
        <v>48</v>
      </c>
      <c r="E193" s="368" t="s">
        <v>70</v>
      </c>
      <c r="F193" s="370" t="s">
        <v>48</v>
      </c>
      <c r="G193" s="370" t="s">
        <v>70</v>
      </c>
      <c r="H193" s="370" t="s">
        <v>48</v>
      </c>
      <c r="I193" s="370" t="s">
        <v>70</v>
      </c>
      <c r="J193" s="370" t="s">
        <v>48</v>
      </c>
      <c r="K193" s="370" t="s">
        <v>70</v>
      </c>
      <c r="L193" s="370" t="s">
        <v>48</v>
      </c>
      <c r="M193" s="370" t="s">
        <v>70</v>
      </c>
      <c r="N193" s="370" t="s">
        <v>48</v>
      </c>
      <c r="O193" s="370" t="s">
        <v>70</v>
      </c>
      <c r="P193" s="370" t="s">
        <v>48</v>
      </c>
      <c r="Q193" s="370" t="s">
        <v>70</v>
      </c>
      <c r="R193" s="370" t="s">
        <v>48</v>
      </c>
      <c r="S193" s="370" t="s">
        <v>70</v>
      </c>
      <c r="T193" s="370" t="s">
        <v>48</v>
      </c>
      <c r="U193" s="370" t="s">
        <v>70</v>
      </c>
      <c r="V193" s="370" t="s">
        <v>48</v>
      </c>
      <c r="W193" s="370" t="s">
        <v>70</v>
      </c>
      <c r="X193" s="370" t="s">
        <v>48</v>
      </c>
      <c r="Y193" s="370" t="s">
        <v>70</v>
      </c>
      <c r="Z193" s="370" t="s">
        <v>48</v>
      </c>
      <c r="AA193" s="370" t="s">
        <v>70</v>
      </c>
      <c r="AB193" s="370" t="s">
        <v>48</v>
      </c>
      <c r="AC193" s="370" t="s">
        <v>70</v>
      </c>
      <c r="AD193" s="370" t="s">
        <v>48</v>
      </c>
      <c r="AE193" s="370" t="s">
        <v>70</v>
      </c>
      <c r="AF193" s="370" t="s">
        <v>48</v>
      </c>
      <c r="AG193" s="370" t="s">
        <v>70</v>
      </c>
      <c r="AH193" s="370" t="s">
        <v>48</v>
      </c>
      <c r="AI193" s="370" t="s">
        <v>70</v>
      </c>
      <c r="AJ193" s="370" t="s">
        <v>48</v>
      </c>
      <c r="AK193" s="370"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367" t="s">
        <v>198</v>
      </c>
      <c r="D197" s="367" t="s">
        <v>48</v>
      </c>
      <c r="E197" s="368" t="s">
        <v>70</v>
      </c>
      <c r="F197" s="370" t="s">
        <v>48</v>
      </c>
      <c r="G197" s="370" t="s">
        <v>70</v>
      </c>
      <c r="H197" s="370" t="s">
        <v>48</v>
      </c>
      <c r="I197" s="370" t="s">
        <v>70</v>
      </c>
      <c r="J197" s="370" t="s">
        <v>48</v>
      </c>
      <c r="K197" s="370" t="s">
        <v>70</v>
      </c>
      <c r="L197" s="370" t="s">
        <v>48</v>
      </c>
      <c r="M197" s="370" t="s">
        <v>70</v>
      </c>
      <c r="N197" s="370" t="s">
        <v>48</v>
      </c>
      <c r="O197" s="370" t="s">
        <v>70</v>
      </c>
      <c r="P197" s="370" t="s">
        <v>48</v>
      </c>
      <c r="Q197" s="370" t="s">
        <v>70</v>
      </c>
      <c r="R197" s="370" t="s">
        <v>48</v>
      </c>
      <c r="S197" s="370" t="s">
        <v>70</v>
      </c>
      <c r="T197" s="370" t="s">
        <v>48</v>
      </c>
      <c r="U197" s="370" t="s">
        <v>70</v>
      </c>
      <c r="V197" s="370" t="s">
        <v>48</v>
      </c>
      <c r="W197" s="370" t="s">
        <v>70</v>
      </c>
      <c r="X197" s="370" t="s">
        <v>48</v>
      </c>
      <c r="Y197" s="370" t="s">
        <v>70</v>
      </c>
      <c r="Z197" s="370" t="s">
        <v>48</v>
      </c>
      <c r="AA197" s="370" t="s">
        <v>70</v>
      </c>
      <c r="AB197" s="370" t="s">
        <v>48</v>
      </c>
      <c r="AC197" s="370" t="s">
        <v>70</v>
      </c>
      <c r="AD197" s="370" t="s">
        <v>48</v>
      </c>
      <c r="AE197" s="370" t="s">
        <v>70</v>
      </c>
      <c r="AF197" s="370" t="s">
        <v>48</v>
      </c>
      <c r="AG197" s="370" t="s">
        <v>70</v>
      </c>
      <c r="AH197" s="370" t="s">
        <v>48</v>
      </c>
      <c r="AI197" s="370" t="s">
        <v>70</v>
      </c>
      <c r="AJ197" s="370" t="s">
        <v>48</v>
      </c>
      <c r="AK197" s="370"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374" t="s">
        <v>143</v>
      </c>
      <c r="F201" s="374" t="s">
        <v>84</v>
      </c>
      <c r="G201" s="374" t="s">
        <v>8</v>
      </c>
      <c r="H201" s="370" t="s">
        <v>9</v>
      </c>
      <c r="I201" s="370" t="s">
        <v>10</v>
      </c>
      <c r="J201" s="370" t="s">
        <v>11</v>
      </c>
      <c r="K201" s="370" t="s">
        <v>12</v>
      </c>
      <c r="L201" s="370" t="s">
        <v>13</v>
      </c>
      <c r="M201" s="370" t="s">
        <v>14</v>
      </c>
      <c r="N201" s="370" t="s">
        <v>204</v>
      </c>
      <c r="O201" s="370" t="s">
        <v>205</v>
      </c>
      <c r="P201" s="370" t="s">
        <v>206</v>
      </c>
      <c r="Q201" s="370" t="s">
        <v>207</v>
      </c>
      <c r="R201" s="370" t="s">
        <v>208</v>
      </c>
      <c r="S201" s="370" t="s">
        <v>209</v>
      </c>
      <c r="T201" s="374" t="s">
        <v>210</v>
      </c>
      <c r="U201" s="374"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2">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2"/>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367" t="s">
        <v>198</v>
      </c>
      <c r="D209" s="367" t="s">
        <v>48</v>
      </c>
      <c r="E209" s="360" t="s">
        <v>70</v>
      </c>
      <c r="F209" s="361" t="s">
        <v>210</v>
      </c>
      <c r="G209" s="361" t="s">
        <v>70</v>
      </c>
      <c r="H209" s="361" t="s">
        <v>210</v>
      </c>
      <c r="I209" s="361" t="s">
        <v>70</v>
      </c>
      <c r="J209" s="361" t="s">
        <v>210</v>
      </c>
      <c r="K209" s="361" t="s">
        <v>70</v>
      </c>
      <c r="L209" s="361" t="s">
        <v>210</v>
      </c>
      <c r="M209" s="361" t="s">
        <v>70</v>
      </c>
      <c r="N209" s="361" t="s">
        <v>210</v>
      </c>
      <c r="O209" s="361" t="s">
        <v>70</v>
      </c>
      <c r="P209" s="361" t="s">
        <v>210</v>
      </c>
      <c r="Q209" s="361" t="s">
        <v>70</v>
      </c>
      <c r="R209" s="361" t="s">
        <v>210</v>
      </c>
      <c r="S209" s="361" t="s">
        <v>70</v>
      </c>
      <c r="T209" s="361" t="s">
        <v>210</v>
      </c>
      <c r="U209" s="361" t="s">
        <v>70</v>
      </c>
      <c r="V209" s="361" t="s">
        <v>210</v>
      </c>
      <c r="W209" s="361" t="s">
        <v>70</v>
      </c>
      <c r="X209" s="361" t="s">
        <v>210</v>
      </c>
      <c r="Y209" s="361" t="s">
        <v>70</v>
      </c>
      <c r="Z209" s="361" t="s">
        <v>210</v>
      </c>
      <c r="AA209" s="361" t="s">
        <v>70</v>
      </c>
      <c r="AB209" s="361" t="s">
        <v>210</v>
      </c>
      <c r="AC209" s="361" t="s">
        <v>70</v>
      </c>
      <c r="AD209" s="361" t="s">
        <v>210</v>
      </c>
      <c r="AE209" s="361" t="s">
        <v>70</v>
      </c>
      <c r="AF209" s="361" t="s">
        <v>210</v>
      </c>
      <c r="AG209" s="361" t="s">
        <v>70</v>
      </c>
      <c r="AH209" s="361" t="s">
        <v>210</v>
      </c>
      <c r="AI209" s="361" t="s">
        <v>70</v>
      </c>
      <c r="AJ209" s="361" t="s">
        <v>210</v>
      </c>
      <c r="AK209" s="361" t="s">
        <v>70</v>
      </c>
      <c r="AL209" s="361" t="s">
        <v>210</v>
      </c>
      <c r="AM209" s="358" t="s">
        <v>70</v>
      </c>
      <c r="AN209" s="803"/>
      <c r="AO209" s="593"/>
      <c r="AP209" s="806"/>
      <c r="AQ209" s="593"/>
      <c r="AY209" s="5"/>
      <c r="AZ209" s="5"/>
      <c r="BA209" s="28" t="str">
        <f t="shared" si="52"/>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25</v>
      </c>
      <c r="D210" s="203">
        <f>+F210+H210+J210+L210+N210+P210+R210+T210+V210++X210+Z210+AB210+AD210+AF210+AH210+AJ210+AL210</f>
        <v>0</v>
      </c>
      <c r="E210" s="203">
        <f>+G210+I210+K210+M210+O210+Q210+S210+U210+W210++Y210+AA210+AC210+AE210+AG210+AI210+AK210+AM210</f>
        <v>25</v>
      </c>
      <c r="F210" s="203">
        <f>SUM(F212:F220)</f>
        <v>0</v>
      </c>
      <c r="G210" s="203">
        <f t="shared" ref="G210:AM210" si="53">SUM(G212:G220)</f>
        <v>0</v>
      </c>
      <c r="H210" s="203">
        <f t="shared" si="53"/>
        <v>0</v>
      </c>
      <c r="I210" s="203">
        <f t="shared" si="53"/>
        <v>0</v>
      </c>
      <c r="J210" s="203">
        <f t="shared" si="53"/>
        <v>0</v>
      </c>
      <c r="K210" s="203">
        <f>SUM(K211:K220)</f>
        <v>0</v>
      </c>
      <c r="L210" s="203">
        <f t="shared" si="53"/>
        <v>0</v>
      </c>
      <c r="M210" s="203">
        <f>SUM(M211:M220)</f>
        <v>4</v>
      </c>
      <c r="N210" s="203">
        <f t="shared" si="53"/>
        <v>0</v>
      </c>
      <c r="O210" s="203">
        <f>SUM(O211:O220)</f>
        <v>8</v>
      </c>
      <c r="P210" s="203">
        <f t="shared" si="53"/>
        <v>0</v>
      </c>
      <c r="Q210" s="203">
        <f>SUM(Q211:Q220)</f>
        <v>2</v>
      </c>
      <c r="R210" s="203">
        <f t="shared" si="53"/>
        <v>0</v>
      </c>
      <c r="S210" s="203">
        <f>SUM(S211:S220)</f>
        <v>1</v>
      </c>
      <c r="T210" s="203">
        <f t="shared" si="53"/>
        <v>0</v>
      </c>
      <c r="U210" s="203">
        <f>SUM(U211:U220)</f>
        <v>3</v>
      </c>
      <c r="V210" s="203">
        <f t="shared" si="53"/>
        <v>0</v>
      </c>
      <c r="W210" s="203">
        <f>SUM(W211:W220)</f>
        <v>4</v>
      </c>
      <c r="X210" s="203">
        <f t="shared" si="53"/>
        <v>0</v>
      </c>
      <c r="Y210" s="203">
        <f>SUM(Y211:Y220)</f>
        <v>2</v>
      </c>
      <c r="Z210" s="203">
        <f t="shared" si="53"/>
        <v>0</v>
      </c>
      <c r="AA210" s="203">
        <f>SUM(AA211:AA220)</f>
        <v>1</v>
      </c>
      <c r="AB210" s="203">
        <f t="shared" si="53"/>
        <v>0</v>
      </c>
      <c r="AC210" s="203">
        <f>SUM(AC211:AC220)</f>
        <v>0</v>
      </c>
      <c r="AD210" s="203">
        <f t="shared" si="53"/>
        <v>0</v>
      </c>
      <c r="AE210" s="203">
        <f t="shared" si="53"/>
        <v>0</v>
      </c>
      <c r="AF210" s="203">
        <f t="shared" si="53"/>
        <v>0</v>
      </c>
      <c r="AG210" s="203">
        <f t="shared" si="53"/>
        <v>0</v>
      </c>
      <c r="AH210" s="203">
        <f t="shared" si="53"/>
        <v>0</v>
      </c>
      <c r="AI210" s="203">
        <f t="shared" si="53"/>
        <v>0</v>
      </c>
      <c r="AJ210" s="203">
        <f t="shared" si="53"/>
        <v>0</v>
      </c>
      <c r="AK210" s="203">
        <f t="shared" si="53"/>
        <v>0</v>
      </c>
      <c r="AL210" s="204">
        <f t="shared" si="53"/>
        <v>0</v>
      </c>
      <c r="AM210" s="205">
        <f t="shared" si="53"/>
        <v>0</v>
      </c>
      <c r="AN210" s="206">
        <f>SUM(AN211:AN220)</f>
        <v>0</v>
      </c>
      <c r="AO210" s="207">
        <f>SUM(AO211:AO220)</f>
        <v>0</v>
      </c>
      <c r="AP210" s="208">
        <f>SUM(AP211:AP220)</f>
        <v>0</v>
      </c>
      <c r="AQ210" s="208">
        <f>SUM(AQ211:AQ220)</f>
        <v>0</v>
      </c>
      <c r="AR210" s="193" t="str">
        <f t="shared" ref="AR210:AR220" si="54">$BA207</f>
        <v/>
      </c>
      <c r="AY210" s="5"/>
      <c r="AZ210" s="5"/>
      <c r="BA210" s="28" t="str">
        <f t="shared" si="52"/>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1</v>
      </c>
      <c r="D211" s="211"/>
      <c r="E211" s="210">
        <f>+K211+M211+O211+Q211+S211+U211+W211++Y211+AA211+AC211</f>
        <v>1</v>
      </c>
      <c r="F211" s="154"/>
      <c r="G211" s="154"/>
      <c r="H211" s="154"/>
      <c r="I211" s="154"/>
      <c r="J211" s="154"/>
      <c r="K211" s="25"/>
      <c r="L211" s="154"/>
      <c r="M211" s="25">
        <v>1</v>
      </c>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4"/>
        <v/>
      </c>
      <c r="AY211" s="5"/>
      <c r="AZ211" s="5"/>
      <c r="BA211" s="28" t="str">
        <f t="shared" si="52"/>
        <v/>
      </c>
      <c r="BC211" s="3"/>
      <c r="BD211" s="3"/>
      <c r="BE211" s="3"/>
      <c r="BG211" s="3"/>
      <c r="BH211" s="29">
        <f t="shared" ref="BH211:BH220" si="55">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373" t="s">
        <v>225</v>
      </c>
      <c r="C212" s="53">
        <f t="shared" ref="C212:C220" si="56">SUM(D212:E212)</f>
        <v>1</v>
      </c>
      <c r="D212" s="53">
        <f t="shared" ref="D212:E220" si="57">+F212+H212+J212+L212+N212+P212+R212+T212+V212++X212+Z212+AB212+AD212+AF212+AH212+AJ212+AL212</f>
        <v>0</v>
      </c>
      <c r="E212" s="168">
        <f>+G212+I212+K212+M212+O212+Q212+S212+U212+W212++Y212+AA212+AC212+AE212+AG212+AI212+AK212+AM212</f>
        <v>1</v>
      </c>
      <c r="F212" s="44"/>
      <c r="G212" s="44"/>
      <c r="H212" s="44"/>
      <c r="I212" s="44"/>
      <c r="J212" s="44"/>
      <c r="K212" s="44"/>
      <c r="L212" s="44"/>
      <c r="M212" s="44"/>
      <c r="N212" s="44"/>
      <c r="O212" s="44"/>
      <c r="P212" s="44"/>
      <c r="Q212" s="44"/>
      <c r="R212" s="44"/>
      <c r="S212" s="44"/>
      <c r="T212" s="44"/>
      <c r="U212" s="44"/>
      <c r="V212" s="44"/>
      <c r="W212" s="44"/>
      <c r="X212" s="44"/>
      <c r="Y212" s="44">
        <v>1</v>
      </c>
      <c r="Z212" s="44"/>
      <c r="AA212" s="44"/>
      <c r="AB212" s="44"/>
      <c r="AC212" s="44"/>
      <c r="AD212" s="44"/>
      <c r="AE212" s="44"/>
      <c r="AF212" s="44"/>
      <c r="AG212" s="44"/>
      <c r="AH212" s="44"/>
      <c r="AI212" s="44"/>
      <c r="AJ212" s="44"/>
      <c r="AK212" s="44"/>
      <c r="AL212" s="44"/>
      <c r="AM212" s="87"/>
      <c r="AN212" s="174"/>
      <c r="AO212" s="184"/>
      <c r="AP212" s="44"/>
      <c r="AQ212" s="44"/>
      <c r="AR212" s="193" t="str">
        <f t="shared" si="54"/>
        <v/>
      </c>
      <c r="AS212" s="22"/>
      <c r="AT212" s="22"/>
      <c r="AU212" s="22"/>
      <c r="AV212" s="22"/>
      <c r="AW212" s="22"/>
      <c r="AX212" s="22"/>
      <c r="AY212" s="5"/>
      <c r="AZ212" s="5"/>
      <c r="BA212" s="28" t="str">
        <f t="shared" si="52"/>
        <v/>
      </c>
      <c r="BB212" s="22"/>
      <c r="BC212" s="3"/>
      <c r="BD212" s="3"/>
      <c r="BE212" s="3"/>
      <c r="BG212" s="3"/>
      <c r="BH212" s="29">
        <f t="shared" si="55"/>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6"/>
        <v>0</v>
      </c>
      <c r="D213" s="59">
        <f t="shared" si="57"/>
        <v>0</v>
      </c>
      <c r="E213" s="213">
        <f t="shared" si="57"/>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4"/>
        <v/>
      </c>
      <c r="AY213" s="5"/>
      <c r="AZ213" s="5"/>
      <c r="BA213" s="28" t="str">
        <f t="shared" si="52"/>
        <v/>
      </c>
      <c r="BC213" s="3"/>
      <c r="BD213" s="3"/>
      <c r="BE213" s="3"/>
      <c r="BG213" s="3"/>
      <c r="BH213" s="29">
        <f t="shared" si="55"/>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6"/>
        <v>7</v>
      </c>
      <c r="D214" s="56">
        <f t="shared" si="57"/>
        <v>0</v>
      </c>
      <c r="E214" s="214">
        <f t="shared" si="57"/>
        <v>7</v>
      </c>
      <c r="F214" s="32"/>
      <c r="G214" s="32"/>
      <c r="H214" s="32"/>
      <c r="I214" s="32"/>
      <c r="J214" s="32"/>
      <c r="K214" s="32"/>
      <c r="L214" s="32"/>
      <c r="M214" s="32">
        <v>1</v>
      </c>
      <c r="N214" s="32"/>
      <c r="O214" s="32">
        <v>1</v>
      </c>
      <c r="P214" s="32"/>
      <c r="Q214" s="32">
        <v>1</v>
      </c>
      <c r="R214" s="32"/>
      <c r="S214" s="32"/>
      <c r="T214" s="32"/>
      <c r="U214" s="32">
        <v>2</v>
      </c>
      <c r="V214" s="32"/>
      <c r="W214" s="32">
        <v>2</v>
      </c>
      <c r="X214" s="32"/>
      <c r="Y214" s="32"/>
      <c r="Z214" s="32"/>
      <c r="AA214" s="32"/>
      <c r="AB214" s="32"/>
      <c r="AC214" s="32"/>
      <c r="AD214" s="32"/>
      <c r="AE214" s="32"/>
      <c r="AF214" s="32"/>
      <c r="AG214" s="32"/>
      <c r="AH214" s="32"/>
      <c r="AI214" s="32"/>
      <c r="AJ214" s="32"/>
      <c r="AK214" s="32"/>
      <c r="AL214" s="32"/>
      <c r="AM214" s="86"/>
      <c r="AN214" s="177"/>
      <c r="AO214" s="178"/>
      <c r="AP214" s="32"/>
      <c r="AQ214" s="32"/>
      <c r="AR214" s="193" t="str">
        <f t="shared" si="54"/>
        <v/>
      </c>
      <c r="AY214" s="5"/>
      <c r="AZ214" s="5"/>
      <c r="BA214" s="28" t="str">
        <f t="shared" si="52"/>
        <v/>
      </c>
      <c r="BC214" s="3"/>
      <c r="BD214" s="3"/>
      <c r="BE214" s="3"/>
      <c r="BG214" s="3"/>
      <c r="BH214" s="29">
        <f t="shared" si="55"/>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6"/>
        <v>0</v>
      </c>
      <c r="D215" s="56">
        <f t="shared" si="57"/>
        <v>0</v>
      </c>
      <c r="E215" s="214">
        <f t="shared" si="57"/>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4"/>
        <v/>
      </c>
      <c r="AY215" s="5"/>
      <c r="AZ215" s="5"/>
      <c r="BA215" s="28" t="str">
        <f t="shared" si="52"/>
        <v/>
      </c>
      <c r="BC215" s="3"/>
      <c r="BD215" s="3"/>
      <c r="BE215" s="3"/>
      <c r="BG215" s="3"/>
      <c r="BH215" s="29">
        <f t="shared" si="55"/>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6"/>
        <v>0</v>
      </c>
      <c r="D216" s="56">
        <f t="shared" si="57"/>
        <v>0</v>
      </c>
      <c r="E216" s="214">
        <f t="shared" si="57"/>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4"/>
        <v/>
      </c>
      <c r="AY216" s="5"/>
      <c r="AZ216" s="5"/>
      <c r="BA216" s="28" t="str">
        <f t="shared" si="52"/>
        <v/>
      </c>
      <c r="BC216" s="3"/>
      <c r="BD216" s="3"/>
      <c r="BE216" s="3"/>
      <c r="BG216" s="3"/>
      <c r="BH216" s="29">
        <f t="shared" si="55"/>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6"/>
        <v>0</v>
      </c>
      <c r="D217" s="56">
        <f t="shared" si="57"/>
        <v>0</v>
      </c>
      <c r="E217" s="214">
        <f t="shared" si="57"/>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4"/>
        <v/>
      </c>
      <c r="AY217" s="5"/>
      <c r="AZ217" s="5"/>
      <c r="BA217" s="28" t="str">
        <f t="shared" si="52"/>
        <v/>
      </c>
      <c r="BC217" s="3"/>
      <c r="BD217" s="3"/>
      <c r="BE217" s="3"/>
      <c r="BG217" s="3"/>
      <c r="BH217" s="29">
        <f t="shared" si="55"/>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6"/>
        <v>0</v>
      </c>
      <c r="D218" s="56">
        <f t="shared" si="57"/>
        <v>0</v>
      </c>
      <c r="E218" s="214">
        <f t="shared" si="57"/>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4"/>
        <v/>
      </c>
      <c r="AY218" s="5"/>
      <c r="AZ218" s="5"/>
      <c r="BA218" s="3"/>
      <c r="BE218" s="3"/>
      <c r="BG218" s="3"/>
      <c r="BH218" s="29">
        <f t="shared" si="55"/>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6"/>
        <v>0</v>
      </c>
      <c r="D219" s="56">
        <f t="shared" si="57"/>
        <v>0</v>
      </c>
      <c r="E219" s="214">
        <f t="shared" si="57"/>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4"/>
        <v/>
      </c>
      <c r="AY219" s="5"/>
      <c r="AZ219" s="5"/>
      <c r="BA219" s="3"/>
      <c r="BE219" s="3"/>
      <c r="BG219" s="3"/>
      <c r="BH219" s="29">
        <f t="shared" si="55"/>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6"/>
        <v>16</v>
      </c>
      <c r="D220" s="53">
        <f t="shared" si="57"/>
        <v>0</v>
      </c>
      <c r="E220" s="168">
        <f t="shared" si="57"/>
        <v>16</v>
      </c>
      <c r="F220" s="44"/>
      <c r="G220" s="44"/>
      <c r="H220" s="44"/>
      <c r="I220" s="44"/>
      <c r="J220" s="44"/>
      <c r="K220" s="44"/>
      <c r="L220" s="44"/>
      <c r="M220" s="44">
        <v>2</v>
      </c>
      <c r="N220" s="44"/>
      <c r="O220" s="44">
        <v>7</v>
      </c>
      <c r="P220" s="44"/>
      <c r="Q220" s="44">
        <v>1</v>
      </c>
      <c r="R220" s="44"/>
      <c r="S220" s="44">
        <v>1</v>
      </c>
      <c r="T220" s="44"/>
      <c r="U220" s="44">
        <v>1</v>
      </c>
      <c r="V220" s="44"/>
      <c r="W220" s="44">
        <v>2</v>
      </c>
      <c r="X220" s="44"/>
      <c r="Y220" s="44">
        <v>1</v>
      </c>
      <c r="Z220" s="44"/>
      <c r="AA220" s="44">
        <v>1</v>
      </c>
      <c r="AB220" s="44"/>
      <c r="AC220" s="44"/>
      <c r="AD220" s="44"/>
      <c r="AE220" s="44"/>
      <c r="AF220" s="44"/>
      <c r="AG220" s="44"/>
      <c r="AH220" s="44"/>
      <c r="AI220" s="44"/>
      <c r="AJ220" s="44"/>
      <c r="AK220" s="44"/>
      <c r="AL220" s="44"/>
      <c r="AM220" s="87"/>
      <c r="AN220" s="174"/>
      <c r="AO220" s="184"/>
      <c r="AP220" s="44"/>
      <c r="AQ220" s="44"/>
      <c r="AR220" s="193" t="str">
        <f t="shared" si="54"/>
        <v/>
      </c>
      <c r="AY220" s="5"/>
      <c r="AZ220" s="5"/>
      <c r="BA220" s="3"/>
      <c r="BE220" s="3"/>
      <c r="BG220" s="3"/>
      <c r="BH220" s="29">
        <f t="shared" si="55"/>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367" t="s">
        <v>198</v>
      </c>
      <c r="D224" s="367" t="s">
        <v>48</v>
      </c>
      <c r="E224" s="360"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8">IF($C225&lt;$AP225+$AQ225,"Gestantes+Trans no puede der mayor que Total Ambos Sexos","")</f>
        <v/>
      </c>
      <c r="BB224" s="28" t="str">
        <f t="shared" ref="BB224:BB230" si="59">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60">SUM(D225:E225)</f>
        <v>2</v>
      </c>
      <c r="D225" s="52">
        <f t="shared" ref="D225:E231" si="61">+F225+H225+J225+L225+N225+P225+R225+T225+V225++X225+Z225+AB225+AD225+AF225+AH225+AJ225+AL225+AN225</f>
        <v>1</v>
      </c>
      <c r="E225" s="52">
        <f t="shared" si="61"/>
        <v>1</v>
      </c>
      <c r="F225" s="24"/>
      <c r="G225" s="24"/>
      <c r="H225" s="24"/>
      <c r="I225" s="24"/>
      <c r="J225" s="24"/>
      <c r="K225" s="24"/>
      <c r="L225" s="24"/>
      <c r="M225" s="24"/>
      <c r="N225" s="24"/>
      <c r="O225" s="24"/>
      <c r="P225" s="24"/>
      <c r="Q225" s="24"/>
      <c r="R225" s="24">
        <v>1</v>
      </c>
      <c r="S225" s="24"/>
      <c r="T225" s="24"/>
      <c r="U225" s="24"/>
      <c r="V225" s="24"/>
      <c r="W225" s="24">
        <v>1</v>
      </c>
      <c r="X225" s="24"/>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2">+BA224&amp;"      "&amp;BB224</f>
        <v xml:space="preserve">      </v>
      </c>
      <c r="AY225" s="5"/>
      <c r="AZ225" s="5"/>
      <c r="BA225" s="28" t="str">
        <f t="shared" si="58"/>
        <v/>
      </c>
      <c r="BB225" s="28" t="str">
        <f t="shared" si="59"/>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60"/>
        <v>2</v>
      </c>
      <c r="D226" s="62">
        <f t="shared" si="61"/>
        <v>2</v>
      </c>
      <c r="E226" s="62">
        <f t="shared" si="61"/>
        <v>0</v>
      </c>
      <c r="F226" s="217">
        <v>1</v>
      </c>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v>1</v>
      </c>
      <c r="AC226" s="217"/>
      <c r="AD226" s="217"/>
      <c r="AE226" s="217"/>
      <c r="AF226" s="217"/>
      <c r="AG226" s="217"/>
      <c r="AH226" s="217"/>
      <c r="AI226" s="217"/>
      <c r="AJ226" s="217"/>
      <c r="AK226" s="217"/>
      <c r="AL226" s="217"/>
      <c r="AM226" s="217"/>
      <c r="AN226" s="217"/>
      <c r="AO226" s="218"/>
      <c r="AP226" s="219"/>
      <c r="AQ226" s="220"/>
      <c r="AR226" s="26" t="str">
        <f t="shared" si="62"/>
        <v xml:space="preserve">      </v>
      </c>
      <c r="AY226" s="5"/>
      <c r="AZ226" s="5"/>
      <c r="BA226" s="28" t="str">
        <f t="shared" si="58"/>
        <v/>
      </c>
      <c r="BB226" s="28" t="str">
        <f t="shared" si="59"/>
        <v/>
      </c>
      <c r="BC226" s="5"/>
      <c r="BD226" s="5"/>
      <c r="BE226" s="3"/>
      <c r="BF226" s="3"/>
      <c r="BG226" s="3"/>
      <c r="BH226" s="29">
        <f t="shared" ref="BH226:BH231" si="63">IF($C226&lt;$AP226+$AQ226,1,0)</f>
        <v>0</v>
      </c>
      <c r="BI226" s="29">
        <f t="shared" ref="BI226:BI231" si="64">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60"/>
        <v>1</v>
      </c>
      <c r="D227" s="221">
        <f t="shared" si="61"/>
        <v>1</v>
      </c>
      <c r="E227" s="221">
        <f t="shared" si="61"/>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v>1</v>
      </c>
      <c r="AC227" s="222"/>
      <c r="AD227" s="222"/>
      <c r="AE227" s="222"/>
      <c r="AF227" s="222"/>
      <c r="AG227" s="222"/>
      <c r="AH227" s="222"/>
      <c r="AI227" s="222"/>
      <c r="AJ227" s="222"/>
      <c r="AK227" s="222"/>
      <c r="AL227" s="222"/>
      <c r="AM227" s="222"/>
      <c r="AN227" s="222"/>
      <c r="AO227" s="223"/>
      <c r="AP227" s="224"/>
      <c r="AQ227" s="225"/>
      <c r="AR227" s="26" t="str">
        <f t="shared" si="62"/>
        <v xml:space="preserve">      </v>
      </c>
      <c r="AS227" s="22"/>
      <c r="AT227" s="22"/>
      <c r="AU227" s="22"/>
      <c r="AV227" s="22"/>
      <c r="AW227" s="22"/>
      <c r="AX227" s="22"/>
      <c r="AY227" s="5"/>
      <c r="AZ227" s="5"/>
      <c r="BA227" s="28" t="str">
        <f t="shared" si="58"/>
        <v/>
      </c>
      <c r="BB227" s="28" t="str">
        <f t="shared" si="59"/>
        <v/>
      </c>
      <c r="BC227" s="5"/>
      <c r="BD227" s="5"/>
      <c r="BE227" s="3"/>
      <c r="BF227" s="3"/>
      <c r="BG227" s="3"/>
      <c r="BH227" s="29">
        <f t="shared" si="63"/>
        <v>0</v>
      </c>
      <c r="BI227" s="29">
        <f t="shared" si="64"/>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60"/>
        <v>1</v>
      </c>
      <c r="D228" s="226">
        <f>+F228+H228</f>
        <v>1</v>
      </c>
      <c r="E228" s="226">
        <f>+G228+I228</f>
        <v>0</v>
      </c>
      <c r="F228" s="227">
        <v>1</v>
      </c>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2"/>
        <v xml:space="preserve">      </v>
      </c>
      <c r="AS228" s="22"/>
      <c r="AT228" s="22"/>
      <c r="AU228" s="22"/>
      <c r="AV228" s="22"/>
      <c r="AW228" s="22"/>
      <c r="AX228" s="22"/>
      <c r="AY228" s="5"/>
      <c r="AZ228" s="5"/>
      <c r="BA228" s="28" t="str">
        <f t="shared" si="58"/>
        <v/>
      </c>
      <c r="BB228" s="28" t="str">
        <f t="shared" si="59"/>
        <v/>
      </c>
      <c r="BC228" s="5"/>
      <c r="BD228" s="5"/>
      <c r="BE228" s="3"/>
      <c r="BF228" s="3"/>
      <c r="BG228" s="3"/>
      <c r="BH228" s="29">
        <f t="shared" si="63"/>
        <v>0</v>
      </c>
      <c r="BI228" s="29">
        <f t="shared" si="64"/>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60"/>
        <v>0</v>
      </c>
      <c r="D229" s="59">
        <f t="shared" si="61"/>
        <v>0</v>
      </c>
      <c r="E229" s="59">
        <f t="shared" si="61"/>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2"/>
        <v xml:space="preserve">      </v>
      </c>
      <c r="AS229" s="22"/>
      <c r="AT229" s="22"/>
      <c r="AU229" s="22"/>
      <c r="AV229" s="22"/>
      <c r="AW229" s="22"/>
      <c r="AX229" s="22"/>
      <c r="BA229" s="28" t="str">
        <f t="shared" si="58"/>
        <v/>
      </c>
      <c r="BB229" s="28" t="str">
        <f t="shared" si="59"/>
        <v/>
      </c>
      <c r="BE229" s="3"/>
      <c r="BF229" s="3"/>
      <c r="BG229" s="3"/>
      <c r="BH229" s="29">
        <f t="shared" si="63"/>
        <v>0</v>
      </c>
      <c r="BI229" s="29">
        <f t="shared" si="64"/>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60"/>
        <v>0</v>
      </c>
      <c r="D230" s="56">
        <f t="shared" si="61"/>
        <v>0</v>
      </c>
      <c r="E230" s="56">
        <f t="shared" si="61"/>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2"/>
        <v xml:space="preserve">      </v>
      </c>
      <c r="AS230" s="22"/>
      <c r="AT230" s="22"/>
      <c r="AU230" s="22"/>
      <c r="AV230" s="22"/>
      <c r="AW230" s="22"/>
      <c r="AX230" s="22"/>
      <c r="BA230" s="28" t="str">
        <f t="shared" si="58"/>
        <v/>
      </c>
      <c r="BB230" s="28" t="str">
        <f t="shared" si="59"/>
        <v/>
      </c>
      <c r="BC230" s="22"/>
      <c r="BD230" s="22"/>
      <c r="BE230" s="3"/>
      <c r="BF230" s="3"/>
      <c r="BG230" s="3"/>
      <c r="BH230" s="29">
        <f t="shared" si="63"/>
        <v>0</v>
      </c>
      <c r="BI230" s="29">
        <f t="shared" si="64"/>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60"/>
        <v>0</v>
      </c>
      <c r="D231" s="53">
        <f t="shared" si="61"/>
        <v>0</v>
      </c>
      <c r="E231" s="53">
        <f t="shared" si="61"/>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2"/>
        <v xml:space="preserve">      </v>
      </c>
      <c r="AS231" s="22"/>
      <c r="AT231" s="22"/>
      <c r="AU231" s="22"/>
      <c r="AV231" s="22"/>
      <c r="AW231" s="22"/>
      <c r="AX231" s="22"/>
      <c r="BA231" s="3"/>
      <c r="BB231" s="3"/>
      <c r="BC231" s="22"/>
      <c r="BD231" s="22"/>
      <c r="BE231" s="3"/>
      <c r="BF231" s="3"/>
      <c r="BG231" s="3"/>
      <c r="BH231" s="29">
        <f t="shared" si="63"/>
        <v>0</v>
      </c>
      <c r="BI231" s="29">
        <f t="shared" si="64"/>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367" t="s">
        <v>198</v>
      </c>
      <c r="D235" s="367" t="s">
        <v>48</v>
      </c>
      <c r="E235" s="360"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5">+F236+H236+J236+L236+N236+P236+R236+T236+V236++X236+Z236+AB236+AD236+AF236</f>
        <v>0</v>
      </c>
      <c r="E236" s="235">
        <f t="shared" si="65"/>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1</v>
      </c>
      <c r="D237" s="236">
        <f t="shared" si="65"/>
        <v>1</v>
      </c>
      <c r="E237" s="237">
        <f t="shared" si="65"/>
        <v>0</v>
      </c>
      <c r="F237" s="238"/>
      <c r="G237" s="238"/>
      <c r="H237" s="238"/>
      <c r="I237" s="238"/>
      <c r="J237" s="238">
        <v>1</v>
      </c>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10</v>
      </c>
      <c r="D238" s="108">
        <f t="shared" si="65"/>
        <v>0</v>
      </c>
      <c r="E238" s="162">
        <f t="shared" si="65"/>
        <v>10</v>
      </c>
      <c r="F238" s="233"/>
      <c r="G238" s="233">
        <v>1</v>
      </c>
      <c r="H238" s="233"/>
      <c r="I238" s="233">
        <v>3</v>
      </c>
      <c r="J238" s="233"/>
      <c r="K238" s="233">
        <v>2</v>
      </c>
      <c r="L238" s="233"/>
      <c r="M238" s="233"/>
      <c r="N238" s="233"/>
      <c r="O238" s="233">
        <v>1</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51</v>
      </c>
      <c r="D239" s="53">
        <f t="shared" si="65"/>
        <v>2</v>
      </c>
      <c r="E239" s="151">
        <f t="shared" si="65"/>
        <v>49</v>
      </c>
      <c r="F239" s="37"/>
      <c r="G239" s="37">
        <v>2</v>
      </c>
      <c r="H239" s="37"/>
      <c r="I239" s="37">
        <v>18</v>
      </c>
      <c r="J239" s="37">
        <v>1</v>
      </c>
      <c r="K239" s="37">
        <v>8</v>
      </c>
      <c r="L239" s="37">
        <v>1</v>
      </c>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367" t="s">
        <v>198</v>
      </c>
      <c r="D243" s="367" t="s">
        <v>48</v>
      </c>
      <c r="E243" s="360" t="s">
        <v>70</v>
      </c>
      <c r="F243" s="374" t="s">
        <v>210</v>
      </c>
      <c r="G243" s="374" t="s">
        <v>70</v>
      </c>
      <c r="H243" s="374" t="s">
        <v>210</v>
      </c>
      <c r="I243" s="374" t="s">
        <v>70</v>
      </c>
      <c r="J243" s="374" t="s">
        <v>210</v>
      </c>
      <c r="K243" s="374" t="s">
        <v>70</v>
      </c>
      <c r="L243" s="374" t="s">
        <v>210</v>
      </c>
      <c r="M243" s="374" t="s">
        <v>70</v>
      </c>
      <c r="N243" s="374" t="s">
        <v>210</v>
      </c>
      <c r="O243" s="374" t="s">
        <v>70</v>
      </c>
      <c r="P243" s="374" t="s">
        <v>210</v>
      </c>
      <c r="Q243" s="374" t="s">
        <v>70</v>
      </c>
      <c r="R243" s="374" t="s">
        <v>210</v>
      </c>
      <c r="S243" s="374" t="s">
        <v>70</v>
      </c>
      <c r="T243" s="374" t="s">
        <v>210</v>
      </c>
      <c r="U243" s="374" t="s">
        <v>70</v>
      </c>
      <c r="V243" s="374" t="s">
        <v>210</v>
      </c>
      <c r="W243" s="374"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6">+F244+H244+J244+L244+N244+P244+R244+T244+V244</f>
        <v>0</v>
      </c>
      <c r="E244" s="241">
        <f t="shared" si="66"/>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6"/>
        <v>0</v>
      </c>
      <c r="E245" s="108">
        <f t="shared" si="66"/>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6"/>
        <v>0</v>
      </c>
      <c r="E246" s="108">
        <f t="shared" si="66"/>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6"/>
        <v>0</v>
      </c>
      <c r="E247" s="53">
        <f t="shared" si="66"/>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1438</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1322</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225:B225"/>
    <mergeCell ref="A226:B226"/>
    <mergeCell ref="A227:B227"/>
    <mergeCell ref="A228:B228"/>
    <mergeCell ref="R242:S242"/>
    <mergeCell ref="T242:U242"/>
    <mergeCell ref="A244:B244"/>
    <mergeCell ref="A245:B245"/>
    <mergeCell ref="V242:W242"/>
    <mergeCell ref="A236:B236"/>
    <mergeCell ref="A241:B243"/>
    <mergeCell ref="C241:E242"/>
    <mergeCell ref="F242:G242"/>
    <mergeCell ref="H242:I242"/>
    <mergeCell ref="J242:K242"/>
    <mergeCell ref="L242:M242"/>
    <mergeCell ref="N242:O242"/>
    <mergeCell ref="P242:Q242"/>
    <mergeCell ref="T196:U196"/>
    <mergeCell ref="A202:A203"/>
    <mergeCell ref="A204:A205"/>
    <mergeCell ref="A207:B209"/>
    <mergeCell ref="A222:B224"/>
    <mergeCell ref="A198:B198"/>
    <mergeCell ref="A200:B201"/>
    <mergeCell ref="C200:C201"/>
    <mergeCell ref="D200:S200"/>
    <mergeCell ref="T200:U200"/>
    <mergeCell ref="C207:E208"/>
    <mergeCell ref="F207:AM207"/>
    <mergeCell ref="A213:B213"/>
    <mergeCell ref="A214:B214"/>
    <mergeCell ref="A215:B215"/>
    <mergeCell ref="A216:B216"/>
    <mergeCell ref="A217:B217"/>
    <mergeCell ref="A219:B219"/>
    <mergeCell ref="A220:B220"/>
    <mergeCell ref="A210:B210"/>
    <mergeCell ref="A211:A212"/>
    <mergeCell ref="A218:B218"/>
    <mergeCell ref="C222:E223"/>
    <mergeCell ref="A196:B197"/>
    <mergeCell ref="C196:E196"/>
    <mergeCell ref="F196:G196"/>
    <mergeCell ref="H196:I196"/>
    <mergeCell ref="J196:K196"/>
    <mergeCell ref="L196:M196"/>
    <mergeCell ref="N196:O196"/>
    <mergeCell ref="P196:Q196"/>
    <mergeCell ref="R196:S196"/>
    <mergeCell ref="A182:C182"/>
    <mergeCell ref="A183:C183"/>
    <mergeCell ref="A184:C184"/>
    <mergeCell ref="A185:C185"/>
    <mergeCell ref="A186:C186"/>
    <mergeCell ref="A187:C187"/>
    <mergeCell ref="A188:C188"/>
    <mergeCell ref="A189:C189"/>
    <mergeCell ref="A190:C190"/>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65:C165"/>
    <mergeCell ref="B167:C167"/>
    <mergeCell ref="A166:C166"/>
    <mergeCell ref="A167:A174"/>
    <mergeCell ref="B168:C168"/>
    <mergeCell ref="B169:C169"/>
    <mergeCell ref="B170:C170"/>
    <mergeCell ref="B171:C171"/>
    <mergeCell ref="B172:C172"/>
    <mergeCell ref="B173:C173"/>
    <mergeCell ref="B174:C174"/>
    <mergeCell ref="A153:C153"/>
    <mergeCell ref="A154:C154"/>
    <mergeCell ref="A155:C155"/>
    <mergeCell ref="A156:C156"/>
    <mergeCell ref="A157:C157"/>
    <mergeCell ref="B146:C146"/>
    <mergeCell ref="B147:C147"/>
    <mergeCell ref="B148:C148"/>
    <mergeCell ref="A149:C149"/>
    <mergeCell ref="A150:C150"/>
    <mergeCell ref="A151:C151"/>
    <mergeCell ref="A152:C152"/>
    <mergeCell ref="B144:C144"/>
    <mergeCell ref="B145:C145"/>
    <mergeCell ref="A134:A141"/>
    <mergeCell ref="B134:C134"/>
    <mergeCell ref="B135:C135"/>
    <mergeCell ref="B136:C136"/>
    <mergeCell ref="B137:C137"/>
    <mergeCell ref="A142:A144"/>
    <mergeCell ref="A145:A148"/>
    <mergeCell ref="A132:C132"/>
    <mergeCell ref="A133:C133"/>
    <mergeCell ref="B130:C130"/>
    <mergeCell ref="B138:C138"/>
    <mergeCell ref="B139:C139"/>
    <mergeCell ref="B140:C140"/>
    <mergeCell ref="B141:C141"/>
    <mergeCell ref="B142:C142"/>
    <mergeCell ref="B143:C143"/>
    <mergeCell ref="A109:B109"/>
    <mergeCell ref="A110:B110"/>
    <mergeCell ref="F107:G107"/>
    <mergeCell ref="H107:I107"/>
    <mergeCell ref="J107:K107"/>
    <mergeCell ref="L107:M107"/>
    <mergeCell ref="N107:P107"/>
    <mergeCell ref="A117:B117"/>
    <mergeCell ref="A118:B118"/>
    <mergeCell ref="A111:B111"/>
    <mergeCell ref="A112:B112"/>
    <mergeCell ref="A113:B113"/>
    <mergeCell ref="A114:B114"/>
    <mergeCell ref="A115:B115"/>
    <mergeCell ref="A116:B116"/>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J66:K66"/>
    <mergeCell ref="L66:M66"/>
    <mergeCell ref="N66:O66"/>
    <mergeCell ref="P66:Q66"/>
    <mergeCell ref="R66:S66"/>
    <mergeCell ref="T66:U66"/>
    <mergeCell ref="A60:B60"/>
    <mergeCell ref="A61:B61"/>
    <mergeCell ref="A62:B62"/>
    <mergeCell ref="A63:B63"/>
    <mergeCell ref="A65:B67"/>
    <mergeCell ref="C65:E66"/>
    <mergeCell ref="F65:AG65"/>
    <mergeCell ref="F66:G66"/>
    <mergeCell ref="H66:I66"/>
    <mergeCell ref="V66:W66"/>
    <mergeCell ref="X66:Y66"/>
    <mergeCell ref="Z66:AA66"/>
    <mergeCell ref="AB66:AC66"/>
    <mergeCell ref="AD66:AE66"/>
    <mergeCell ref="AF66:AG66"/>
    <mergeCell ref="A54:B54"/>
    <mergeCell ref="A55:B55"/>
    <mergeCell ref="A56:B56"/>
    <mergeCell ref="A58:B59"/>
    <mergeCell ref="C58:C59"/>
    <mergeCell ref="D58:F58"/>
    <mergeCell ref="A49:B49"/>
    <mergeCell ref="A51:B52"/>
    <mergeCell ref="C51:C52"/>
    <mergeCell ref="D51:I51"/>
    <mergeCell ref="G58:H58"/>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 ref="CB66:CC66"/>
    <mergeCell ref="CD66:CE66"/>
    <mergeCell ref="CF66:CG66"/>
    <mergeCell ref="CH66:CI66"/>
    <mergeCell ref="AH85:AJ85"/>
    <mergeCell ref="AH86:AH87"/>
    <mergeCell ref="AI86:AI87"/>
    <mergeCell ref="AJ86:AJ87"/>
    <mergeCell ref="X94:Y94"/>
    <mergeCell ref="AZ66:BA66"/>
    <mergeCell ref="BB66:BC66"/>
    <mergeCell ref="BD66:BE66"/>
    <mergeCell ref="BH66:BI66"/>
    <mergeCell ref="BJ66:BK66"/>
    <mergeCell ref="AD76:AE76"/>
    <mergeCell ref="AF76:AG76"/>
    <mergeCell ref="AH76:AH77"/>
    <mergeCell ref="AI76:AI77"/>
    <mergeCell ref="AJ76:AJ77"/>
    <mergeCell ref="AH75:AJ75"/>
    <mergeCell ref="P120:R120"/>
    <mergeCell ref="A124:B124"/>
    <mergeCell ref="A126:C127"/>
    <mergeCell ref="D126:F126"/>
    <mergeCell ref="G126:H126"/>
    <mergeCell ref="I126:J126"/>
    <mergeCell ref="K126:L126"/>
    <mergeCell ref="M126:N126"/>
    <mergeCell ref="O126:P126"/>
    <mergeCell ref="Q126:R126"/>
    <mergeCell ref="A120:B121"/>
    <mergeCell ref="C120:E120"/>
    <mergeCell ref="F120:G120"/>
    <mergeCell ref="H120:I120"/>
    <mergeCell ref="J120:K120"/>
    <mergeCell ref="L120:M120"/>
    <mergeCell ref="A122:B122"/>
    <mergeCell ref="A123:B123"/>
    <mergeCell ref="N120:O120"/>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V192:W192"/>
    <mergeCell ref="X192:Y192"/>
    <mergeCell ref="Z192:AA192"/>
    <mergeCell ref="AB192:AC192"/>
    <mergeCell ref="AD192:AE192"/>
    <mergeCell ref="AF192:AG192"/>
    <mergeCell ref="AH192:AI192"/>
    <mergeCell ref="AJ192:AK192"/>
    <mergeCell ref="A194:B194"/>
    <mergeCell ref="A192:B193"/>
    <mergeCell ref="C192:E192"/>
    <mergeCell ref="F192:G192"/>
    <mergeCell ref="H192:I192"/>
    <mergeCell ref="J192:K192"/>
    <mergeCell ref="L192:M192"/>
    <mergeCell ref="N192:O192"/>
    <mergeCell ref="P192:Q192"/>
    <mergeCell ref="R192:S192"/>
    <mergeCell ref="T192:U192"/>
    <mergeCell ref="V196:W196"/>
    <mergeCell ref="X196:Y196"/>
    <mergeCell ref="Z196:AA196"/>
    <mergeCell ref="AB196:AC196"/>
    <mergeCell ref="AD196:AE196"/>
    <mergeCell ref="AF196:AG196"/>
    <mergeCell ref="AH196:AI196"/>
    <mergeCell ref="AJ196:AK196"/>
    <mergeCell ref="AN207:AN209"/>
    <mergeCell ref="V200:V201"/>
    <mergeCell ref="AL208:AM208"/>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T208:U208"/>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D1:AR1048576 IZ1:KN1048576 SV1:UJ1048576 ACR1:AEF1048576 AMN1:AOB1048576 AWJ1:AXX1048576 BGF1:BHT1048576 BQB1:BRP1048576 BZX1:CBL1048576 CJT1:CLH1048576 CTP1:CVD1048576 DDL1:DEZ1048576 DNH1:DOV1048576 DXD1:DYR1048576 EGZ1:EIN1048576 EQV1:ESJ1048576 FAR1:FCF1048576 FKN1:FMB1048576 FUJ1:FVX1048576 GEF1:GFT1048576 GOB1:GPP1048576 GXX1:GZL1048576 HHT1:HJH1048576 HRP1:HTD1048576 IBL1:ICZ1048576 ILH1:IMV1048576 IVD1:IWR1048576 JEZ1:JGN1048576 JOV1:JQJ1048576 JYR1:KAF1048576 KIN1:KKB1048576 KSJ1:KTX1048576 LCF1:LDT1048576 LMB1:LNP1048576 LVX1:LXL1048576 MFT1:MHH1048576 MPP1:MRD1048576 MZL1:NAZ1048576 NJH1:NKV1048576 NTD1:NUR1048576 OCZ1:OEN1048576 OMV1:OOJ1048576 OWR1:OYF1048576 PGN1:PIB1048576 PQJ1:PRX1048576 QAF1:QBT1048576 QKB1:QLP1048576 QTX1:QVL1048576 RDT1:RFH1048576 RNP1:RPD1048576 RXL1:RYZ1048576 SHH1:SIV1048576 SRD1:SSR1048576 TAZ1:TCN1048576 TKV1:TMJ1048576 TUR1:TWF1048576 UEN1:UGB1048576 UOJ1:UPX1048576 UYF1:UZT1048576 VIB1:VJP1048576 VRX1:VTL1048576 WBT1:WDH1048576 WLP1:WND1048576 WVL1:WWZ1048576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48" workbookViewId="0">
      <selection activeCell="A159" sqref="A159:C160"/>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",[4]NOMBRE!B2," - ","( ",[4]NOMBRE!C2,[4]NOMBRE!D2,[4]NOMBRE!E2,[4]NOMBRE!F2,[4]NOMBRE!G2,"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",[4]NOMBRE!B3," - ","( ",[4]NOMBRE!C3,[4]NOMBRE!D3,[4]NOMBRE!E3,[4]NOMBRE!F3,[4]NOMBRE!G3,[4]NOMBRE!H3,"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",[4]NOMBRE!B6," - ","( ",[4]NOMBRE!C6,[4]NOMBRE!D6," )")</f>
        <v>MES: MARZO - ( 03 )</v>
      </c>
      <c r="B4" s="2"/>
      <c r="C4" s="2"/>
      <c r="D4" s="2"/>
      <c r="E4" s="2"/>
      <c r="F4" s="2"/>
      <c r="G4" s="2"/>
      <c r="H4" s="2"/>
      <c r="I4" s="2"/>
      <c r="J4" s="2"/>
      <c r="K4" s="2"/>
      <c r="M4" s="4"/>
      <c r="AY4" s="5"/>
      <c r="AZ4" s="5"/>
    </row>
    <row r="5" spans="1:78" s="3" customFormat="1" ht="12.75" customHeight="1" x14ac:dyDescent="0.2">
      <c r="A5" s="7" t="str">
        <f>CONCATENATE("AÑO: ",[4]NOMBRE!B7)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IF($C10&gt;=[4]A03!$C73,"","Total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172</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2</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30</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1</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1</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33</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4</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2</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98</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390" t="s">
        <v>6</v>
      </c>
      <c r="E32" s="384" t="s">
        <v>7</v>
      </c>
      <c r="F32" s="384" t="s">
        <v>8</v>
      </c>
      <c r="G32" s="384" t="s">
        <v>9</v>
      </c>
      <c r="H32" s="384" t="s">
        <v>10</v>
      </c>
      <c r="I32" s="384" t="s">
        <v>11</v>
      </c>
      <c r="J32" s="384" t="s">
        <v>12</v>
      </c>
      <c r="K32" s="384" t="s">
        <v>13</v>
      </c>
      <c r="L32" s="384"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397"/>
      <c r="N35" s="397"/>
      <c r="O35" s="397"/>
      <c r="P35" s="397"/>
      <c r="Q35" s="397"/>
      <c r="R35" s="397"/>
      <c r="S35" s="397"/>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77" t="s">
        <v>51</v>
      </c>
      <c r="B45" s="390"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390"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IF(AND(([4]A01!$C16+[4]A01!$C17+[4]A01!$C18+[4]A01!$C19+[4]A01!$D29+[4]A01!$D30+[4]A01!$D31)&lt;&gt;0,D49="",E49=""),"Observacion : En A01 existen contoles no ingresados, Revisar","")</f>
        <v/>
      </c>
      <c r="BB49" s="74"/>
      <c r="BC49" s="74"/>
      <c r="BD49" s="74"/>
      <c r="BE49" s="74"/>
      <c r="BF49" s="75"/>
      <c r="BG49" s="75"/>
      <c r="BH49" s="29">
        <f>IF(AND(([4]A01!$C16+[4]A01!$C17+[4]A01!$C18+[4]A01!$C19+[4]A01!$D29+[4]A01!$D30+[4]A01!$D31)&lt;&gt;0,D49="",E49=""),1,0)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396" t="s">
        <v>78</v>
      </c>
      <c r="E59" s="396" t="s">
        <v>79</v>
      </c>
      <c r="F59" s="379" t="s">
        <v>80</v>
      </c>
      <c r="G59" s="379" t="s">
        <v>81</v>
      </c>
      <c r="H59" s="396"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395"/>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390" t="s">
        <v>98</v>
      </c>
      <c r="D67" s="390" t="s">
        <v>48</v>
      </c>
      <c r="E67" s="394"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385"/>
      <c r="BA67" s="385"/>
      <c r="BB67" s="385"/>
      <c r="BC67" s="385"/>
      <c r="BD67" s="385"/>
      <c r="BE67" s="385"/>
      <c r="BF67" s="385"/>
      <c r="BG67" s="9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387"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392" t="s">
        <v>102</v>
      </c>
      <c r="C70" s="56">
        <f t="shared" si="6"/>
        <v>4</v>
      </c>
      <c r="D70" s="56">
        <f t="shared" si="7"/>
        <v>2</v>
      </c>
      <c r="E70" s="56">
        <f t="shared" si="7"/>
        <v>2</v>
      </c>
      <c r="F70" s="32"/>
      <c r="G70" s="32"/>
      <c r="H70" s="32"/>
      <c r="I70" s="32"/>
      <c r="J70" s="32"/>
      <c r="K70" s="32"/>
      <c r="L70" s="32"/>
      <c r="M70" s="32"/>
      <c r="N70" s="32"/>
      <c r="O70" s="32"/>
      <c r="P70" s="32"/>
      <c r="Q70" s="32"/>
      <c r="R70" s="32"/>
      <c r="S70" s="32"/>
      <c r="T70" s="32"/>
      <c r="U70" s="32"/>
      <c r="V70" s="32"/>
      <c r="W70" s="32">
        <v>1</v>
      </c>
      <c r="X70" s="32">
        <v>1</v>
      </c>
      <c r="Y70" s="32"/>
      <c r="Z70" s="32"/>
      <c r="AA70" s="32"/>
      <c r="AB70" s="32"/>
      <c r="AC70" s="32"/>
      <c r="AD70" s="32">
        <v>1</v>
      </c>
      <c r="AE70" s="32">
        <v>1</v>
      </c>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392"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391"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390" t="s">
        <v>98</v>
      </c>
      <c r="D77" s="390" t="s">
        <v>48</v>
      </c>
      <c r="E77" s="390" t="s">
        <v>70</v>
      </c>
      <c r="F77" s="381" t="s">
        <v>48</v>
      </c>
      <c r="G77" s="381" t="s">
        <v>70</v>
      </c>
      <c r="H77" s="381" t="s">
        <v>48</v>
      </c>
      <c r="I77" s="381" t="s">
        <v>70</v>
      </c>
      <c r="J77" s="381" t="s">
        <v>48</v>
      </c>
      <c r="K77" s="381" t="s">
        <v>70</v>
      </c>
      <c r="L77" s="381" t="s">
        <v>48</v>
      </c>
      <c r="M77" s="381" t="s">
        <v>70</v>
      </c>
      <c r="N77" s="381" t="s">
        <v>48</v>
      </c>
      <c r="O77" s="381" t="s">
        <v>70</v>
      </c>
      <c r="P77" s="381" t="s">
        <v>48</v>
      </c>
      <c r="Q77" s="381" t="s">
        <v>70</v>
      </c>
      <c r="R77" s="381" t="s">
        <v>48</v>
      </c>
      <c r="S77" s="381" t="s">
        <v>70</v>
      </c>
      <c r="T77" s="381" t="s">
        <v>48</v>
      </c>
      <c r="U77" s="381" t="s">
        <v>70</v>
      </c>
      <c r="V77" s="381" t="s">
        <v>48</v>
      </c>
      <c r="W77" s="381" t="s">
        <v>70</v>
      </c>
      <c r="X77" s="381" t="s">
        <v>48</v>
      </c>
      <c r="Y77" s="381" t="s">
        <v>70</v>
      </c>
      <c r="Z77" s="381" t="s">
        <v>48</v>
      </c>
      <c r="AA77" s="381" t="s">
        <v>70</v>
      </c>
      <c r="AB77" s="381" t="s">
        <v>48</v>
      </c>
      <c r="AC77" s="381" t="s">
        <v>70</v>
      </c>
      <c r="AD77" s="381" t="s">
        <v>48</v>
      </c>
      <c r="AE77" s="381" t="s">
        <v>70</v>
      </c>
      <c r="AF77" s="381" t="s">
        <v>48</v>
      </c>
      <c r="AG77" s="381"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387"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392" t="s">
        <v>102</v>
      </c>
      <c r="C80" s="56">
        <f t="shared" si="8"/>
        <v>2</v>
      </c>
      <c r="D80" s="56">
        <f t="shared" si="9"/>
        <v>0</v>
      </c>
      <c r="E80" s="56">
        <f t="shared" si="9"/>
        <v>2</v>
      </c>
      <c r="F80" s="32"/>
      <c r="G80" s="32"/>
      <c r="H80" s="32"/>
      <c r="I80" s="32"/>
      <c r="J80" s="32"/>
      <c r="K80" s="32"/>
      <c r="L80" s="32"/>
      <c r="M80" s="32">
        <v>1</v>
      </c>
      <c r="N80" s="32"/>
      <c r="O80" s="32"/>
      <c r="P80" s="32"/>
      <c r="Q80" s="32"/>
      <c r="R80" s="32"/>
      <c r="S80" s="32">
        <v>1</v>
      </c>
      <c r="T80" s="32"/>
      <c r="U80" s="32"/>
      <c r="V80" s="32"/>
      <c r="W80" s="32"/>
      <c r="X80" s="32"/>
      <c r="Y80" s="32"/>
      <c r="Z80" s="32"/>
      <c r="AA80" s="32"/>
      <c r="AB80" s="32"/>
      <c r="AC80" s="32"/>
      <c r="AD80" s="32"/>
      <c r="AE80" s="32"/>
      <c r="AF80" s="32"/>
      <c r="AG80" s="32"/>
      <c r="AH80" s="32"/>
      <c r="AI80" s="32"/>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392"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391"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390" t="s">
        <v>98</v>
      </c>
      <c r="D87" s="390" t="s">
        <v>48</v>
      </c>
      <c r="E87" s="390" t="s">
        <v>70</v>
      </c>
      <c r="F87" s="381" t="s">
        <v>48</v>
      </c>
      <c r="G87" s="381" t="s">
        <v>70</v>
      </c>
      <c r="H87" s="381" t="s">
        <v>48</v>
      </c>
      <c r="I87" s="381" t="s">
        <v>70</v>
      </c>
      <c r="J87" s="381" t="s">
        <v>48</v>
      </c>
      <c r="K87" s="381" t="s">
        <v>70</v>
      </c>
      <c r="L87" s="381" t="s">
        <v>48</v>
      </c>
      <c r="M87" s="381" t="s">
        <v>70</v>
      </c>
      <c r="N87" s="381" t="s">
        <v>48</v>
      </c>
      <c r="O87" s="381" t="s">
        <v>70</v>
      </c>
      <c r="P87" s="381" t="s">
        <v>48</v>
      </c>
      <c r="Q87" s="381" t="s">
        <v>70</v>
      </c>
      <c r="R87" s="381" t="s">
        <v>48</v>
      </c>
      <c r="S87" s="381" t="s">
        <v>70</v>
      </c>
      <c r="T87" s="381" t="s">
        <v>48</v>
      </c>
      <c r="U87" s="381" t="s">
        <v>70</v>
      </c>
      <c r="V87" s="381" t="s">
        <v>48</v>
      </c>
      <c r="W87" s="381" t="s">
        <v>70</v>
      </c>
      <c r="X87" s="381" t="s">
        <v>48</v>
      </c>
      <c r="Y87" s="381" t="s">
        <v>70</v>
      </c>
      <c r="Z87" s="381" t="s">
        <v>48</v>
      </c>
      <c r="AA87" s="381" t="s">
        <v>70</v>
      </c>
      <c r="AB87" s="381" t="s">
        <v>48</v>
      </c>
      <c r="AC87" s="381" t="s">
        <v>70</v>
      </c>
      <c r="AD87" s="381" t="s">
        <v>48</v>
      </c>
      <c r="AE87" s="381" t="s">
        <v>70</v>
      </c>
      <c r="AF87" s="381" t="s">
        <v>48</v>
      </c>
      <c r="AG87" s="381"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390" t="s">
        <v>98</v>
      </c>
      <c r="D95" s="390" t="s">
        <v>48</v>
      </c>
      <c r="E95" s="390" t="s">
        <v>70</v>
      </c>
      <c r="F95" s="390" t="s">
        <v>48</v>
      </c>
      <c r="G95" s="390" t="s">
        <v>70</v>
      </c>
      <c r="H95" s="390" t="s">
        <v>48</v>
      </c>
      <c r="I95" s="390" t="s">
        <v>70</v>
      </c>
      <c r="J95" s="390" t="s">
        <v>48</v>
      </c>
      <c r="K95" s="390" t="s">
        <v>70</v>
      </c>
      <c r="L95" s="390" t="s">
        <v>48</v>
      </c>
      <c r="M95" s="393" t="s">
        <v>70</v>
      </c>
      <c r="N95" s="113" t="s">
        <v>123</v>
      </c>
      <c r="O95" s="390" t="s">
        <v>124</v>
      </c>
      <c r="P95" s="390" t="s">
        <v>48</v>
      </c>
      <c r="Q95" s="390" t="s">
        <v>70</v>
      </c>
      <c r="R95" s="390" t="s">
        <v>48</v>
      </c>
      <c r="S95" s="390" t="s">
        <v>70</v>
      </c>
      <c r="T95" s="390" t="s">
        <v>48</v>
      </c>
      <c r="U95" s="390" t="s">
        <v>70</v>
      </c>
      <c r="V95" s="390" t="s">
        <v>48</v>
      </c>
      <c r="W95" s="390" t="s">
        <v>70</v>
      </c>
      <c r="X95" s="390" t="s">
        <v>48</v>
      </c>
      <c r="Y95" s="390"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153"/>
      <c r="Q97" s="153"/>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153"/>
      <c r="Q98" s="153"/>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390" t="s">
        <v>98</v>
      </c>
      <c r="D108" s="390" t="s">
        <v>48</v>
      </c>
      <c r="E108" s="390" t="s">
        <v>70</v>
      </c>
      <c r="F108" s="390" t="s">
        <v>48</v>
      </c>
      <c r="G108" s="390" t="s">
        <v>70</v>
      </c>
      <c r="H108" s="390" t="s">
        <v>48</v>
      </c>
      <c r="I108" s="390" t="s">
        <v>70</v>
      </c>
      <c r="J108" s="390" t="s">
        <v>48</v>
      </c>
      <c r="K108" s="390" t="s">
        <v>70</v>
      </c>
      <c r="L108" s="390" t="s">
        <v>48</v>
      </c>
      <c r="M108" s="393" t="s">
        <v>70</v>
      </c>
      <c r="N108" s="280" t="s">
        <v>109</v>
      </c>
      <c r="O108" s="388"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390" t="s">
        <v>98</v>
      </c>
      <c r="D121" s="390" t="s">
        <v>48</v>
      </c>
      <c r="E121" s="390" t="s">
        <v>70</v>
      </c>
      <c r="F121" s="390" t="s">
        <v>48</v>
      </c>
      <c r="G121" s="390" t="s">
        <v>70</v>
      </c>
      <c r="H121" s="390" t="s">
        <v>48</v>
      </c>
      <c r="I121" s="390" t="s">
        <v>70</v>
      </c>
      <c r="J121" s="390" t="s">
        <v>48</v>
      </c>
      <c r="K121" s="390" t="s">
        <v>70</v>
      </c>
      <c r="L121" s="390" t="s">
        <v>48</v>
      </c>
      <c r="M121" s="390" t="s">
        <v>70</v>
      </c>
      <c r="N121" s="390" t="s">
        <v>48</v>
      </c>
      <c r="O121" s="393" t="s">
        <v>70</v>
      </c>
      <c r="P121" s="113" t="s">
        <v>109</v>
      </c>
      <c r="Q121" s="390" t="s">
        <v>259</v>
      </c>
      <c r="R121" s="390"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380" t="s">
        <v>146</v>
      </c>
      <c r="E127" s="332" t="s">
        <v>48</v>
      </c>
      <c r="F127" s="332" t="s">
        <v>70</v>
      </c>
      <c r="G127" s="382" t="s">
        <v>48</v>
      </c>
      <c r="H127" s="382" t="s">
        <v>70</v>
      </c>
      <c r="I127" s="382" t="s">
        <v>48</v>
      </c>
      <c r="J127" s="382" t="s">
        <v>70</v>
      </c>
      <c r="K127" s="382" t="s">
        <v>48</v>
      </c>
      <c r="L127" s="382" t="s">
        <v>70</v>
      </c>
      <c r="M127" s="382" t="s">
        <v>48</v>
      </c>
      <c r="N127" s="382" t="s">
        <v>70</v>
      </c>
      <c r="O127" s="382" t="s">
        <v>48</v>
      </c>
      <c r="P127" s="382" t="s">
        <v>70</v>
      </c>
      <c r="Q127" s="382" t="s">
        <v>48</v>
      </c>
      <c r="R127" s="382" t="s">
        <v>70</v>
      </c>
      <c r="S127" s="382" t="s">
        <v>48</v>
      </c>
      <c r="T127" s="382" t="s">
        <v>70</v>
      </c>
      <c r="U127" s="382" t="s">
        <v>48</v>
      </c>
      <c r="V127" s="382" t="s">
        <v>70</v>
      </c>
      <c r="W127" s="382" t="s">
        <v>48</v>
      </c>
      <c r="X127" s="382" t="s">
        <v>70</v>
      </c>
      <c r="Y127" s="382" t="s">
        <v>48</v>
      </c>
      <c r="Z127" s="382" t="s">
        <v>70</v>
      </c>
      <c r="AA127" s="382" t="s">
        <v>48</v>
      </c>
      <c r="AB127" s="382" t="s">
        <v>70</v>
      </c>
      <c r="AC127" s="382" t="s">
        <v>48</v>
      </c>
      <c r="AD127" s="382" t="s">
        <v>70</v>
      </c>
      <c r="AE127" s="382" t="s">
        <v>48</v>
      </c>
      <c r="AF127" s="382" t="s">
        <v>70</v>
      </c>
      <c r="AG127" s="382" t="s">
        <v>48</v>
      </c>
      <c r="AH127" s="382" t="s">
        <v>70</v>
      </c>
      <c r="AI127" s="382" t="s">
        <v>48</v>
      </c>
      <c r="AJ127" s="382" t="s">
        <v>70</v>
      </c>
      <c r="AK127" s="382" t="s">
        <v>48</v>
      </c>
      <c r="AL127" s="382" t="s">
        <v>70</v>
      </c>
      <c r="AM127" s="382" t="s">
        <v>48</v>
      </c>
      <c r="AN127" s="398"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395"/>
      <c r="C128" s="145"/>
      <c r="D128" s="146">
        <f>SUM(E128:F128)</f>
        <v>73</v>
      </c>
      <c r="E128" s="146">
        <f>+G128+I128+K128+M128+O128+Q128+S128+U128+W128+Y128+AA128+AC128+AE128+AG128+AI128+AK128+AM128</f>
        <v>22</v>
      </c>
      <c r="F128" s="146">
        <f>+H128+J128+L128+N128+P128+R128+T128+V128+X128+Z128+AB128+AD128+AF128+AH128+AJ128+AL128+AN128</f>
        <v>51</v>
      </c>
      <c r="G128" s="147"/>
      <c r="H128" s="147">
        <v>8</v>
      </c>
      <c r="I128" s="147">
        <v>8</v>
      </c>
      <c r="J128" s="147">
        <v>2</v>
      </c>
      <c r="K128" s="147">
        <v>2</v>
      </c>
      <c r="L128" s="147">
        <v>6</v>
      </c>
      <c r="M128" s="147">
        <v>2</v>
      </c>
      <c r="N128" s="147">
        <v>5</v>
      </c>
      <c r="O128" s="147"/>
      <c r="P128" s="147">
        <v>2</v>
      </c>
      <c r="Q128" s="147">
        <v>1</v>
      </c>
      <c r="R128" s="147">
        <v>2</v>
      </c>
      <c r="S128" s="147"/>
      <c r="T128" s="147">
        <v>7</v>
      </c>
      <c r="U128" s="147">
        <v>1</v>
      </c>
      <c r="V128" s="147"/>
      <c r="W128" s="147"/>
      <c r="X128" s="147">
        <v>5</v>
      </c>
      <c r="Y128" s="147"/>
      <c r="Z128" s="147">
        <v>4</v>
      </c>
      <c r="AA128" s="147"/>
      <c r="AB128" s="147">
        <v>2</v>
      </c>
      <c r="AC128" s="147"/>
      <c r="AD128" s="147">
        <v>3</v>
      </c>
      <c r="AE128" s="147">
        <v>4</v>
      </c>
      <c r="AF128" s="147">
        <v>3</v>
      </c>
      <c r="AG128" s="147"/>
      <c r="AH128" s="147">
        <v>1</v>
      </c>
      <c r="AI128" s="147"/>
      <c r="AJ128" s="147"/>
      <c r="AK128" s="147">
        <v>4</v>
      </c>
      <c r="AL128" s="147"/>
      <c r="AM128" s="147"/>
      <c r="AN128" s="148">
        <v>1</v>
      </c>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73</v>
      </c>
      <c r="E133" s="50">
        <f t="shared" si="26"/>
        <v>22</v>
      </c>
      <c r="F133" s="50">
        <f t="shared" si="26"/>
        <v>51</v>
      </c>
      <c r="G133" s="38"/>
      <c r="H133" s="38">
        <v>8</v>
      </c>
      <c r="I133" s="38">
        <v>8</v>
      </c>
      <c r="J133" s="38">
        <v>2</v>
      </c>
      <c r="K133" s="38">
        <v>2</v>
      </c>
      <c r="L133" s="38">
        <v>6</v>
      </c>
      <c r="M133" s="38">
        <v>2</v>
      </c>
      <c r="N133" s="38">
        <v>5</v>
      </c>
      <c r="O133" s="38"/>
      <c r="P133" s="38">
        <v>2</v>
      </c>
      <c r="Q133" s="38">
        <v>1</v>
      </c>
      <c r="R133" s="38">
        <v>2</v>
      </c>
      <c r="S133" s="38"/>
      <c r="T133" s="38">
        <v>7</v>
      </c>
      <c r="U133" s="38">
        <v>1</v>
      </c>
      <c r="V133" s="38"/>
      <c r="W133" s="38"/>
      <c r="X133" s="38">
        <v>5</v>
      </c>
      <c r="Y133" s="38"/>
      <c r="Z133" s="38">
        <v>4</v>
      </c>
      <c r="AA133" s="38"/>
      <c r="AB133" s="38">
        <v>2</v>
      </c>
      <c r="AC133" s="38"/>
      <c r="AD133" s="38">
        <v>3</v>
      </c>
      <c r="AE133" s="38">
        <v>4</v>
      </c>
      <c r="AF133" s="38">
        <v>3</v>
      </c>
      <c r="AG133" s="38"/>
      <c r="AH133" s="38">
        <v>1</v>
      </c>
      <c r="AI133" s="38"/>
      <c r="AJ133" s="38"/>
      <c r="AK133" s="38">
        <v>4</v>
      </c>
      <c r="AL133" s="38"/>
      <c r="AM133" s="38"/>
      <c r="AN133" s="173">
        <v>1</v>
      </c>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18</v>
      </c>
      <c r="E136" s="155">
        <f t="shared" si="26"/>
        <v>2</v>
      </c>
      <c r="F136" s="155">
        <f t="shared" si="26"/>
        <v>16</v>
      </c>
      <c r="G136" s="32"/>
      <c r="H136" s="32"/>
      <c r="I136" s="32"/>
      <c r="J136" s="32"/>
      <c r="K136" s="32"/>
      <c r="L136" s="32"/>
      <c r="M136" s="32"/>
      <c r="N136" s="32"/>
      <c r="O136" s="32"/>
      <c r="P136" s="32"/>
      <c r="Q136" s="32"/>
      <c r="R136" s="32"/>
      <c r="S136" s="32"/>
      <c r="T136" s="32">
        <v>6</v>
      </c>
      <c r="U136" s="32"/>
      <c r="V136" s="32"/>
      <c r="W136" s="32"/>
      <c r="X136" s="32"/>
      <c r="Y136" s="32"/>
      <c r="Z136" s="32">
        <v>4</v>
      </c>
      <c r="AA136" s="32"/>
      <c r="AB136" s="32">
        <v>2</v>
      </c>
      <c r="AC136" s="32"/>
      <c r="AD136" s="32">
        <v>2</v>
      </c>
      <c r="AE136" s="32">
        <v>2</v>
      </c>
      <c r="AF136" s="32">
        <v>2</v>
      </c>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2</v>
      </c>
      <c r="E138" s="155">
        <f t="shared" si="26"/>
        <v>0</v>
      </c>
      <c r="F138" s="155">
        <f t="shared" si="26"/>
        <v>2</v>
      </c>
      <c r="G138" s="32"/>
      <c r="H138" s="32"/>
      <c r="I138" s="32"/>
      <c r="J138" s="32"/>
      <c r="K138" s="32"/>
      <c r="L138" s="32">
        <v>2</v>
      </c>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0</v>
      </c>
      <c r="E139" s="155">
        <f t="shared" si="26"/>
        <v>0</v>
      </c>
      <c r="F139" s="155">
        <f t="shared" si="26"/>
        <v>0</v>
      </c>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4</v>
      </c>
      <c r="E140" s="155">
        <f t="shared" si="26"/>
        <v>0</v>
      </c>
      <c r="F140" s="155">
        <f t="shared" si="26"/>
        <v>4</v>
      </c>
      <c r="G140" s="32"/>
      <c r="H140" s="32"/>
      <c r="I140" s="32"/>
      <c r="J140" s="32"/>
      <c r="K140" s="32"/>
      <c r="L140" s="32"/>
      <c r="M140" s="32"/>
      <c r="N140" s="32"/>
      <c r="O140" s="32"/>
      <c r="P140" s="32"/>
      <c r="Q140" s="32"/>
      <c r="R140" s="32"/>
      <c r="S140" s="32"/>
      <c r="T140" s="32">
        <v>1</v>
      </c>
      <c r="U140" s="32"/>
      <c r="V140" s="32"/>
      <c r="W140" s="32"/>
      <c r="X140" s="32"/>
      <c r="Y140" s="32"/>
      <c r="Z140" s="32"/>
      <c r="AA140" s="32"/>
      <c r="AB140" s="32"/>
      <c r="AC140" s="32"/>
      <c r="AD140" s="32">
        <v>1</v>
      </c>
      <c r="AE140" s="32"/>
      <c r="AF140" s="32">
        <v>1</v>
      </c>
      <c r="AG140" s="32"/>
      <c r="AH140" s="32">
        <v>1</v>
      </c>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2</v>
      </c>
      <c r="E141" s="158">
        <f t="shared" si="26"/>
        <v>2</v>
      </c>
      <c r="F141" s="158">
        <f t="shared" si="26"/>
        <v>0</v>
      </c>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v>2</v>
      </c>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4</v>
      </c>
      <c r="E145" s="150">
        <f t="shared" ref="E145:F148" si="35">+G145+I145+K145+M145+O145</f>
        <v>4</v>
      </c>
      <c r="F145" s="150">
        <f t="shared" si="35"/>
        <v>0</v>
      </c>
      <c r="G145" s="25"/>
      <c r="H145" s="25"/>
      <c r="I145" s="25">
        <v>4</v>
      </c>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16</v>
      </c>
      <c r="E148" s="158">
        <f t="shared" si="35"/>
        <v>8</v>
      </c>
      <c r="F148" s="158">
        <f t="shared" si="35"/>
        <v>8</v>
      </c>
      <c r="G148" s="35"/>
      <c r="H148" s="35"/>
      <c r="I148" s="35">
        <v>4</v>
      </c>
      <c r="J148" s="35">
        <v>2</v>
      </c>
      <c r="K148" s="35">
        <v>2</v>
      </c>
      <c r="L148" s="35">
        <v>4</v>
      </c>
      <c r="M148" s="35">
        <v>2</v>
      </c>
      <c r="N148" s="35">
        <v>2</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4</v>
      </c>
      <c r="E149" s="150">
        <f t="shared" ref="E149:F155" si="36">+G149+I149+K149+M149+O149+Q149+S149+U149+W149+Y149+AA149+AC149+AE149+AG149+AI149+AK149+AM149</f>
        <v>0</v>
      </c>
      <c r="F149" s="150">
        <f t="shared" si="36"/>
        <v>4</v>
      </c>
      <c r="G149" s="25"/>
      <c r="H149" s="25"/>
      <c r="I149" s="25"/>
      <c r="J149" s="25"/>
      <c r="K149" s="25"/>
      <c r="L149" s="25"/>
      <c r="M149" s="25"/>
      <c r="N149" s="25"/>
      <c r="O149" s="25"/>
      <c r="P149" s="25">
        <v>2</v>
      </c>
      <c r="Q149" s="25"/>
      <c r="R149" s="25"/>
      <c r="S149" s="25"/>
      <c r="T149" s="25"/>
      <c r="U149" s="25"/>
      <c r="V149" s="25"/>
      <c r="W149" s="25"/>
      <c r="X149" s="25">
        <v>2</v>
      </c>
      <c r="Y149" s="25"/>
      <c r="Z149" s="25"/>
      <c r="AA149" s="25"/>
      <c r="AB149" s="25"/>
      <c r="AC149" s="25"/>
      <c r="AD149" s="25"/>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1</v>
      </c>
      <c r="E150" s="155">
        <f t="shared" si="36"/>
        <v>0</v>
      </c>
      <c r="F150" s="155">
        <f t="shared" si="36"/>
        <v>1</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v>1</v>
      </c>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2</v>
      </c>
      <c r="E151" s="155">
        <f t="shared" si="36"/>
        <v>2</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v>1</v>
      </c>
      <c r="AF151" s="32"/>
      <c r="AG151" s="32"/>
      <c r="AH151" s="32"/>
      <c r="AI151" s="32"/>
      <c r="AJ151" s="32"/>
      <c r="AK151" s="32">
        <v>1</v>
      </c>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5</v>
      </c>
      <c r="E152" s="155">
        <f t="shared" si="36"/>
        <v>2</v>
      </c>
      <c r="F152" s="155">
        <f t="shared" si="36"/>
        <v>3</v>
      </c>
      <c r="G152" s="32"/>
      <c r="H152" s="32"/>
      <c r="I152" s="32"/>
      <c r="J152" s="32"/>
      <c r="K152" s="32"/>
      <c r="L152" s="32"/>
      <c r="M152" s="32"/>
      <c r="N152" s="32"/>
      <c r="O152" s="32"/>
      <c r="P152" s="32"/>
      <c r="Q152" s="32"/>
      <c r="R152" s="32">
        <v>2</v>
      </c>
      <c r="S152" s="32"/>
      <c r="T152" s="32"/>
      <c r="U152" s="32"/>
      <c r="V152" s="32"/>
      <c r="W152" s="32"/>
      <c r="X152" s="32">
        <v>1</v>
      </c>
      <c r="Y152" s="32"/>
      <c r="Z152" s="32"/>
      <c r="AA152" s="32"/>
      <c r="AB152" s="32"/>
      <c r="AC152" s="32"/>
      <c r="AD152" s="32"/>
      <c r="AE152" s="32">
        <v>1</v>
      </c>
      <c r="AF152" s="32"/>
      <c r="AG152" s="32"/>
      <c r="AH152" s="32"/>
      <c r="AI152" s="32"/>
      <c r="AJ152" s="32"/>
      <c r="AK152" s="32">
        <v>1</v>
      </c>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10</v>
      </c>
      <c r="E154" s="155">
        <f t="shared" si="36"/>
        <v>1</v>
      </c>
      <c r="F154" s="155">
        <f t="shared" si="36"/>
        <v>9</v>
      </c>
      <c r="G154" s="32"/>
      <c r="H154" s="32">
        <v>8</v>
      </c>
      <c r="I154" s="32"/>
      <c r="J154" s="32"/>
      <c r="K154" s="32"/>
      <c r="L154" s="32"/>
      <c r="M154" s="32"/>
      <c r="N154" s="32"/>
      <c r="O154" s="32"/>
      <c r="P154" s="32"/>
      <c r="Q154" s="32"/>
      <c r="R154" s="32"/>
      <c r="S154" s="32"/>
      <c r="T154" s="32"/>
      <c r="U154" s="32">
        <v>1</v>
      </c>
      <c r="V154" s="32"/>
      <c r="W154" s="32"/>
      <c r="X154" s="32">
        <v>1</v>
      </c>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2</v>
      </c>
      <c r="E155" s="155">
        <f t="shared" si="36"/>
        <v>1</v>
      </c>
      <c r="F155" s="155">
        <f t="shared" si="36"/>
        <v>1</v>
      </c>
      <c r="G155" s="32"/>
      <c r="H155" s="32"/>
      <c r="I155" s="32"/>
      <c r="J155" s="32"/>
      <c r="K155" s="32"/>
      <c r="L155" s="32"/>
      <c r="M155" s="32"/>
      <c r="N155" s="32">
        <v>1</v>
      </c>
      <c r="O155" s="32"/>
      <c r="P155" s="32"/>
      <c r="Q155" s="32">
        <v>1</v>
      </c>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0</v>
      </c>
      <c r="E156" s="158">
        <f>+G156+I156+K156+M156+O156+Q156+S156+U156+W156+Y156+AA156+AC156+AE156+AG156+AI156+AK156+AM156</f>
        <v>0</v>
      </c>
      <c r="F156" s="158">
        <f>+H156+J156+L156+N156+P156+R156+T156+V156+X156+Z156+AB156+AD156+AF156+AH156+AJ156+AL156+AN156</f>
        <v>0</v>
      </c>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2</v>
      </c>
      <c r="E157" s="168">
        <f>+G157+I157+K157+M157+O157+Q157+S157+U157+W157+Y157+AA157+AC157+AE157+AG157+AI157+AK157+AM157</f>
        <v>0</v>
      </c>
      <c r="F157" s="168">
        <f>+H157+J157+L157+N157+P157+R157+T157+V157+X157+Z157+AB157+AD157+AF157+AH157+AJ157+AL157+AN157</f>
        <v>2</v>
      </c>
      <c r="G157" s="44"/>
      <c r="H157" s="44"/>
      <c r="I157" s="44"/>
      <c r="J157" s="44"/>
      <c r="K157" s="44"/>
      <c r="L157" s="44"/>
      <c r="M157" s="44"/>
      <c r="N157" s="44">
        <v>2</v>
      </c>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380" t="s">
        <v>146</v>
      </c>
      <c r="E160" s="332" t="s">
        <v>48</v>
      </c>
      <c r="F160" s="332" t="s">
        <v>70</v>
      </c>
      <c r="G160" s="382" t="s">
        <v>48</v>
      </c>
      <c r="H160" s="382" t="s">
        <v>70</v>
      </c>
      <c r="I160" s="382" t="s">
        <v>48</v>
      </c>
      <c r="J160" s="382" t="s">
        <v>70</v>
      </c>
      <c r="K160" s="382" t="s">
        <v>48</v>
      </c>
      <c r="L160" s="382" t="s">
        <v>70</v>
      </c>
      <c r="M160" s="382" t="s">
        <v>48</v>
      </c>
      <c r="N160" s="382" t="s">
        <v>70</v>
      </c>
      <c r="O160" s="382" t="s">
        <v>48</v>
      </c>
      <c r="P160" s="382" t="s">
        <v>70</v>
      </c>
      <c r="Q160" s="382" t="s">
        <v>48</v>
      </c>
      <c r="R160" s="382" t="s">
        <v>70</v>
      </c>
      <c r="S160" s="382" t="s">
        <v>48</v>
      </c>
      <c r="T160" s="382" t="s">
        <v>70</v>
      </c>
      <c r="U160" s="382" t="s">
        <v>48</v>
      </c>
      <c r="V160" s="382" t="s">
        <v>70</v>
      </c>
      <c r="W160" s="382" t="s">
        <v>48</v>
      </c>
      <c r="X160" s="382" t="s">
        <v>70</v>
      </c>
      <c r="Y160" s="382" t="s">
        <v>48</v>
      </c>
      <c r="Z160" s="382" t="s">
        <v>70</v>
      </c>
      <c r="AA160" s="382" t="s">
        <v>48</v>
      </c>
      <c r="AB160" s="382" t="s">
        <v>70</v>
      </c>
      <c r="AC160" s="382" t="s">
        <v>48</v>
      </c>
      <c r="AD160" s="382" t="s">
        <v>70</v>
      </c>
      <c r="AE160" s="382" t="s">
        <v>48</v>
      </c>
      <c r="AF160" s="382" t="s">
        <v>70</v>
      </c>
      <c r="AG160" s="382" t="s">
        <v>48</v>
      </c>
      <c r="AH160" s="382" t="s">
        <v>70</v>
      </c>
      <c r="AI160" s="382" t="s">
        <v>48</v>
      </c>
      <c r="AJ160" s="382" t="s">
        <v>70</v>
      </c>
      <c r="AK160" s="382" t="s">
        <v>48</v>
      </c>
      <c r="AL160" s="382" t="s">
        <v>70</v>
      </c>
      <c r="AM160" s="382" t="s">
        <v>48</v>
      </c>
      <c r="AN160" s="398"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35</v>
      </c>
      <c r="E161" s="146">
        <f>+G161+I161+K161+M161+O161+Q161+S161+U161+W161+Y161+AA161+AC161+AE161+AG161+AI161+AK161+AM161</f>
        <v>19</v>
      </c>
      <c r="F161" s="146">
        <f>+H161+J161+L161+N161+P161+R161+T161+V161+X161+Z161+AB161+AD161+AF161+AH161+AJ161+AL161+AN161</f>
        <v>16</v>
      </c>
      <c r="G161" s="38"/>
      <c r="H161" s="38"/>
      <c r="I161" s="38">
        <v>6</v>
      </c>
      <c r="J161" s="38"/>
      <c r="K161" s="38">
        <v>8</v>
      </c>
      <c r="L161" s="38">
        <v>3</v>
      </c>
      <c r="M161" s="38"/>
      <c r="N161" s="38"/>
      <c r="O161" s="38"/>
      <c r="P161" s="38"/>
      <c r="Q161" s="38">
        <v>1</v>
      </c>
      <c r="R161" s="38">
        <v>1</v>
      </c>
      <c r="S161" s="38">
        <v>2</v>
      </c>
      <c r="T161" s="38"/>
      <c r="U161" s="38"/>
      <c r="V161" s="38">
        <v>2</v>
      </c>
      <c r="W161" s="38">
        <v>2</v>
      </c>
      <c r="X161" s="38">
        <v>2</v>
      </c>
      <c r="Y161" s="38"/>
      <c r="Z161" s="38">
        <v>2</v>
      </c>
      <c r="AA161" s="38"/>
      <c r="AB161" s="38">
        <v>4</v>
      </c>
      <c r="AC161" s="38"/>
      <c r="AD161" s="38"/>
      <c r="AE161" s="38"/>
      <c r="AF161" s="38"/>
      <c r="AG161" s="38"/>
      <c r="AH161" s="38">
        <v>2</v>
      </c>
      <c r="AI161" s="38"/>
      <c r="AJ161" s="38"/>
      <c r="AK161" s="38"/>
      <c r="AL161" s="38"/>
      <c r="AM161" s="38"/>
      <c r="AN161" s="173"/>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35</v>
      </c>
      <c r="E166" s="50">
        <f t="shared" si="41"/>
        <v>19</v>
      </c>
      <c r="F166" s="50">
        <f t="shared" si="41"/>
        <v>16</v>
      </c>
      <c r="G166" s="38"/>
      <c r="H166" s="38"/>
      <c r="I166" s="38">
        <v>6</v>
      </c>
      <c r="J166" s="38"/>
      <c r="K166" s="38">
        <v>8</v>
      </c>
      <c r="L166" s="38">
        <v>3</v>
      </c>
      <c r="M166" s="38"/>
      <c r="N166" s="38"/>
      <c r="O166" s="38"/>
      <c r="P166" s="38"/>
      <c r="Q166" s="38">
        <v>1</v>
      </c>
      <c r="R166" s="38">
        <v>1</v>
      </c>
      <c r="S166" s="38">
        <v>2</v>
      </c>
      <c r="T166" s="38"/>
      <c r="U166" s="38"/>
      <c r="V166" s="38">
        <v>2</v>
      </c>
      <c r="W166" s="38">
        <v>2</v>
      </c>
      <c r="X166" s="38">
        <v>2</v>
      </c>
      <c r="Y166" s="38"/>
      <c r="Z166" s="38">
        <v>2</v>
      </c>
      <c r="AA166" s="38"/>
      <c r="AB166" s="38">
        <v>4</v>
      </c>
      <c r="AC166" s="38"/>
      <c r="AD166" s="38"/>
      <c r="AE166" s="38"/>
      <c r="AF166" s="38"/>
      <c r="AG166" s="38"/>
      <c r="AH166" s="38">
        <v>2</v>
      </c>
      <c r="AI166" s="38"/>
      <c r="AJ166" s="38"/>
      <c r="AK166" s="38"/>
      <c r="AL166" s="38"/>
      <c r="AM166" s="38"/>
      <c r="AN166" s="173"/>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0</v>
      </c>
      <c r="E169" s="155">
        <f t="shared" si="41"/>
        <v>0</v>
      </c>
      <c r="F169" s="155">
        <f t="shared" si="41"/>
        <v>0</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2</v>
      </c>
      <c r="E172" s="155">
        <f t="shared" si="49"/>
        <v>0</v>
      </c>
      <c r="F172" s="155">
        <f t="shared" si="49"/>
        <v>2</v>
      </c>
      <c r="G172" s="32"/>
      <c r="H172" s="32"/>
      <c r="I172" s="32"/>
      <c r="J172" s="32"/>
      <c r="K172" s="32"/>
      <c r="L172" s="32"/>
      <c r="M172" s="32"/>
      <c r="N172" s="32"/>
      <c r="O172" s="32"/>
      <c r="P172" s="32"/>
      <c r="Q172" s="32"/>
      <c r="R172" s="32"/>
      <c r="S172" s="32"/>
      <c r="T172" s="32"/>
      <c r="U172" s="32"/>
      <c r="V172" s="32"/>
      <c r="W172" s="32"/>
      <c r="X172" s="32"/>
      <c r="Y172" s="32"/>
      <c r="Z172" s="32"/>
      <c r="AA172" s="32"/>
      <c r="AB172" s="32">
        <v>2</v>
      </c>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6</v>
      </c>
      <c r="E173" s="155">
        <f t="shared" si="49"/>
        <v>2</v>
      </c>
      <c r="F173" s="155">
        <f t="shared" si="49"/>
        <v>4</v>
      </c>
      <c r="G173" s="32"/>
      <c r="H173" s="32"/>
      <c r="I173" s="32"/>
      <c r="J173" s="32"/>
      <c r="K173" s="32"/>
      <c r="L173" s="32"/>
      <c r="M173" s="32"/>
      <c r="N173" s="32"/>
      <c r="O173" s="32"/>
      <c r="P173" s="32"/>
      <c r="Q173" s="32"/>
      <c r="R173" s="32"/>
      <c r="S173" s="32">
        <v>2</v>
      </c>
      <c r="T173" s="32"/>
      <c r="U173" s="32"/>
      <c r="V173" s="32">
        <v>2</v>
      </c>
      <c r="W173" s="32"/>
      <c r="X173" s="32"/>
      <c r="Y173" s="32"/>
      <c r="Z173" s="32"/>
      <c r="AA173" s="32"/>
      <c r="AB173" s="32">
        <v>2</v>
      </c>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6</v>
      </c>
      <c r="E178" s="150">
        <f t="shared" ref="E178:F181" si="50">+G178+I178+K178+M178+O178</f>
        <v>6</v>
      </c>
      <c r="F178" s="150">
        <f t="shared" si="50"/>
        <v>0</v>
      </c>
      <c r="G178" s="25"/>
      <c r="H178" s="25"/>
      <c r="I178" s="25">
        <v>2</v>
      </c>
      <c r="J178" s="25"/>
      <c r="K178" s="25">
        <v>4</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6</v>
      </c>
      <c r="E180" s="155">
        <f t="shared" si="50"/>
        <v>6</v>
      </c>
      <c r="F180" s="155">
        <f t="shared" si="50"/>
        <v>0</v>
      </c>
      <c r="G180" s="32"/>
      <c r="H180" s="32"/>
      <c r="I180" s="32">
        <v>4</v>
      </c>
      <c r="J180" s="32"/>
      <c r="K180" s="32">
        <v>2</v>
      </c>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5</v>
      </c>
      <c r="E181" s="158">
        <f t="shared" si="50"/>
        <v>2</v>
      </c>
      <c r="F181" s="158">
        <f t="shared" si="50"/>
        <v>3</v>
      </c>
      <c r="G181" s="35"/>
      <c r="H181" s="35"/>
      <c r="I181" s="35"/>
      <c r="J181" s="35"/>
      <c r="K181" s="35">
        <v>2</v>
      </c>
      <c r="L181" s="35">
        <v>3</v>
      </c>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2</v>
      </c>
      <c r="E182" s="150">
        <f t="shared" si="49"/>
        <v>0</v>
      </c>
      <c r="F182" s="150">
        <f t="shared" si="49"/>
        <v>2</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v>2</v>
      </c>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6</v>
      </c>
      <c r="E187" s="155">
        <f t="shared" si="49"/>
        <v>2</v>
      </c>
      <c r="F187" s="155">
        <f t="shared" si="49"/>
        <v>4</v>
      </c>
      <c r="G187" s="32"/>
      <c r="H187" s="32"/>
      <c r="I187" s="32"/>
      <c r="J187" s="32"/>
      <c r="K187" s="32"/>
      <c r="L187" s="32"/>
      <c r="M187" s="32"/>
      <c r="N187" s="32"/>
      <c r="O187" s="32"/>
      <c r="P187" s="32"/>
      <c r="Q187" s="32"/>
      <c r="R187" s="32"/>
      <c r="S187" s="32"/>
      <c r="T187" s="32"/>
      <c r="U187" s="32"/>
      <c r="V187" s="32"/>
      <c r="W187" s="32">
        <v>2</v>
      </c>
      <c r="X187" s="32">
        <v>2</v>
      </c>
      <c r="Y187" s="32"/>
      <c r="Z187" s="32">
        <v>2</v>
      </c>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1</v>
      </c>
      <c r="E188" s="155">
        <f t="shared" si="49"/>
        <v>1</v>
      </c>
      <c r="F188" s="155">
        <f t="shared" si="49"/>
        <v>0</v>
      </c>
      <c r="G188" s="32"/>
      <c r="H188" s="32"/>
      <c r="I188" s="32"/>
      <c r="J188" s="32"/>
      <c r="K188" s="32"/>
      <c r="L188" s="32"/>
      <c r="M188" s="32"/>
      <c r="N188" s="32"/>
      <c r="O188" s="32"/>
      <c r="P188" s="32"/>
      <c r="Q188" s="32">
        <v>1</v>
      </c>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1</v>
      </c>
      <c r="E189" s="155">
        <f>+G189+I189+K189+M189+O189+Q189+S189+U189+W189+Y189+AA189+AC189+AE189+AG189+AI189+AK189+AM189</f>
        <v>0</v>
      </c>
      <c r="F189" s="155">
        <f>+H189+J189+L189+N189+P189+R189+T189+V189+X189+Z189+AB189+AD189+AF189+AH189+AJ189+AL189+AN189</f>
        <v>1</v>
      </c>
      <c r="G189" s="35"/>
      <c r="H189" s="35"/>
      <c r="I189" s="35"/>
      <c r="J189" s="35"/>
      <c r="K189" s="35"/>
      <c r="L189" s="35"/>
      <c r="M189" s="35"/>
      <c r="N189" s="35"/>
      <c r="O189" s="35"/>
      <c r="P189" s="35"/>
      <c r="Q189" s="35"/>
      <c r="R189" s="35">
        <v>1</v>
      </c>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383" t="s">
        <v>198</v>
      </c>
      <c r="D193" s="383" t="s">
        <v>48</v>
      </c>
      <c r="E193" s="390" t="s">
        <v>70</v>
      </c>
      <c r="F193" s="384" t="s">
        <v>48</v>
      </c>
      <c r="G193" s="384" t="s">
        <v>70</v>
      </c>
      <c r="H193" s="384" t="s">
        <v>48</v>
      </c>
      <c r="I193" s="384" t="s">
        <v>70</v>
      </c>
      <c r="J193" s="384" t="s">
        <v>48</v>
      </c>
      <c r="K193" s="384" t="s">
        <v>70</v>
      </c>
      <c r="L193" s="384" t="s">
        <v>48</v>
      </c>
      <c r="M193" s="384" t="s">
        <v>70</v>
      </c>
      <c r="N193" s="384" t="s">
        <v>48</v>
      </c>
      <c r="O193" s="384" t="s">
        <v>70</v>
      </c>
      <c r="P193" s="384" t="s">
        <v>48</v>
      </c>
      <c r="Q193" s="384" t="s">
        <v>70</v>
      </c>
      <c r="R193" s="384" t="s">
        <v>48</v>
      </c>
      <c r="S193" s="384" t="s">
        <v>70</v>
      </c>
      <c r="T193" s="384" t="s">
        <v>48</v>
      </c>
      <c r="U193" s="384" t="s">
        <v>70</v>
      </c>
      <c r="V193" s="384" t="s">
        <v>48</v>
      </c>
      <c r="W193" s="384" t="s">
        <v>70</v>
      </c>
      <c r="X193" s="384" t="s">
        <v>48</v>
      </c>
      <c r="Y193" s="384" t="s">
        <v>70</v>
      </c>
      <c r="Z193" s="384" t="s">
        <v>48</v>
      </c>
      <c r="AA193" s="384" t="s">
        <v>70</v>
      </c>
      <c r="AB193" s="384" t="s">
        <v>48</v>
      </c>
      <c r="AC193" s="384" t="s">
        <v>70</v>
      </c>
      <c r="AD193" s="384" t="s">
        <v>48</v>
      </c>
      <c r="AE193" s="384" t="s">
        <v>70</v>
      </c>
      <c r="AF193" s="384" t="s">
        <v>48</v>
      </c>
      <c r="AG193" s="384" t="s">
        <v>70</v>
      </c>
      <c r="AH193" s="384" t="s">
        <v>48</v>
      </c>
      <c r="AI193" s="384" t="s">
        <v>70</v>
      </c>
      <c r="AJ193" s="384" t="s">
        <v>48</v>
      </c>
      <c r="AK193" s="384"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383" t="s">
        <v>198</v>
      </c>
      <c r="D197" s="383" t="s">
        <v>48</v>
      </c>
      <c r="E197" s="390" t="s">
        <v>70</v>
      </c>
      <c r="F197" s="384" t="s">
        <v>48</v>
      </c>
      <c r="G197" s="384" t="s">
        <v>70</v>
      </c>
      <c r="H197" s="384" t="s">
        <v>48</v>
      </c>
      <c r="I197" s="384" t="s">
        <v>70</v>
      </c>
      <c r="J197" s="384" t="s">
        <v>48</v>
      </c>
      <c r="K197" s="384" t="s">
        <v>70</v>
      </c>
      <c r="L197" s="384" t="s">
        <v>48</v>
      </c>
      <c r="M197" s="384" t="s">
        <v>70</v>
      </c>
      <c r="N197" s="384" t="s">
        <v>48</v>
      </c>
      <c r="O197" s="384" t="s">
        <v>70</v>
      </c>
      <c r="P197" s="384" t="s">
        <v>48</v>
      </c>
      <c r="Q197" s="384" t="s">
        <v>70</v>
      </c>
      <c r="R197" s="384" t="s">
        <v>48</v>
      </c>
      <c r="S197" s="384" t="s">
        <v>70</v>
      </c>
      <c r="T197" s="384" t="s">
        <v>48</v>
      </c>
      <c r="U197" s="384" t="s">
        <v>70</v>
      </c>
      <c r="V197" s="384" t="s">
        <v>48</v>
      </c>
      <c r="W197" s="384" t="s">
        <v>70</v>
      </c>
      <c r="X197" s="384" t="s">
        <v>48</v>
      </c>
      <c r="Y197" s="384" t="s">
        <v>70</v>
      </c>
      <c r="Z197" s="384" t="s">
        <v>48</v>
      </c>
      <c r="AA197" s="384" t="s">
        <v>70</v>
      </c>
      <c r="AB197" s="384" t="s">
        <v>48</v>
      </c>
      <c r="AC197" s="384" t="s">
        <v>70</v>
      </c>
      <c r="AD197" s="384" t="s">
        <v>48</v>
      </c>
      <c r="AE197" s="384" t="s">
        <v>70</v>
      </c>
      <c r="AF197" s="384" t="s">
        <v>48</v>
      </c>
      <c r="AG197" s="384" t="s">
        <v>70</v>
      </c>
      <c r="AH197" s="384" t="s">
        <v>48</v>
      </c>
      <c r="AI197" s="384" t="s">
        <v>70</v>
      </c>
      <c r="AJ197" s="384" t="s">
        <v>48</v>
      </c>
      <c r="AK197" s="384"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386" t="s">
        <v>143</v>
      </c>
      <c r="F201" s="386" t="s">
        <v>84</v>
      </c>
      <c r="G201" s="386" t="s">
        <v>8</v>
      </c>
      <c r="H201" s="384" t="s">
        <v>9</v>
      </c>
      <c r="I201" s="384" t="s">
        <v>10</v>
      </c>
      <c r="J201" s="384" t="s">
        <v>11</v>
      </c>
      <c r="K201" s="384" t="s">
        <v>12</v>
      </c>
      <c r="L201" s="384" t="s">
        <v>13</v>
      </c>
      <c r="M201" s="384" t="s">
        <v>14</v>
      </c>
      <c r="N201" s="384" t="s">
        <v>204</v>
      </c>
      <c r="O201" s="384" t="s">
        <v>205</v>
      </c>
      <c r="P201" s="384" t="s">
        <v>206</v>
      </c>
      <c r="Q201" s="384" t="s">
        <v>207</v>
      </c>
      <c r="R201" s="384" t="s">
        <v>208</v>
      </c>
      <c r="S201" s="384" t="s">
        <v>209</v>
      </c>
      <c r="T201" s="386" t="s">
        <v>210</v>
      </c>
      <c r="U201" s="386"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383" t="s">
        <v>198</v>
      </c>
      <c r="D209" s="383" t="s">
        <v>48</v>
      </c>
      <c r="E209" s="378" t="s">
        <v>70</v>
      </c>
      <c r="F209" s="396" t="s">
        <v>210</v>
      </c>
      <c r="G209" s="396" t="s">
        <v>70</v>
      </c>
      <c r="H209" s="396" t="s">
        <v>210</v>
      </c>
      <c r="I209" s="396" t="s">
        <v>70</v>
      </c>
      <c r="J209" s="396" t="s">
        <v>210</v>
      </c>
      <c r="K209" s="396" t="s">
        <v>70</v>
      </c>
      <c r="L209" s="396" t="s">
        <v>210</v>
      </c>
      <c r="M209" s="396" t="s">
        <v>70</v>
      </c>
      <c r="N209" s="396" t="s">
        <v>210</v>
      </c>
      <c r="O209" s="396" t="s">
        <v>70</v>
      </c>
      <c r="P209" s="396" t="s">
        <v>210</v>
      </c>
      <c r="Q209" s="396" t="s">
        <v>70</v>
      </c>
      <c r="R209" s="396" t="s">
        <v>210</v>
      </c>
      <c r="S209" s="396" t="s">
        <v>70</v>
      </c>
      <c r="T209" s="396" t="s">
        <v>210</v>
      </c>
      <c r="U209" s="396" t="s">
        <v>70</v>
      </c>
      <c r="V209" s="396" t="s">
        <v>210</v>
      </c>
      <c r="W209" s="396" t="s">
        <v>70</v>
      </c>
      <c r="X209" s="396" t="s">
        <v>210</v>
      </c>
      <c r="Y209" s="396" t="s">
        <v>70</v>
      </c>
      <c r="Z209" s="396" t="s">
        <v>210</v>
      </c>
      <c r="AA209" s="396" t="s">
        <v>70</v>
      </c>
      <c r="AB209" s="396" t="s">
        <v>210</v>
      </c>
      <c r="AC209" s="396" t="s">
        <v>70</v>
      </c>
      <c r="AD209" s="396" t="s">
        <v>210</v>
      </c>
      <c r="AE209" s="396" t="s">
        <v>70</v>
      </c>
      <c r="AF209" s="396" t="s">
        <v>210</v>
      </c>
      <c r="AG209" s="396" t="s">
        <v>70</v>
      </c>
      <c r="AH209" s="396" t="s">
        <v>210</v>
      </c>
      <c r="AI209" s="396" t="s">
        <v>70</v>
      </c>
      <c r="AJ209" s="396" t="s">
        <v>210</v>
      </c>
      <c r="AK209" s="396" t="s">
        <v>70</v>
      </c>
      <c r="AL209" s="396" t="s">
        <v>210</v>
      </c>
      <c r="AM209" s="379"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39</v>
      </c>
      <c r="D210" s="203">
        <f>+F210+H210+J210+L210+N210+P210+R210+T210+V210++X210+Z210+AB210+AD210+AF210+AH210+AJ210+AL210</f>
        <v>5</v>
      </c>
      <c r="E210" s="203">
        <f>+G210+I210+K210+M210+O210+Q210+S210+U210+W210++Y210+AA210+AC210+AE210+AG210+AI210+AK210+AM210</f>
        <v>34</v>
      </c>
      <c r="F210" s="203">
        <f>SUM(F212:F220)</f>
        <v>0</v>
      </c>
      <c r="G210" s="203">
        <f t="shared" ref="G210:AM210" si="52">SUM(G212:G220)</f>
        <v>0</v>
      </c>
      <c r="H210" s="203">
        <f t="shared" si="52"/>
        <v>0</v>
      </c>
      <c r="I210" s="203">
        <f t="shared" si="52"/>
        <v>0</v>
      </c>
      <c r="J210" s="203">
        <f t="shared" si="52"/>
        <v>0</v>
      </c>
      <c r="K210" s="203">
        <f>SUM(K211:K220)</f>
        <v>0</v>
      </c>
      <c r="L210" s="203">
        <f t="shared" si="52"/>
        <v>1</v>
      </c>
      <c r="M210" s="203">
        <f>SUM(M211:M220)</f>
        <v>4</v>
      </c>
      <c r="N210" s="203">
        <f t="shared" si="52"/>
        <v>0</v>
      </c>
      <c r="O210" s="203">
        <f>SUM(O211:O220)</f>
        <v>10</v>
      </c>
      <c r="P210" s="203">
        <f t="shared" si="52"/>
        <v>1</v>
      </c>
      <c r="Q210" s="203">
        <f>SUM(Q211:Q220)</f>
        <v>4</v>
      </c>
      <c r="R210" s="203">
        <f t="shared" si="52"/>
        <v>2</v>
      </c>
      <c r="S210" s="203">
        <f>SUM(S211:S220)</f>
        <v>4</v>
      </c>
      <c r="T210" s="203">
        <f t="shared" si="52"/>
        <v>1</v>
      </c>
      <c r="U210" s="203">
        <f>SUM(U211:U220)</f>
        <v>3</v>
      </c>
      <c r="V210" s="203">
        <f t="shared" si="52"/>
        <v>0</v>
      </c>
      <c r="W210" s="203">
        <f>SUM(W211:W220)</f>
        <v>4</v>
      </c>
      <c r="X210" s="203">
        <f t="shared" si="52"/>
        <v>0</v>
      </c>
      <c r="Y210" s="203">
        <f>SUM(Y211:Y220)</f>
        <v>3</v>
      </c>
      <c r="Z210" s="203">
        <f t="shared" si="52"/>
        <v>0</v>
      </c>
      <c r="AA210" s="203">
        <f>SUM(AA211:AA220)</f>
        <v>0</v>
      </c>
      <c r="AB210" s="203">
        <f t="shared" si="52"/>
        <v>0</v>
      </c>
      <c r="AC210" s="203">
        <f>SUM(AC211:AC220)</f>
        <v>1</v>
      </c>
      <c r="AD210" s="203">
        <f t="shared" si="52"/>
        <v>0</v>
      </c>
      <c r="AE210" s="203">
        <f t="shared" si="52"/>
        <v>0</v>
      </c>
      <c r="AF210" s="203">
        <f t="shared" si="52"/>
        <v>0</v>
      </c>
      <c r="AG210" s="203">
        <f t="shared" si="52"/>
        <v>0</v>
      </c>
      <c r="AH210" s="203">
        <f t="shared" si="52"/>
        <v>0</v>
      </c>
      <c r="AI210" s="203">
        <f t="shared" si="52"/>
        <v>0</v>
      </c>
      <c r="AJ210" s="203">
        <f t="shared" si="52"/>
        <v>0</v>
      </c>
      <c r="AK210" s="203">
        <f t="shared" si="52"/>
        <v>0</v>
      </c>
      <c r="AL210" s="204">
        <f t="shared" si="52"/>
        <v>0</v>
      </c>
      <c r="AM210" s="205">
        <f t="shared" si="52"/>
        <v>1</v>
      </c>
      <c r="AN210" s="206">
        <f>SUM(AN211:AN220)</f>
        <v>0</v>
      </c>
      <c r="AO210" s="207">
        <f>SUM(AO211:AO220)</f>
        <v>0</v>
      </c>
      <c r="AP210" s="208">
        <f>SUM(AP211:AP220)</f>
        <v>0</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1</v>
      </c>
      <c r="D211" s="211"/>
      <c r="E211" s="210">
        <f>+K211+M211+O211+Q211+S211+U211+W211++Y211+AA211+AC211</f>
        <v>1</v>
      </c>
      <c r="F211" s="154"/>
      <c r="G211" s="154"/>
      <c r="H211" s="154"/>
      <c r="I211" s="154"/>
      <c r="J211" s="154"/>
      <c r="K211" s="25"/>
      <c r="L211" s="154"/>
      <c r="M211" s="25">
        <v>1</v>
      </c>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389" t="s">
        <v>225</v>
      </c>
      <c r="C212" s="53">
        <f t="shared" ref="C212:C220" si="55">SUM(D212:E212)</f>
        <v>2</v>
      </c>
      <c r="D212" s="53">
        <f t="shared" ref="D212:E220" si="56">+F212+H212+J212+L212+N212+P212+R212+T212+V212++X212+Z212+AB212+AD212+AF212+AH212+AJ212+AL212</f>
        <v>1</v>
      </c>
      <c r="E212" s="168">
        <f>+G212+I212+K212+M212+O212+Q212+S212+U212+W212++Y212+AA212+AC212+AE212+AG212+AI212+AK212+AM212</f>
        <v>1</v>
      </c>
      <c r="F212" s="44"/>
      <c r="G212" s="44"/>
      <c r="H212" s="44"/>
      <c r="I212" s="44"/>
      <c r="J212" s="44"/>
      <c r="K212" s="44"/>
      <c r="L212" s="44"/>
      <c r="M212" s="44"/>
      <c r="N212" s="44"/>
      <c r="O212" s="44"/>
      <c r="P212" s="44"/>
      <c r="Q212" s="44"/>
      <c r="R212" s="44"/>
      <c r="S212" s="44">
        <v>1</v>
      </c>
      <c r="T212" s="44">
        <v>1</v>
      </c>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1</v>
      </c>
      <c r="D213" s="59">
        <f t="shared" si="56"/>
        <v>1</v>
      </c>
      <c r="E213" s="213">
        <f t="shared" si="56"/>
        <v>0</v>
      </c>
      <c r="F213" s="60"/>
      <c r="G213" s="60"/>
      <c r="H213" s="60"/>
      <c r="I213" s="60"/>
      <c r="J213" s="60"/>
      <c r="K213" s="60"/>
      <c r="L213" s="60">
        <v>1</v>
      </c>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12</v>
      </c>
      <c r="D214" s="56">
        <f t="shared" si="56"/>
        <v>1</v>
      </c>
      <c r="E214" s="214">
        <f t="shared" si="56"/>
        <v>11</v>
      </c>
      <c r="F214" s="32"/>
      <c r="G214" s="32"/>
      <c r="H214" s="32"/>
      <c r="I214" s="32"/>
      <c r="J214" s="32"/>
      <c r="K214" s="32"/>
      <c r="L214" s="32"/>
      <c r="M214" s="32">
        <v>1</v>
      </c>
      <c r="N214" s="32"/>
      <c r="O214" s="32">
        <v>4</v>
      </c>
      <c r="P214" s="32"/>
      <c r="Q214" s="32"/>
      <c r="R214" s="32">
        <v>1</v>
      </c>
      <c r="S214" s="32"/>
      <c r="T214" s="32"/>
      <c r="U214" s="32">
        <v>3</v>
      </c>
      <c r="V214" s="32"/>
      <c r="W214" s="32">
        <v>2</v>
      </c>
      <c r="X214" s="32"/>
      <c r="Y214" s="32">
        <v>1</v>
      </c>
      <c r="Z214" s="32"/>
      <c r="AA214" s="32"/>
      <c r="AB214" s="32"/>
      <c r="AC214" s="32"/>
      <c r="AD214" s="32"/>
      <c r="AE214" s="32"/>
      <c r="AF214" s="32"/>
      <c r="AG214" s="32"/>
      <c r="AH214" s="32"/>
      <c r="AI214" s="32"/>
      <c r="AJ214" s="32"/>
      <c r="AK214" s="32"/>
      <c r="AL214" s="32"/>
      <c r="AM214" s="86"/>
      <c r="AN214" s="177"/>
      <c r="AO214" s="178"/>
      <c r="AP214" s="32"/>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2</v>
      </c>
      <c r="D215" s="56">
        <f t="shared" si="56"/>
        <v>1</v>
      </c>
      <c r="E215" s="214">
        <f t="shared" si="56"/>
        <v>1</v>
      </c>
      <c r="F215" s="32"/>
      <c r="G215" s="32"/>
      <c r="H215" s="32"/>
      <c r="I215" s="32"/>
      <c r="J215" s="32"/>
      <c r="K215" s="32"/>
      <c r="L215" s="32"/>
      <c r="M215" s="32"/>
      <c r="N215" s="32"/>
      <c r="O215" s="32"/>
      <c r="P215" s="32"/>
      <c r="Q215" s="32">
        <v>1</v>
      </c>
      <c r="R215" s="32">
        <v>1</v>
      </c>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1</v>
      </c>
      <c r="D219" s="56">
        <f t="shared" si="56"/>
        <v>1</v>
      </c>
      <c r="E219" s="214">
        <f t="shared" si="56"/>
        <v>0</v>
      </c>
      <c r="F219" s="32"/>
      <c r="G219" s="32"/>
      <c r="H219" s="32"/>
      <c r="I219" s="32"/>
      <c r="J219" s="32"/>
      <c r="K219" s="32"/>
      <c r="L219" s="32"/>
      <c r="M219" s="32"/>
      <c r="N219" s="32"/>
      <c r="O219" s="32"/>
      <c r="P219" s="32">
        <v>1</v>
      </c>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20</v>
      </c>
      <c r="D220" s="53">
        <f t="shared" si="56"/>
        <v>0</v>
      </c>
      <c r="E220" s="168">
        <f t="shared" si="56"/>
        <v>20</v>
      </c>
      <c r="F220" s="44"/>
      <c r="G220" s="44"/>
      <c r="H220" s="44"/>
      <c r="I220" s="44"/>
      <c r="J220" s="44"/>
      <c r="K220" s="44"/>
      <c r="L220" s="44"/>
      <c r="M220" s="44">
        <v>2</v>
      </c>
      <c r="N220" s="44"/>
      <c r="O220" s="44">
        <v>6</v>
      </c>
      <c r="P220" s="44"/>
      <c r="Q220" s="44">
        <v>3</v>
      </c>
      <c r="R220" s="44"/>
      <c r="S220" s="44">
        <v>3</v>
      </c>
      <c r="T220" s="44"/>
      <c r="U220" s="44"/>
      <c r="V220" s="44"/>
      <c r="W220" s="44">
        <v>2</v>
      </c>
      <c r="X220" s="44"/>
      <c r="Y220" s="44">
        <v>2</v>
      </c>
      <c r="Z220" s="44"/>
      <c r="AA220" s="44"/>
      <c r="AB220" s="44"/>
      <c r="AC220" s="44">
        <v>1</v>
      </c>
      <c r="AD220" s="44"/>
      <c r="AE220" s="44"/>
      <c r="AF220" s="44"/>
      <c r="AG220" s="44"/>
      <c r="AH220" s="44"/>
      <c r="AI220" s="44"/>
      <c r="AJ220" s="44"/>
      <c r="AK220" s="44"/>
      <c r="AL220" s="44"/>
      <c r="AM220" s="87">
        <v>1</v>
      </c>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383" t="s">
        <v>198</v>
      </c>
      <c r="D224" s="383" t="s">
        <v>48</v>
      </c>
      <c r="E224" s="378"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3</v>
      </c>
      <c r="D225" s="52">
        <f t="shared" ref="D225:E231" si="60">+F225+H225+J225+L225+N225+P225+R225+T225+V225++X225+Z225+AB225+AD225+AF225+AH225+AJ225+AL225+AN225</f>
        <v>3</v>
      </c>
      <c r="E225" s="52">
        <f t="shared" si="60"/>
        <v>0</v>
      </c>
      <c r="F225" s="24"/>
      <c r="G225" s="24"/>
      <c r="H225" s="24"/>
      <c r="I225" s="24"/>
      <c r="J225" s="24"/>
      <c r="K225" s="24"/>
      <c r="L225" s="24"/>
      <c r="M225" s="24"/>
      <c r="N225" s="24"/>
      <c r="O225" s="24"/>
      <c r="P225" s="24">
        <v>1</v>
      </c>
      <c r="Q225" s="24"/>
      <c r="R225" s="24"/>
      <c r="S225" s="24"/>
      <c r="T225" s="24">
        <v>1</v>
      </c>
      <c r="U225" s="24"/>
      <c r="V225" s="24"/>
      <c r="W225" s="24"/>
      <c r="X225" s="24">
        <v>1</v>
      </c>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0</v>
      </c>
      <c r="D226" s="62">
        <f t="shared" si="60"/>
        <v>0</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383" t="s">
        <v>198</v>
      </c>
      <c r="D235" s="383" t="s">
        <v>48</v>
      </c>
      <c r="E235" s="378"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1</v>
      </c>
      <c r="D237" s="236">
        <f t="shared" si="64"/>
        <v>1</v>
      </c>
      <c r="E237" s="237">
        <f t="shared" si="64"/>
        <v>0</v>
      </c>
      <c r="F237" s="238"/>
      <c r="G237" s="238"/>
      <c r="H237" s="238"/>
      <c r="I237" s="238"/>
      <c r="J237" s="238">
        <v>1</v>
      </c>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10</v>
      </c>
      <c r="D238" s="108">
        <f t="shared" si="64"/>
        <v>0</v>
      </c>
      <c r="E238" s="162">
        <f t="shared" si="64"/>
        <v>10</v>
      </c>
      <c r="F238" s="233"/>
      <c r="G238" s="233">
        <v>1</v>
      </c>
      <c r="H238" s="233"/>
      <c r="I238" s="233">
        <v>3</v>
      </c>
      <c r="J238" s="233"/>
      <c r="K238" s="233">
        <v>2</v>
      </c>
      <c r="L238" s="233"/>
      <c r="M238" s="233"/>
      <c r="N238" s="233"/>
      <c r="O238" s="233">
        <v>1</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51</v>
      </c>
      <c r="D239" s="53">
        <f t="shared" si="64"/>
        <v>2</v>
      </c>
      <c r="E239" s="151">
        <f t="shared" si="64"/>
        <v>49</v>
      </c>
      <c r="F239" s="37"/>
      <c r="G239" s="37">
        <v>2</v>
      </c>
      <c r="H239" s="37"/>
      <c r="I239" s="37">
        <v>18</v>
      </c>
      <c r="J239" s="37">
        <v>1</v>
      </c>
      <c r="K239" s="37">
        <v>8</v>
      </c>
      <c r="L239" s="37">
        <v>1</v>
      </c>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383" t="s">
        <v>198</v>
      </c>
      <c r="D243" s="383" t="s">
        <v>48</v>
      </c>
      <c r="E243" s="378" t="s">
        <v>70</v>
      </c>
      <c r="F243" s="386" t="s">
        <v>210</v>
      </c>
      <c r="G243" s="386" t="s">
        <v>70</v>
      </c>
      <c r="H243" s="386" t="s">
        <v>210</v>
      </c>
      <c r="I243" s="386" t="s">
        <v>70</v>
      </c>
      <c r="J243" s="386" t="s">
        <v>210</v>
      </c>
      <c r="K243" s="386" t="s">
        <v>70</v>
      </c>
      <c r="L243" s="386" t="s">
        <v>210</v>
      </c>
      <c r="M243" s="386" t="s">
        <v>70</v>
      </c>
      <c r="N243" s="386" t="s">
        <v>210</v>
      </c>
      <c r="O243" s="386" t="s">
        <v>70</v>
      </c>
      <c r="P243" s="386" t="s">
        <v>210</v>
      </c>
      <c r="Q243" s="386" t="s">
        <v>70</v>
      </c>
      <c r="R243" s="386" t="s">
        <v>210</v>
      </c>
      <c r="S243" s="386" t="s">
        <v>70</v>
      </c>
      <c r="T243" s="386" t="s">
        <v>210</v>
      </c>
      <c r="U243" s="386" t="s">
        <v>70</v>
      </c>
      <c r="V243" s="386" t="s">
        <v>210</v>
      </c>
      <c r="W243" s="386"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1760</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1658</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225:B225"/>
    <mergeCell ref="A226:B226"/>
    <mergeCell ref="A227:B227"/>
    <mergeCell ref="A228:B228"/>
    <mergeCell ref="R242:S242"/>
    <mergeCell ref="T242:U242"/>
    <mergeCell ref="A244:B244"/>
    <mergeCell ref="A245:B245"/>
    <mergeCell ref="V242:W242"/>
    <mergeCell ref="A236:B236"/>
    <mergeCell ref="A241:B243"/>
    <mergeCell ref="C241:E242"/>
    <mergeCell ref="F242:G242"/>
    <mergeCell ref="H242:I242"/>
    <mergeCell ref="J242:K242"/>
    <mergeCell ref="L242:M242"/>
    <mergeCell ref="N242:O242"/>
    <mergeCell ref="P242:Q242"/>
    <mergeCell ref="T196:U196"/>
    <mergeCell ref="A202:A203"/>
    <mergeCell ref="A204:A205"/>
    <mergeCell ref="A207:B209"/>
    <mergeCell ref="A222:B224"/>
    <mergeCell ref="A198:B198"/>
    <mergeCell ref="A200:B201"/>
    <mergeCell ref="C200:C201"/>
    <mergeCell ref="D200:S200"/>
    <mergeCell ref="T200:U200"/>
    <mergeCell ref="C207:E208"/>
    <mergeCell ref="F207:AM207"/>
    <mergeCell ref="A213:B213"/>
    <mergeCell ref="A214:B214"/>
    <mergeCell ref="A215:B215"/>
    <mergeCell ref="A216:B216"/>
    <mergeCell ref="A217:B217"/>
    <mergeCell ref="A219:B219"/>
    <mergeCell ref="A220:B220"/>
    <mergeCell ref="A210:B210"/>
    <mergeCell ref="A211:A212"/>
    <mergeCell ref="A218:B218"/>
    <mergeCell ref="C222:E223"/>
    <mergeCell ref="A196:B197"/>
    <mergeCell ref="C196:E196"/>
    <mergeCell ref="F196:G196"/>
    <mergeCell ref="H196:I196"/>
    <mergeCell ref="J196:K196"/>
    <mergeCell ref="L196:M196"/>
    <mergeCell ref="N196:O196"/>
    <mergeCell ref="P196:Q196"/>
    <mergeCell ref="R196:S196"/>
    <mergeCell ref="A182:C182"/>
    <mergeCell ref="A183:C183"/>
    <mergeCell ref="A184:C184"/>
    <mergeCell ref="A185:C185"/>
    <mergeCell ref="A186:C186"/>
    <mergeCell ref="A187:C187"/>
    <mergeCell ref="A188:C188"/>
    <mergeCell ref="A189:C189"/>
    <mergeCell ref="A190:C190"/>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65:C165"/>
    <mergeCell ref="B167:C167"/>
    <mergeCell ref="A166:C166"/>
    <mergeCell ref="A167:A174"/>
    <mergeCell ref="B168:C168"/>
    <mergeCell ref="B169:C169"/>
    <mergeCell ref="B170:C170"/>
    <mergeCell ref="B171:C171"/>
    <mergeCell ref="B172:C172"/>
    <mergeCell ref="B173:C173"/>
    <mergeCell ref="B174:C174"/>
    <mergeCell ref="A153:C153"/>
    <mergeCell ref="A154:C154"/>
    <mergeCell ref="A155:C155"/>
    <mergeCell ref="A156:C156"/>
    <mergeCell ref="A157:C157"/>
    <mergeCell ref="B146:C146"/>
    <mergeCell ref="B147:C147"/>
    <mergeCell ref="B148:C148"/>
    <mergeCell ref="A149:C149"/>
    <mergeCell ref="A150:C150"/>
    <mergeCell ref="A151:C151"/>
    <mergeCell ref="A152:C152"/>
    <mergeCell ref="B144:C144"/>
    <mergeCell ref="B145:C145"/>
    <mergeCell ref="A134:A141"/>
    <mergeCell ref="B134:C134"/>
    <mergeCell ref="B135:C135"/>
    <mergeCell ref="B136:C136"/>
    <mergeCell ref="B137:C137"/>
    <mergeCell ref="A142:A144"/>
    <mergeCell ref="A145:A148"/>
    <mergeCell ref="A132:C132"/>
    <mergeCell ref="A133:C133"/>
    <mergeCell ref="B130:C130"/>
    <mergeCell ref="B138:C138"/>
    <mergeCell ref="B139:C139"/>
    <mergeCell ref="B140:C140"/>
    <mergeCell ref="B141:C141"/>
    <mergeCell ref="B142:C142"/>
    <mergeCell ref="B143:C143"/>
    <mergeCell ref="A109:B109"/>
    <mergeCell ref="A110:B110"/>
    <mergeCell ref="F107:G107"/>
    <mergeCell ref="H107:I107"/>
    <mergeCell ref="J107:K107"/>
    <mergeCell ref="L107:M107"/>
    <mergeCell ref="N107:P107"/>
    <mergeCell ref="A117:B117"/>
    <mergeCell ref="A118:B118"/>
    <mergeCell ref="A111:B111"/>
    <mergeCell ref="A112:B112"/>
    <mergeCell ref="A113:B113"/>
    <mergeCell ref="A114:B114"/>
    <mergeCell ref="A115:B115"/>
    <mergeCell ref="A116:B116"/>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J66:K66"/>
    <mergeCell ref="L66:M66"/>
    <mergeCell ref="N66:O66"/>
    <mergeCell ref="P66:Q66"/>
    <mergeCell ref="R66:S66"/>
    <mergeCell ref="T66:U66"/>
    <mergeCell ref="A60:B60"/>
    <mergeCell ref="A61:B61"/>
    <mergeCell ref="A62:B62"/>
    <mergeCell ref="A63:B63"/>
    <mergeCell ref="A65:B67"/>
    <mergeCell ref="C65:E66"/>
    <mergeCell ref="F65:AG65"/>
    <mergeCell ref="F66:G66"/>
    <mergeCell ref="H66:I66"/>
    <mergeCell ref="V66:W66"/>
    <mergeCell ref="X66:Y66"/>
    <mergeCell ref="Z66:AA66"/>
    <mergeCell ref="AB66:AC66"/>
    <mergeCell ref="AD66:AE66"/>
    <mergeCell ref="AF66:AG66"/>
    <mergeCell ref="A54:B54"/>
    <mergeCell ref="A55:B55"/>
    <mergeCell ref="A56:B56"/>
    <mergeCell ref="A58:B59"/>
    <mergeCell ref="C58:C59"/>
    <mergeCell ref="D58:F58"/>
    <mergeCell ref="A49:B49"/>
    <mergeCell ref="A51:B52"/>
    <mergeCell ref="C51:C52"/>
    <mergeCell ref="D51:I51"/>
    <mergeCell ref="G58:H58"/>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 ref="CB66:CC66"/>
    <mergeCell ref="CD66:CE66"/>
    <mergeCell ref="CF66:CG66"/>
    <mergeCell ref="CH66:CI66"/>
    <mergeCell ref="AH85:AJ85"/>
    <mergeCell ref="AH86:AH87"/>
    <mergeCell ref="AI86:AI87"/>
    <mergeCell ref="AJ86:AJ87"/>
    <mergeCell ref="X94:Y94"/>
    <mergeCell ref="AZ66:BA66"/>
    <mergeCell ref="BB66:BC66"/>
    <mergeCell ref="BD66:BE66"/>
    <mergeCell ref="BH66:BI66"/>
    <mergeCell ref="BJ66:BK66"/>
    <mergeCell ref="AD76:AE76"/>
    <mergeCell ref="AF76:AG76"/>
    <mergeCell ref="AH76:AH77"/>
    <mergeCell ref="AI76:AI77"/>
    <mergeCell ref="AJ76:AJ77"/>
    <mergeCell ref="AH75:AJ75"/>
    <mergeCell ref="P120:R120"/>
    <mergeCell ref="A124:B124"/>
    <mergeCell ref="A126:C127"/>
    <mergeCell ref="D126:F126"/>
    <mergeCell ref="G126:H126"/>
    <mergeCell ref="I126:J126"/>
    <mergeCell ref="K126:L126"/>
    <mergeCell ref="M126:N126"/>
    <mergeCell ref="O126:P126"/>
    <mergeCell ref="Q126:R126"/>
    <mergeCell ref="A120:B121"/>
    <mergeCell ref="C120:E120"/>
    <mergeCell ref="F120:G120"/>
    <mergeCell ref="H120:I120"/>
    <mergeCell ref="J120:K120"/>
    <mergeCell ref="L120:M120"/>
    <mergeCell ref="A122:B122"/>
    <mergeCell ref="A123:B123"/>
    <mergeCell ref="N120:O120"/>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V192:W192"/>
    <mergeCell ref="X192:Y192"/>
    <mergeCell ref="Z192:AA192"/>
    <mergeCell ref="AB192:AC192"/>
    <mergeCell ref="AD192:AE192"/>
    <mergeCell ref="AF192:AG192"/>
    <mergeCell ref="AH192:AI192"/>
    <mergeCell ref="AJ192:AK192"/>
    <mergeCell ref="A194:B194"/>
    <mergeCell ref="A192:B193"/>
    <mergeCell ref="C192:E192"/>
    <mergeCell ref="F192:G192"/>
    <mergeCell ref="H192:I192"/>
    <mergeCell ref="J192:K192"/>
    <mergeCell ref="L192:M192"/>
    <mergeCell ref="N192:O192"/>
    <mergeCell ref="P192:Q192"/>
    <mergeCell ref="R192:S192"/>
    <mergeCell ref="T192:U192"/>
    <mergeCell ref="V196:W196"/>
    <mergeCell ref="X196:Y196"/>
    <mergeCell ref="Z196:AA196"/>
    <mergeCell ref="AB196:AC196"/>
    <mergeCell ref="AD196:AE196"/>
    <mergeCell ref="AF196:AG196"/>
    <mergeCell ref="AH196:AI196"/>
    <mergeCell ref="AJ196:AK196"/>
    <mergeCell ref="AN207:AN209"/>
    <mergeCell ref="V200:V201"/>
    <mergeCell ref="AL208:AM208"/>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T208:U208"/>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4" workbookViewId="0">
      <selection activeCell="D20" sqref="D20:J20"/>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",[5]NOMBRE!B2," - ","( ",[5]NOMBRE!C2,[5]NOMBRE!D2,[5]NOMBRE!E2,[5]NOMBRE!F2,[5]NOMBRE!G2,"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",[5]NOMBRE!B3," - ","( ",[5]NOMBRE!C3,[5]NOMBRE!D3,[5]NOMBRE!E3,[5]NOMBRE!F3,[5]NOMBRE!G3,[5]NOMBRE!H3,"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",[5]NOMBRE!B6," - ","( ",[5]NOMBRE!C6,[5]NOMBRE!D6," )")</f>
        <v>MES: ABRIL - ( 04 )</v>
      </c>
      <c r="B4" s="2"/>
      <c r="C4" s="2"/>
      <c r="D4" s="2"/>
      <c r="E4" s="2"/>
      <c r="F4" s="2"/>
      <c r="G4" s="2"/>
      <c r="H4" s="2"/>
      <c r="I4" s="2"/>
      <c r="J4" s="2"/>
      <c r="K4" s="2"/>
      <c r="M4" s="4"/>
      <c r="AY4" s="5"/>
      <c r="AZ4" s="5"/>
    </row>
    <row r="5" spans="1:78" s="3" customFormat="1" ht="12.75" customHeight="1" x14ac:dyDescent="0.2">
      <c r="A5" s="7" t="str">
        <f>CONCATENATE("AÑO: ",[5]NOMBRE!B7)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IF($C10&gt;=[5]A03!$C73,"","Total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166</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v>3</v>
      </c>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3</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40</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4</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2</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23</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18</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3</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69</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412" t="s">
        <v>6</v>
      </c>
      <c r="E32" s="414" t="s">
        <v>7</v>
      </c>
      <c r="F32" s="414" t="s">
        <v>8</v>
      </c>
      <c r="G32" s="414" t="s">
        <v>9</v>
      </c>
      <c r="H32" s="414" t="s">
        <v>10</v>
      </c>
      <c r="I32" s="414" t="s">
        <v>11</v>
      </c>
      <c r="J32" s="414" t="s">
        <v>12</v>
      </c>
      <c r="K32" s="414" t="s">
        <v>13</v>
      </c>
      <c r="L32" s="414"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403"/>
      <c r="N35" s="403"/>
      <c r="O35" s="403"/>
      <c r="P35" s="403"/>
      <c r="Q35" s="403"/>
      <c r="R35" s="403"/>
      <c r="S35" s="403"/>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410" t="s">
        <v>51</v>
      </c>
      <c r="B45" s="412"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412"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IF(AND(([5]A01!$C16+[5]A01!$C17+[5]A01!$C18+[5]A01!$C19+[5]A01!$D29+[5]A01!$D30+[5]A01!$D31)&lt;&gt;0,D49="",E49=""),"Observacion : En A01 existen contoles no ingresados, Revisar","")</f>
        <v/>
      </c>
      <c r="BB49" s="74"/>
      <c r="BC49" s="74"/>
      <c r="BD49" s="74"/>
      <c r="BE49" s="74"/>
      <c r="BF49" s="75"/>
      <c r="BG49" s="75"/>
      <c r="BH49" s="29">
        <f>IF(AND(([5]A01!$C16+[5]A01!$C17+[5]A01!$C18+[5]A01!$C19+[5]A01!$D29+[5]A01!$D30+[5]A01!$D31)&lt;&gt;0,D49="",E49=""),1,0)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405" t="s">
        <v>78</v>
      </c>
      <c r="E59" s="405" t="s">
        <v>79</v>
      </c>
      <c r="F59" s="402" t="s">
        <v>80</v>
      </c>
      <c r="G59" s="402" t="s">
        <v>81</v>
      </c>
      <c r="H59" s="405"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409"/>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412" t="s">
        <v>98</v>
      </c>
      <c r="D67" s="412" t="s">
        <v>48</v>
      </c>
      <c r="E67" s="408"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406"/>
      <c r="BA67" s="406"/>
      <c r="BB67" s="406"/>
      <c r="BC67" s="406"/>
      <c r="BD67" s="406"/>
      <c r="BE67" s="406"/>
      <c r="BF67" s="406"/>
      <c r="BG67" s="95"/>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406"/>
      <c r="CI67" s="406"/>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413"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401" t="s">
        <v>102</v>
      </c>
      <c r="C70" s="56">
        <f t="shared" si="6"/>
        <v>3</v>
      </c>
      <c r="D70" s="56">
        <f t="shared" si="7"/>
        <v>1</v>
      </c>
      <c r="E70" s="56">
        <f t="shared" si="7"/>
        <v>2</v>
      </c>
      <c r="F70" s="32"/>
      <c r="G70" s="32"/>
      <c r="H70" s="32"/>
      <c r="I70" s="32"/>
      <c r="J70" s="32"/>
      <c r="K70" s="32"/>
      <c r="L70" s="32"/>
      <c r="M70" s="32"/>
      <c r="N70" s="32"/>
      <c r="O70" s="32"/>
      <c r="P70" s="32"/>
      <c r="Q70" s="32">
        <v>1</v>
      </c>
      <c r="R70" s="32"/>
      <c r="S70" s="32"/>
      <c r="T70" s="32"/>
      <c r="U70" s="32"/>
      <c r="V70" s="32"/>
      <c r="W70" s="32"/>
      <c r="X70" s="32">
        <v>1</v>
      </c>
      <c r="Y70" s="32"/>
      <c r="Z70" s="32"/>
      <c r="AA70" s="32">
        <v>1</v>
      </c>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401"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415"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412" t="s">
        <v>98</v>
      </c>
      <c r="D77" s="412" t="s">
        <v>48</v>
      </c>
      <c r="E77" s="412" t="s">
        <v>70</v>
      </c>
      <c r="F77" s="400" t="s">
        <v>48</v>
      </c>
      <c r="G77" s="400" t="s">
        <v>70</v>
      </c>
      <c r="H77" s="400" t="s">
        <v>48</v>
      </c>
      <c r="I77" s="400" t="s">
        <v>70</v>
      </c>
      <c r="J77" s="400" t="s">
        <v>48</v>
      </c>
      <c r="K77" s="400" t="s">
        <v>70</v>
      </c>
      <c r="L77" s="400" t="s">
        <v>48</v>
      </c>
      <c r="M77" s="400" t="s">
        <v>70</v>
      </c>
      <c r="N77" s="400" t="s">
        <v>48</v>
      </c>
      <c r="O77" s="400" t="s">
        <v>70</v>
      </c>
      <c r="P77" s="400" t="s">
        <v>48</v>
      </c>
      <c r="Q77" s="400" t="s">
        <v>70</v>
      </c>
      <c r="R77" s="400" t="s">
        <v>48</v>
      </c>
      <c r="S77" s="400" t="s">
        <v>70</v>
      </c>
      <c r="T77" s="400" t="s">
        <v>48</v>
      </c>
      <c r="U77" s="400" t="s">
        <v>70</v>
      </c>
      <c r="V77" s="400" t="s">
        <v>48</v>
      </c>
      <c r="W77" s="400" t="s">
        <v>70</v>
      </c>
      <c r="X77" s="400" t="s">
        <v>48</v>
      </c>
      <c r="Y77" s="400" t="s">
        <v>70</v>
      </c>
      <c r="Z77" s="400" t="s">
        <v>48</v>
      </c>
      <c r="AA77" s="400" t="s">
        <v>70</v>
      </c>
      <c r="AB77" s="400" t="s">
        <v>48</v>
      </c>
      <c r="AC77" s="400" t="s">
        <v>70</v>
      </c>
      <c r="AD77" s="400" t="s">
        <v>48</v>
      </c>
      <c r="AE77" s="400" t="s">
        <v>70</v>
      </c>
      <c r="AF77" s="400" t="s">
        <v>48</v>
      </c>
      <c r="AG77" s="400"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413"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401" t="s">
        <v>102</v>
      </c>
      <c r="C80" s="56">
        <f t="shared" si="8"/>
        <v>1</v>
      </c>
      <c r="D80" s="56">
        <f t="shared" si="9"/>
        <v>0</v>
      </c>
      <c r="E80" s="56">
        <f t="shared" si="9"/>
        <v>1</v>
      </c>
      <c r="F80" s="32"/>
      <c r="G80" s="32"/>
      <c r="H80" s="32"/>
      <c r="I80" s="32"/>
      <c r="J80" s="32"/>
      <c r="K80" s="32"/>
      <c r="L80" s="32"/>
      <c r="M80" s="32"/>
      <c r="N80" s="32"/>
      <c r="O80" s="32"/>
      <c r="P80" s="32"/>
      <c r="Q80" s="32">
        <v>1</v>
      </c>
      <c r="R80" s="32"/>
      <c r="S80" s="32"/>
      <c r="T80" s="32"/>
      <c r="U80" s="32"/>
      <c r="V80" s="32"/>
      <c r="W80" s="32"/>
      <c r="X80" s="32"/>
      <c r="Y80" s="32"/>
      <c r="Z80" s="32"/>
      <c r="AA80" s="32"/>
      <c r="AB80" s="32"/>
      <c r="AC80" s="32"/>
      <c r="AD80" s="32"/>
      <c r="AE80" s="32"/>
      <c r="AF80" s="32"/>
      <c r="AG80" s="32"/>
      <c r="AH80" s="32"/>
      <c r="AI80" s="32">
        <v>1</v>
      </c>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401"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415"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412" t="s">
        <v>98</v>
      </c>
      <c r="D87" s="412" t="s">
        <v>48</v>
      </c>
      <c r="E87" s="412" t="s">
        <v>70</v>
      </c>
      <c r="F87" s="400" t="s">
        <v>48</v>
      </c>
      <c r="G87" s="400" t="s">
        <v>70</v>
      </c>
      <c r="H87" s="400" t="s">
        <v>48</v>
      </c>
      <c r="I87" s="400" t="s">
        <v>70</v>
      </c>
      <c r="J87" s="400" t="s">
        <v>48</v>
      </c>
      <c r="K87" s="400" t="s">
        <v>70</v>
      </c>
      <c r="L87" s="400" t="s">
        <v>48</v>
      </c>
      <c r="M87" s="400" t="s">
        <v>70</v>
      </c>
      <c r="N87" s="400" t="s">
        <v>48</v>
      </c>
      <c r="O87" s="400" t="s">
        <v>70</v>
      </c>
      <c r="P87" s="400" t="s">
        <v>48</v>
      </c>
      <c r="Q87" s="400" t="s">
        <v>70</v>
      </c>
      <c r="R87" s="400" t="s">
        <v>48</v>
      </c>
      <c r="S87" s="400" t="s">
        <v>70</v>
      </c>
      <c r="T87" s="400" t="s">
        <v>48</v>
      </c>
      <c r="U87" s="400" t="s">
        <v>70</v>
      </c>
      <c r="V87" s="400" t="s">
        <v>48</v>
      </c>
      <c r="W87" s="400" t="s">
        <v>70</v>
      </c>
      <c r="X87" s="400" t="s">
        <v>48</v>
      </c>
      <c r="Y87" s="400" t="s">
        <v>70</v>
      </c>
      <c r="Z87" s="400" t="s">
        <v>48</v>
      </c>
      <c r="AA87" s="400" t="s">
        <v>70</v>
      </c>
      <c r="AB87" s="400" t="s">
        <v>48</v>
      </c>
      <c r="AC87" s="400" t="s">
        <v>70</v>
      </c>
      <c r="AD87" s="400" t="s">
        <v>48</v>
      </c>
      <c r="AE87" s="400" t="s">
        <v>70</v>
      </c>
      <c r="AF87" s="400" t="s">
        <v>48</v>
      </c>
      <c r="AG87" s="400"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412" t="s">
        <v>98</v>
      </c>
      <c r="D95" s="412" t="s">
        <v>48</v>
      </c>
      <c r="E95" s="412" t="s">
        <v>70</v>
      </c>
      <c r="F95" s="412" t="s">
        <v>48</v>
      </c>
      <c r="G95" s="412" t="s">
        <v>70</v>
      </c>
      <c r="H95" s="412" t="s">
        <v>48</v>
      </c>
      <c r="I95" s="412" t="s">
        <v>70</v>
      </c>
      <c r="J95" s="412" t="s">
        <v>48</v>
      </c>
      <c r="K95" s="412" t="s">
        <v>70</v>
      </c>
      <c r="L95" s="412" t="s">
        <v>48</v>
      </c>
      <c r="M95" s="407" t="s">
        <v>70</v>
      </c>
      <c r="N95" s="113" t="s">
        <v>123</v>
      </c>
      <c r="O95" s="412" t="s">
        <v>124</v>
      </c>
      <c r="P95" s="412" t="s">
        <v>48</v>
      </c>
      <c r="Q95" s="412" t="s">
        <v>70</v>
      </c>
      <c r="R95" s="412" t="s">
        <v>48</v>
      </c>
      <c r="S95" s="412" t="s">
        <v>70</v>
      </c>
      <c r="T95" s="412" t="s">
        <v>48</v>
      </c>
      <c r="U95" s="412" t="s">
        <v>70</v>
      </c>
      <c r="V95" s="412" t="s">
        <v>48</v>
      </c>
      <c r="W95" s="412" t="s">
        <v>70</v>
      </c>
      <c r="X95" s="412" t="s">
        <v>48</v>
      </c>
      <c r="Y95" s="412"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412" t="s">
        <v>98</v>
      </c>
      <c r="D108" s="412" t="s">
        <v>48</v>
      </c>
      <c r="E108" s="412" t="s">
        <v>70</v>
      </c>
      <c r="F108" s="412" t="s">
        <v>48</v>
      </c>
      <c r="G108" s="412" t="s">
        <v>70</v>
      </c>
      <c r="H108" s="412" t="s">
        <v>48</v>
      </c>
      <c r="I108" s="412" t="s">
        <v>70</v>
      </c>
      <c r="J108" s="412" t="s">
        <v>48</v>
      </c>
      <c r="K108" s="412" t="s">
        <v>70</v>
      </c>
      <c r="L108" s="412" t="s">
        <v>48</v>
      </c>
      <c r="M108" s="407" t="s">
        <v>70</v>
      </c>
      <c r="N108" s="280" t="s">
        <v>109</v>
      </c>
      <c r="O108" s="416"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412" t="s">
        <v>98</v>
      </c>
      <c r="D121" s="412" t="s">
        <v>48</v>
      </c>
      <c r="E121" s="412" t="s">
        <v>70</v>
      </c>
      <c r="F121" s="412" t="s">
        <v>48</v>
      </c>
      <c r="G121" s="412" t="s">
        <v>70</v>
      </c>
      <c r="H121" s="412" t="s">
        <v>48</v>
      </c>
      <c r="I121" s="412" t="s">
        <v>70</v>
      </c>
      <c r="J121" s="412" t="s">
        <v>48</v>
      </c>
      <c r="K121" s="412" t="s">
        <v>70</v>
      </c>
      <c r="L121" s="412" t="s">
        <v>48</v>
      </c>
      <c r="M121" s="412" t="s">
        <v>70</v>
      </c>
      <c r="N121" s="412" t="s">
        <v>48</v>
      </c>
      <c r="O121" s="407" t="s">
        <v>70</v>
      </c>
      <c r="P121" s="113" t="s">
        <v>109</v>
      </c>
      <c r="Q121" s="412" t="s">
        <v>259</v>
      </c>
      <c r="R121" s="412"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420" t="s">
        <v>146</v>
      </c>
      <c r="E127" s="332" t="s">
        <v>48</v>
      </c>
      <c r="F127" s="332" t="s">
        <v>70</v>
      </c>
      <c r="G127" s="419" t="s">
        <v>48</v>
      </c>
      <c r="H127" s="419" t="s">
        <v>70</v>
      </c>
      <c r="I127" s="419" t="s">
        <v>48</v>
      </c>
      <c r="J127" s="419" t="s">
        <v>70</v>
      </c>
      <c r="K127" s="419" t="s">
        <v>48</v>
      </c>
      <c r="L127" s="419" t="s">
        <v>70</v>
      </c>
      <c r="M127" s="419" t="s">
        <v>48</v>
      </c>
      <c r="N127" s="419" t="s">
        <v>70</v>
      </c>
      <c r="O127" s="419" t="s">
        <v>48</v>
      </c>
      <c r="P127" s="419" t="s">
        <v>70</v>
      </c>
      <c r="Q127" s="419" t="s">
        <v>48</v>
      </c>
      <c r="R127" s="419" t="s">
        <v>70</v>
      </c>
      <c r="S127" s="419" t="s">
        <v>48</v>
      </c>
      <c r="T127" s="419" t="s">
        <v>70</v>
      </c>
      <c r="U127" s="419" t="s">
        <v>48</v>
      </c>
      <c r="V127" s="419" t="s">
        <v>70</v>
      </c>
      <c r="W127" s="419" t="s">
        <v>48</v>
      </c>
      <c r="X127" s="419" t="s">
        <v>70</v>
      </c>
      <c r="Y127" s="419" t="s">
        <v>48</v>
      </c>
      <c r="Z127" s="419" t="s">
        <v>70</v>
      </c>
      <c r="AA127" s="419" t="s">
        <v>48</v>
      </c>
      <c r="AB127" s="419" t="s">
        <v>70</v>
      </c>
      <c r="AC127" s="419" t="s">
        <v>48</v>
      </c>
      <c r="AD127" s="419" t="s">
        <v>70</v>
      </c>
      <c r="AE127" s="419" t="s">
        <v>48</v>
      </c>
      <c r="AF127" s="419" t="s">
        <v>70</v>
      </c>
      <c r="AG127" s="419" t="s">
        <v>48</v>
      </c>
      <c r="AH127" s="419" t="s">
        <v>70</v>
      </c>
      <c r="AI127" s="419" t="s">
        <v>48</v>
      </c>
      <c r="AJ127" s="419" t="s">
        <v>70</v>
      </c>
      <c r="AK127" s="419" t="s">
        <v>48</v>
      </c>
      <c r="AL127" s="419" t="s">
        <v>70</v>
      </c>
      <c r="AM127" s="419" t="s">
        <v>48</v>
      </c>
      <c r="AN127" s="399"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409"/>
      <c r="C128" s="145"/>
      <c r="D128" s="146">
        <f>SUM(E128:F128)</f>
        <v>48</v>
      </c>
      <c r="E128" s="146">
        <f>+G128+I128+K128+M128+O128+Q128+S128+U128+W128+Y128+AA128+AC128+AE128+AG128+AI128+AK128+AM128</f>
        <v>23</v>
      </c>
      <c r="F128" s="146">
        <f>+H128+J128+L128+N128+P128+R128+T128+V128+X128+Z128+AB128+AD128+AF128+AH128+AJ128+AL128+AN128</f>
        <v>25</v>
      </c>
      <c r="G128" s="147">
        <v>1</v>
      </c>
      <c r="H128" s="147">
        <v>1</v>
      </c>
      <c r="I128" s="147">
        <v>12</v>
      </c>
      <c r="J128" s="147">
        <v>5</v>
      </c>
      <c r="K128" s="147">
        <v>3</v>
      </c>
      <c r="L128" s="147">
        <v>2</v>
      </c>
      <c r="M128" s="147">
        <v>4</v>
      </c>
      <c r="N128" s="147">
        <v>4</v>
      </c>
      <c r="O128" s="147">
        <v>1</v>
      </c>
      <c r="P128" s="147">
        <v>1</v>
      </c>
      <c r="Q128" s="147"/>
      <c r="R128" s="147">
        <v>1</v>
      </c>
      <c r="S128" s="147"/>
      <c r="T128" s="147">
        <v>1</v>
      </c>
      <c r="U128" s="147"/>
      <c r="V128" s="147">
        <v>3</v>
      </c>
      <c r="W128" s="147"/>
      <c r="X128" s="147">
        <v>2</v>
      </c>
      <c r="Y128" s="147"/>
      <c r="Z128" s="147">
        <v>1</v>
      </c>
      <c r="AA128" s="147">
        <v>2</v>
      </c>
      <c r="AB128" s="147">
        <v>2</v>
      </c>
      <c r="AC128" s="147"/>
      <c r="AD128" s="147">
        <v>1</v>
      </c>
      <c r="AE128" s="147"/>
      <c r="AF128" s="147">
        <v>1</v>
      </c>
      <c r="AG128" s="147"/>
      <c r="AH128" s="147"/>
      <c r="AI128" s="147"/>
      <c r="AJ128" s="147"/>
      <c r="AK128" s="147"/>
      <c r="AL128" s="147"/>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48</v>
      </c>
      <c r="E133" s="50">
        <f t="shared" si="26"/>
        <v>23</v>
      </c>
      <c r="F133" s="50">
        <f t="shared" si="26"/>
        <v>25</v>
      </c>
      <c r="G133" s="38">
        <v>1</v>
      </c>
      <c r="H133" s="38">
        <v>1</v>
      </c>
      <c r="I133" s="38">
        <v>12</v>
      </c>
      <c r="J133" s="38">
        <v>5</v>
      </c>
      <c r="K133" s="38">
        <v>3</v>
      </c>
      <c r="L133" s="38">
        <v>2</v>
      </c>
      <c r="M133" s="38">
        <v>4</v>
      </c>
      <c r="N133" s="38">
        <v>4</v>
      </c>
      <c r="O133" s="38">
        <v>1</v>
      </c>
      <c r="P133" s="38">
        <v>1</v>
      </c>
      <c r="Q133" s="38"/>
      <c r="R133" s="38">
        <v>1</v>
      </c>
      <c r="S133" s="38"/>
      <c r="T133" s="38">
        <v>1</v>
      </c>
      <c r="U133" s="38"/>
      <c r="V133" s="38">
        <v>3</v>
      </c>
      <c r="W133" s="38"/>
      <c r="X133" s="38">
        <v>2</v>
      </c>
      <c r="Y133" s="38"/>
      <c r="Z133" s="38">
        <v>1</v>
      </c>
      <c r="AA133" s="38">
        <v>2</v>
      </c>
      <c r="AB133" s="38">
        <v>2</v>
      </c>
      <c r="AC133" s="38"/>
      <c r="AD133" s="38">
        <v>1</v>
      </c>
      <c r="AE133" s="38"/>
      <c r="AF133" s="38">
        <v>1</v>
      </c>
      <c r="AG133" s="38"/>
      <c r="AH133" s="38"/>
      <c r="AI133" s="38"/>
      <c r="AJ133" s="38"/>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2</v>
      </c>
      <c r="E136" s="155">
        <f t="shared" si="26"/>
        <v>0</v>
      </c>
      <c r="F136" s="155">
        <f t="shared" si="26"/>
        <v>2</v>
      </c>
      <c r="G136" s="32"/>
      <c r="H136" s="32"/>
      <c r="I136" s="32"/>
      <c r="J136" s="32"/>
      <c r="K136" s="32"/>
      <c r="L136" s="32"/>
      <c r="M136" s="32"/>
      <c r="N136" s="32">
        <v>1</v>
      </c>
      <c r="O136" s="32"/>
      <c r="P136" s="32"/>
      <c r="Q136" s="32"/>
      <c r="R136" s="32"/>
      <c r="S136" s="32"/>
      <c r="T136" s="32"/>
      <c r="U136" s="32"/>
      <c r="V136" s="32"/>
      <c r="W136" s="32"/>
      <c r="X136" s="32"/>
      <c r="Y136" s="32"/>
      <c r="Z136" s="32"/>
      <c r="AA136" s="32"/>
      <c r="AB136" s="32"/>
      <c r="AC136" s="32"/>
      <c r="AD136" s="32">
        <v>1</v>
      </c>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1</v>
      </c>
      <c r="E138" s="155">
        <f t="shared" si="26"/>
        <v>0</v>
      </c>
      <c r="F138" s="155">
        <f t="shared" si="26"/>
        <v>1</v>
      </c>
      <c r="G138" s="32"/>
      <c r="H138" s="32"/>
      <c r="I138" s="32"/>
      <c r="J138" s="32"/>
      <c r="K138" s="32"/>
      <c r="L138" s="32"/>
      <c r="M138" s="32"/>
      <c r="N138" s="32"/>
      <c r="O138" s="32"/>
      <c r="P138" s="32"/>
      <c r="Q138" s="32"/>
      <c r="R138" s="32"/>
      <c r="S138" s="32"/>
      <c r="T138" s="32"/>
      <c r="U138" s="32"/>
      <c r="V138" s="32"/>
      <c r="W138" s="32"/>
      <c r="X138" s="32"/>
      <c r="Y138" s="32"/>
      <c r="Z138" s="32">
        <v>1</v>
      </c>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1</v>
      </c>
      <c r="E139" s="155">
        <f t="shared" si="26"/>
        <v>0</v>
      </c>
      <c r="F139" s="155">
        <f t="shared" si="26"/>
        <v>1</v>
      </c>
      <c r="G139" s="32"/>
      <c r="H139" s="32"/>
      <c r="I139" s="32"/>
      <c r="J139" s="32"/>
      <c r="K139" s="32"/>
      <c r="L139" s="32"/>
      <c r="M139" s="32"/>
      <c r="N139" s="32"/>
      <c r="O139" s="32"/>
      <c r="P139" s="32"/>
      <c r="Q139" s="32"/>
      <c r="R139" s="32"/>
      <c r="S139" s="32"/>
      <c r="T139" s="32"/>
      <c r="U139" s="32"/>
      <c r="V139" s="32">
        <v>1</v>
      </c>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0</v>
      </c>
      <c r="E141" s="158">
        <f t="shared" si="26"/>
        <v>0</v>
      </c>
      <c r="F141" s="158">
        <f t="shared" si="26"/>
        <v>0</v>
      </c>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6</v>
      </c>
      <c r="E145" s="150">
        <f t="shared" ref="E145:F148" si="35">+G145+I145+K145+M145+O145</f>
        <v>6</v>
      </c>
      <c r="F145" s="150">
        <f t="shared" si="35"/>
        <v>0</v>
      </c>
      <c r="G145" s="25"/>
      <c r="H145" s="25"/>
      <c r="I145" s="25">
        <v>5</v>
      </c>
      <c r="J145" s="25"/>
      <c r="K145" s="25"/>
      <c r="L145" s="25"/>
      <c r="M145" s="25">
        <v>1</v>
      </c>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3</v>
      </c>
      <c r="E146" s="155">
        <f t="shared" si="35"/>
        <v>2</v>
      </c>
      <c r="F146" s="155">
        <f t="shared" si="35"/>
        <v>1</v>
      </c>
      <c r="G146" s="32"/>
      <c r="H146" s="32"/>
      <c r="I146" s="32"/>
      <c r="J146" s="32">
        <v>1</v>
      </c>
      <c r="K146" s="32">
        <v>2</v>
      </c>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15</v>
      </c>
      <c r="E148" s="158">
        <f t="shared" si="35"/>
        <v>7</v>
      </c>
      <c r="F148" s="158">
        <f t="shared" si="35"/>
        <v>8</v>
      </c>
      <c r="G148" s="35">
        <v>1</v>
      </c>
      <c r="H148" s="35">
        <v>1</v>
      </c>
      <c r="I148" s="35">
        <v>4</v>
      </c>
      <c r="J148" s="35">
        <v>4</v>
      </c>
      <c r="K148" s="35">
        <v>1</v>
      </c>
      <c r="L148" s="35">
        <v>2</v>
      </c>
      <c r="M148" s="35">
        <v>1</v>
      </c>
      <c r="N148" s="35">
        <v>1</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2</v>
      </c>
      <c r="E149" s="150">
        <f t="shared" ref="E149:F155" si="36">+G149+I149+K149+M149+O149+Q149+S149+U149+W149+Y149+AA149+AC149+AE149+AG149+AI149+AK149+AM149</f>
        <v>0</v>
      </c>
      <c r="F149" s="150">
        <f t="shared" si="36"/>
        <v>2</v>
      </c>
      <c r="G149" s="25"/>
      <c r="H149" s="25"/>
      <c r="I149" s="25"/>
      <c r="J149" s="25"/>
      <c r="K149" s="25"/>
      <c r="L149" s="25"/>
      <c r="M149" s="25"/>
      <c r="N149" s="25"/>
      <c r="O149" s="25"/>
      <c r="P149" s="25"/>
      <c r="Q149" s="25"/>
      <c r="R149" s="25"/>
      <c r="S149" s="25"/>
      <c r="T149" s="25"/>
      <c r="U149" s="25"/>
      <c r="V149" s="25"/>
      <c r="W149" s="25"/>
      <c r="X149" s="25">
        <v>1</v>
      </c>
      <c r="Y149" s="25"/>
      <c r="Z149" s="25"/>
      <c r="AA149" s="25"/>
      <c r="AB149" s="25">
        <v>1</v>
      </c>
      <c r="AC149" s="25"/>
      <c r="AD149" s="25"/>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1</v>
      </c>
      <c r="E151" s="155">
        <f t="shared" si="36"/>
        <v>0</v>
      </c>
      <c r="F151" s="155">
        <f t="shared" si="36"/>
        <v>1</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v>1</v>
      </c>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0</v>
      </c>
      <c r="E152" s="155">
        <f t="shared" si="36"/>
        <v>0</v>
      </c>
      <c r="F152" s="155">
        <f t="shared" si="36"/>
        <v>0</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2</v>
      </c>
      <c r="E153" s="155">
        <f t="shared" si="36"/>
        <v>0</v>
      </c>
      <c r="F153" s="155">
        <f t="shared" si="36"/>
        <v>2</v>
      </c>
      <c r="G153" s="32"/>
      <c r="H153" s="32"/>
      <c r="I153" s="32"/>
      <c r="J153" s="32"/>
      <c r="K153" s="32"/>
      <c r="L153" s="32"/>
      <c r="M153" s="32"/>
      <c r="N153" s="32">
        <v>2</v>
      </c>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10</v>
      </c>
      <c r="E154" s="155">
        <f t="shared" si="36"/>
        <v>5</v>
      </c>
      <c r="F154" s="155">
        <f t="shared" si="36"/>
        <v>5</v>
      </c>
      <c r="G154" s="32"/>
      <c r="H154" s="32"/>
      <c r="I154" s="32">
        <v>1</v>
      </c>
      <c r="J154" s="32"/>
      <c r="K154" s="32"/>
      <c r="L154" s="32"/>
      <c r="M154" s="32">
        <v>2</v>
      </c>
      <c r="N154" s="32"/>
      <c r="O154" s="32"/>
      <c r="P154" s="32"/>
      <c r="Q154" s="32"/>
      <c r="R154" s="32">
        <v>1</v>
      </c>
      <c r="S154" s="32"/>
      <c r="T154" s="32">
        <v>1</v>
      </c>
      <c r="U154" s="32"/>
      <c r="V154" s="32">
        <v>1</v>
      </c>
      <c r="W154" s="32"/>
      <c r="X154" s="32">
        <v>1</v>
      </c>
      <c r="Y154" s="32"/>
      <c r="Z154" s="32"/>
      <c r="AA154" s="32">
        <v>2</v>
      </c>
      <c r="AB154" s="32">
        <v>1</v>
      </c>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3</v>
      </c>
      <c r="E155" s="155">
        <f t="shared" si="36"/>
        <v>1</v>
      </c>
      <c r="F155" s="155">
        <f t="shared" si="36"/>
        <v>2</v>
      </c>
      <c r="G155" s="32"/>
      <c r="H155" s="32"/>
      <c r="I155" s="32"/>
      <c r="J155" s="32"/>
      <c r="K155" s="32"/>
      <c r="L155" s="32"/>
      <c r="M155" s="32"/>
      <c r="N155" s="32"/>
      <c r="O155" s="32">
        <v>1</v>
      </c>
      <c r="P155" s="32">
        <v>1</v>
      </c>
      <c r="Q155" s="32"/>
      <c r="R155" s="32"/>
      <c r="S155" s="32"/>
      <c r="T155" s="32"/>
      <c r="U155" s="32"/>
      <c r="V155" s="32">
        <v>1</v>
      </c>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2</v>
      </c>
      <c r="E156" s="158">
        <f>+G156+I156+K156+M156+O156+Q156+S156+U156+W156+Y156+AA156+AC156+AE156+AG156+AI156+AK156+AM156</f>
        <v>2</v>
      </c>
      <c r="F156" s="158">
        <f>+H156+J156+L156+N156+P156+R156+T156+V156+X156+Z156+AB156+AD156+AF156+AH156+AJ156+AL156+AN156</f>
        <v>0</v>
      </c>
      <c r="G156" s="35"/>
      <c r="H156" s="35"/>
      <c r="I156" s="35">
        <v>2</v>
      </c>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420" t="s">
        <v>146</v>
      </c>
      <c r="E160" s="332" t="s">
        <v>48</v>
      </c>
      <c r="F160" s="332" t="s">
        <v>70</v>
      </c>
      <c r="G160" s="419" t="s">
        <v>48</v>
      </c>
      <c r="H160" s="419" t="s">
        <v>70</v>
      </c>
      <c r="I160" s="419" t="s">
        <v>48</v>
      </c>
      <c r="J160" s="419" t="s">
        <v>70</v>
      </c>
      <c r="K160" s="419" t="s">
        <v>48</v>
      </c>
      <c r="L160" s="419" t="s">
        <v>70</v>
      </c>
      <c r="M160" s="419" t="s">
        <v>48</v>
      </c>
      <c r="N160" s="419" t="s">
        <v>70</v>
      </c>
      <c r="O160" s="419" t="s">
        <v>48</v>
      </c>
      <c r="P160" s="419" t="s">
        <v>70</v>
      </c>
      <c r="Q160" s="419" t="s">
        <v>48</v>
      </c>
      <c r="R160" s="419" t="s">
        <v>70</v>
      </c>
      <c r="S160" s="419" t="s">
        <v>48</v>
      </c>
      <c r="T160" s="419" t="s">
        <v>70</v>
      </c>
      <c r="U160" s="419" t="s">
        <v>48</v>
      </c>
      <c r="V160" s="419" t="s">
        <v>70</v>
      </c>
      <c r="W160" s="419" t="s">
        <v>48</v>
      </c>
      <c r="X160" s="419" t="s">
        <v>70</v>
      </c>
      <c r="Y160" s="419" t="s">
        <v>48</v>
      </c>
      <c r="Z160" s="419" t="s">
        <v>70</v>
      </c>
      <c r="AA160" s="419" t="s">
        <v>48</v>
      </c>
      <c r="AB160" s="419" t="s">
        <v>70</v>
      </c>
      <c r="AC160" s="419" t="s">
        <v>48</v>
      </c>
      <c r="AD160" s="419" t="s">
        <v>70</v>
      </c>
      <c r="AE160" s="419" t="s">
        <v>48</v>
      </c>
      <c r="AF160" s="419" t="s">
        <v>70</v>
      </c>
      <c r="AG160" s="419" t="s">
        <v>48</v>
      </c>
      <c r="AH160" s="419" t="s">
        <v>70</v>
      </c>
      <c r="AI160" s="419" t="s">
        <v>48</v>
      </c>
      <c r="AJ160" s="419" t="s">
        <v>70</v>
      </c>
      <c r="AK160" s="419" t="s">
        <v>48</v>
      </c>
      <c r="AL160" s="419" t="s">
        <v>70</v>
      </c>
      <c r="AM160" s="419" t="s">
        <v>48</v>
      </c>
      <c r="AN160" s="399"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20</v>
      </c>
      <c r="E161" s="146">
        <f>+G161+I161+K161+M161+O161+Q161+S161+U161+W161+Y161+AA161+AC161+AE161+AG161+AI161+AK161+AM161</f>
        <v>7</v>
      </c>
      <c r="F161" s="146">
        <f>+H161+J161+L161+N161+P161+R161+T161+V161+X161+Z161+AB161+AD161+AF161+AH161+AJ161+AL161+AN161</f>
        <v>13</v>
      </c>
      <c r="G161" s="38"/>
      <c r="H161" s="38">
        <v>3</v>
      </c>
      <c r="I161" s="38">
        <v>2</v>
      </c>
      <c r="J161" s="38">
        <v>4</v>
      </c>
      <c r="K161" s="38">
        <v>2</v>
      </c>
      <c r="L161" s="38"/>
      <c r="M161" s="38"/>
      <c r="N161" s="38">
        <v>1</v>
      </c>
      <c r="O161" s="38"/>
      <c r="P161" s="38"/>
      <c r="Q161" s="38">
        <v>1</v>
      </c>
      <c r="R161" s="38"/>
      <c r="S161" s="38"/>
      <c r="T161" s="38">
        <v>2</v>
      </c>
      <c r="U161" s="38"/>
      <c r="V161" s="38"/>
      <c r="W161" s="38"/>
      <c r="X161" s="38"/>
      <c r="Y161" s="38">
        <v>1</v>
      </c>
      <c r="Z161" s="38">
        <v>1</v>
      </c>
      <c r="AA161" s="38">
        <v>1</v>
      </c>
      <c r="AB161" s="38">
        <v>2</v>
      </c>
      <c r="AC161" s="38"/>
      <c r="AD161" s="38"/>
      <c r="AE161" s="38"/>
      <c r="AF161" s="38"/>
      <c r="AG161" s="38"/>
      <c r="AH161" s="38"/>
      <c r="AI161" s="38"/>
      <c r="AJ161" s="38"/>
      <c r="AK161" s="38"/>
      <c r="AL161" s="38"/>
      <c r="AM161" s="38"/>
      <c r="AN161" s="173"/>
      <c r="AO161" s="299">
        <v>5</v>
      </c>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20</v>
      </c>
      <c r="E166" s="50">
        <f t="shared" si="41"/>
        <v>7</v>
      </c>
      <c r="F166" s="50">
        <f t="shared" si="41"/>
        <v>13</v>
      </c>
      <c r="G166" s="38"/>
      <c r="H166" s="38">
        <v>3</v>
      </c>
      <c r="I166" s="38">
        <v>2</v>
      </c>
      <c r="J166" s="38">
        <v>4</v>
      </c>
      <c r="K166" s="38">
        <v>2</v>
      </c>
      <c r="L166" s="38"/>
      <c r="M166" s="38"/>
      <c r="N166" s="38">
        <v>1</v>
      </c>
      <c r="O166" s="38"/>
      <c r="P166" s="38"/>
      <c r="Q166" s="38">
        <v>1</v>
      </c>
      <c r="R166" s="38"/>
      <c r="S166" s="38"/>
      <c r="T166" s="38">
        <v>2</v>
      </c>
      <c r="U166" s="38"/>
      <c r="V166" s="38"/>
      <c r="W166" s="38"/>
      <c r="X166" s="38"/>
      <c r="Y166" s="38">
        <v>1</v>
      </c>
      <c r="Z166" s="38">
        <v>1</v>
      </c>
      <c r="AA166" s="38">
        <v>1</v>
      </c>
      <c r="AB166" s="38">
        <v>2</v>
      </c>
      <c r="AC166" s="38"/>
      <c r="AD166" s="38"/>
      <c r="AE166" s="38"/>
      <c r="AF166" s="38"/>
      <c r="AG166" s="38"/>
      <c r="AH166" s="38"/>
      <c r="AI166" s="38"/>
      <c r="AJ166" s="38"/>
      <c r="AK166" s="38"/>
      <c r="AL166" s="38"/>
      <c r="AM166" s="38"/>
      <c r="AN166" s="173"/>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1</v>
      </c>
      <c r="E169" s="155">
        <f t="shared" si="41"/>
        <v>0</v>
      </c>
      <c r="F169" s="155">
        <f t="shared" si="41"/>
        <v>1</v>
      </c>
      <c r="G169" s="32"/>
      <c r="H169" s="32"/>
      <c r="I169" s="32"/>
      <c r="J169" s="32"/>
      <c r="K169" s="32"/>
      <c r="L169" s="32"/>
      <c r="M169" s="32"/>
      <c r="N169" s="32"/>
      <c r="O169" s="32"/>
      <c r="P169" s="32"/>
      <c r="Q169" s="32"/>
      <c r="R169" s="32"/>
      <c r="S169" s="32"/>
      <c r="T169" s="32">
        <v>1</v>
      </c>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0</v>
      </c>
      <c r="E172" s="155">
        <f t="shared" si="49"/>
        <v>0</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1</v>
      </c>
      <c r="E173" s="155">
        <f t="shared" si="49"/>
        <v>1</v>
      </c>
      <c r="F173" s="155">
        <f t="shared" si="49"/>
        <v>0</v>
      </c>
      <c r="G173" s="32"/>
      <c r="H173" s="32"/>
      <c r="I173" s="32"/>
      <c r="J173" s="32"/>
      <c r="K173" s="32"/>
      <c r="L173" s="32"/>
      <c r="M173" s="32"/>
      <c r="N173" s="32"/>
      <c r="O173" s="32"/>
      <c r="P173" s="32"/>
      <c r="Q173" s="32">
        <v>1</v>
      </c>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1</v>
      </c>
      <c r="E177" s="151">
        <f t="shared" si="49"/>
        <v>0</v>
      </c>
      <c r="F177" s="151">
        <f t="shared" si="49"/>
        <v>1</v>
      </c>
      <c r="G177" s="44"/>
      <c r="H177" s="44"/>
      <c r="I177" s="44"/>
      <c r="J177" s="44"/>
      <c r="K177" s="44"/>
      <c r="L177" s="44"/>
      <c r="M177" s="44"/>
      <c r="N177" s="44">
        <v>1</v>
      </c>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2</v>
      </c>
      <c r="E178" s="150">
        <f t="shared" ref="E178:F181" si="50">+G178+I178+K178+M178+O178</f>
        <v>2</v>
      </c>
      <c r="F178" s="150">
        <f t="shared" si="50"/>
        <v>0</v>
      </c>
      <c r="G178" s="25"/>
      <c r="H178" s="25"/>
      <c r="I178" s="25">
        <v>1</v>
      </c>
      <c r="J178" s="25"/>
      <c r="K178" s="25">
        <v>1</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v>1</v>
      </c>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6</v>
      </c>
      <c r="E181" s="158">
        <f t="shared" si="50"/>
        <v>2</v>
      </c>
      <c r="F181" s="158">
        <f t="shared" si="50"/>
        <v>4</v>
      </c>
      <c r="G181" s="35"/>
      <c r="H181" s="35">
        <v>1</v>
      </c>
      <c r="I181" s="35">
        <v>1</v>
      </c>
      <c r="J181" s="35">
        <v>3</v>
      </c>
      <c r="K181" s="35">
        <v>1</v>
      </c>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v>4</v>
      </c>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1</v>
      </c>
      <c r="E182" s="150">
        <f t="shared" si="49"/>
        <v>0</v>
      </c>
      <c r="F182" s="150">
        <f t="shared" si="49"/>
        <v>1</v>
      </c>
      <c r="G182" s="25"/>
      <c r="H182" s="25"/>
      <c r="I182" s="25"/>
      <c r="J182" s="25"/>
      <c r="K182" s="25"/>
      <c r="L182" s="25"/>
      <c r="M182" s="25"/>
      <c r="N182" s="25"/>
      <c r="O182" s="25"/>
      <c r="P182" s="25"/>
      <c r="Q182" s="25"/>
      <c r="R182" s="25"/>
      <c r="S182" s="25"/>
      <c r="T182" s="25"/>
      <c r="U182" s="25"/>
      <c r="V182" s="25"/>
      <c r="W182" s="25"/>
      <c r="X182" s="25"/>
      <c r="Y182" s="25"/>
      <c r="Z182" s="25"/>
      <c r="AA182" s="25"/>
      <c r="AB182" s="25">
        <v>1</v>
      </c>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8</v>
      </c>
      <c r="E187" s="155">
        <f t="shared" si="49"/>
        <v>2</v>
      </c>
      <c r="F187" s="155">
        <f t="shared" si="49"/>
        <v>6</v>
      </c>
      <c r="G187" s="32"/>
      <c r="H187" s="32">
        <v>2</v>
      </c>
      <c r="I187" s="32"/>
      <c r="J187" s="32">
        <v>1</v>
      </c>
      <c r="K187" s="32"/>
      <c r="L187" s="32"/>
      <c r="M187" s="32"/>
      <c r="N187" s="32"/>
      <c r="O187" s="32"/>
      <c r="P187" s="32"/>
      <c r="Q187" s="32"/>
      <c r="R187" s="32"/>
      <c r="S187" s="32"/>
      <c r="T187" s="32">
        <v>1</v>
      </c>
      <c r="U187" s="32"/>
      <c r="V187" s="32"/>
      <c r="W187" s="32"/>
      <c r="X187" s="32"/>
      <c r="Y187" s="32">
        <v>1</v>
      </c>
      <c r="Z187" s="32">
        <v>1</v>
      </c>
      <c r="AA187" s="32">
        <v>1</v>
      </c>
      <c r="AB187" s="32">
        <v>1</v>
      </c>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0</v>
      </c>
      <c r="E188" s="155">
        <f t="shared" si="49"/>
        <v>0</v>
      </c>
      <c r="F188" s="155">
        <f t="shared" si="49"/>
        <v>0</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411" t="s">
        <v>198</v>
      </c>
      <c r="D193" s="411" t="s">
        <v>48</v>
      </c>
      <c r="E193" s="412" t="s">
        <v>70</v>
      </c>
      <c r="F193" s="414" t="s">
        <v>48</v>
      </c>
      <c r="G193" s="414" t="s">
        <v>70</v>
      </c>
      <c r="H193" s="414" t="s">
        <v>48</v>
      </c>
      <c r="I193" s="414" t="s">
        <v>70</v>
      </c>
      <c r="J193" s="414" t="s">
        <v>48</v>
      </c>
      <c r="K193" s="414" t="s">
        <v>70</v>
      </c>
      <c r="L193" s="414" t="s">
        <v>48</v>
      </c>
      <c r="M193" s="414" t="s">
        <v>70</v>
      </c>
      <c r="N193" s="414" t="s">
        <v>48</v>
      </c>
      <c r="O193" s="414" t="s">
        <v>70</v>
      </c>
      <c r="P193" s="414" t="s">
        <v>48</v>
      </c>
      <c r="Q193" s="414" t="s">
        <v>70</v>
      </c>
      <c r="R193" s="414" t="s">
        <v>48</v>
      </c>
      <c r="S193" s="414" t="s">
        <v>70</v>
      </c>
      <c r="T193" s="414" t="s">
        <v>48</v>
      </c>
      <c r="U193" s="414" t="s">
        <v>70</v>
      </c>
      <c r="V193" s="414" t="s">
        <v>48</v>
      </c>
      <c r="W193" s="414" t="s">
        <v>70</v>
      </c>
      <c r="X193" s="414" t="s">
        <v>48</v>
      </c>
      <c r="Y193" s="414" t="s">
        <v>70</v>
      </c>
      <c r="Z193" s="414" t="s">
        <v>48</v>
      </c>
      <c r="AA193" s="414" t="s">
        <v>70</v>
      </c>
      <c r="AB193" s="414" t="s">
        <v>48</v>
      </c>
      <c r="AC193" s="414" t="s">
        <v>70</v>
      </c>
      <c r="AD193" s="414" t="s">
        <v>48</v>
      </c>
      <c r="AE193" s="414" t="s">
        <v>70</v>
      </c>
      <c r="AF193" s="414" t="s">
        <v>48</v>
      </c>
      <c r="AG193" s="414" t="s">
        <v>70</v>
      </c>
      <c r="AH193" s="414" t="s">
        <v>48</v>
      </c>
      <c r="AI193" s="414" t="s">
        <v>70</v>
      </c>
      <c r="AJ193" s="414" t="s">
        <v>48</v>
      </c>
      <c r="AK193" s="414"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411" t="s">
        <v>198</v>
      </c>
      <c r="D197" s="411" t="s">
        <v>48</v>
      </c>
      <c r="E197" s="412" t="s">
        <v>70</v>
      </c>
      <c r="F197" s="414" t="s">
        <v>48</v>
      </c>
      <c r="G197" s="414" t="s">
        <v>70</v>
      </c>
      <c r="H197" s="414" t="s">
        <v>48</v>
      </c>
      <c r="I197" s="414" t="s">
        <v>70</v>
      </c>
      <c r="J197" s="414" t="s">
        <v>48</v>
      </c>
      <c r="K197" s="414" t="s">
        <v>70</v>
      </c>
      <c r="L197" s="414" t="s">
        <v>48</v>
      </c>
      <c r="M197" s="414" t="s">
        <v>70</v>
      </c>
      <c r="N197" s="414" t="s">
        <v>48</v>
      </c>
      <c r="O197" s="414" t="s">
        <v>70</v>
      </c>
      <c r="P197" s="414" t="s">
        <v>48</v>
      </c>
      <c r="Q197" s="414" t="s">
        <v>70</v>
      </c>
      <c r="R197" s="414" t="s">
        <v>48</v>
      </c>
      <c r="S197" s="414" t="s">
        <v>70</v>
      </c>
      <c r="T197" s="414" t="s">
        <v>48</v>
      </c>
      <c r="U197" s="414" t="s">
        <v>70</v>
      </c>
      <c r="V197" s="414" t="s">
        <v>48</v>
      </c>
      <c r="W197" s="414" t="s">
        <v>70</v>
      </c>
      <c r="X197" s="414" t="s">
        <v>48</v>
      </c>
      <c r="Y197" s="414" t="s">
        <v>70</v>
      </c>
      <c r="Z197" s="414" t="s">
        <v>48</v>
      </c>
      <c r="AA197" s="414" t="s">
        <v>70</v>
      </c>
      <c r="AB197" s="414" t="s">
        <v>48</v>
      </c>
      <c r="AC197" s="414" t="s">
        <v>70</v>
      </c>
      <c r="AD197" s="414" t="s">
        <v>48</v>
      </c>
      <c r="AE197" s="414" t="s">
        <v>70</v>
      </c>
      <c r="AF197" s="414" t="s">
        <v>48</v>
      </c>
      <c r="AG197" s="414" t="s">
        <v>70</v>
      </c>
      <c r="AH197" s="414" t="s">
        <v>48</v>
      </c>
      <c r="AI197" s="414" t="s">
        <v>70</v>
      </c>
      <c r="AJ197" s="414" t="s">
        <v>48</v>
      </c>
      <c r="AK197" s="414"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418" t="s">
        <v>143</v>
      </c>
      <c r="F201" s="418" t="s">
        <v>84</v>
      </c>
      <c r="G201" s="418" t="s">
        <v>8</v>
      </c>
      <c r="H201" s="414" t="s">
        <v>9</v>
      </c>
      <c r="I201" s="414" t="s">
        <v>10</v>
      </c>
      <c r="J201" s="414" t="s">
        <v>11</v>
      </c>
      <c r="K201" s="414" t="s">
        <v>12</v>
      </c>
      <c r="L201" s="414" t="s">
        <v>13</v>
      </c>
      <c r="M201" s="414" t="s">
        <v>14</v>
      </c>
      <c r="N201" s="414" t="s">
        <v>204</v>
      </c>
      <c r="O201" s="414" t="s">
        <v>205</v>
      </c>
      <c r="P201" s="414" t="s">
        <v>206</v>
      </c>
      <c r="Q201" s="414" t="s">
        <v>207</v>
      </c>
      <c r="R201" s="414" t="s">
        <v>208</v>
      </c>
      <c r="S201" s="414" t="s">
        <v>209</v>
      </c>
      <c r="T201" s="418" t="s">
        <v>210</v>
      </c>
      <c r="U201" s="418"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411" t="s">
        <v>198</v>
      </c>
      <c r="D209" s="411" t="s">
        <v>48</v>
      </c>
      <c r="E209" s="404" t="s">
        <v>70</v>
      </c>
      <c r="F209" s="405" t="s">
        <v>210</v>
      </c>
      <c r="G209" s="405" t="s">
        <v>70</v>
      </c>
      <c r="H209" s="405" t="s">
        <v>210</v>
      </c>
      <c r="I209" s="405" t="s">
        <v>70</v>
      </c>
      <c r="J209" s="405" t="s">
        <v>210</v>
      </c>
      <c r="K209" s="405" t="s">
        <v>70</v>
      </c>
      <c r="L209" s="405" t="s">
        <v>210</v>
      </c>
      <c r="M209" s="405" t="s">
        <v>70</v>
      </c>
      <c r="N209" s="405" t="s">
        <v>210</v>
      </c>
      <c r="O209" s="405" t="s">
        <v>70</v>
      </c>
      <c r="P209" s="405" t="s">
        <v>210</v>
      </c>
      <c r="Q209" s="405" t="s">
        <v>70</v>
      </c>
      <c r="R209" s="405" t="s">
        <v>210</v>
      </c>
      <c r="S209" s="405" t="s">
        <v>70</v>
      </c>
      <c r="T209" s="405" t="s">
        <v>210</v>
      </c>
      <c r="U209" s="405" t="s">
        <v>70</v>
      </c>
      <c r="V209" s="405" t="s">
        <v>210</v>
      </c>
      <c r="W209" s="405" t="s">
        <v>70</v>
      </c>
      <c r="X209" s="405" t="s">
        <v>210</v>
      </c>
      <c r="Y209" s="405" t="s">
        <v>70</v>
      </c>
      <c r="Z209" s="405" t="s">
        <v>210</v>
      </c>
      <c r="AA209" s="405" t="s">
        <v>70</v>
      </c>
      <c r="AB209" s="405" t="s">
        <v>210</v>
      </c>
      <c r="AC209" s="405" t="s">
        <v>70</v>
      </c>
      <c r="AD209" s="405" t="s">
        <v>210</v>
      </c>
      <c r="AE209" s="405" t="s">
        <v>70</v>
      </c>
      <c r="AF209" s="405" t="s">
        <v>210</v>
      </c>
      <c r="AG209" s="405" t="s">
        <v>70</v>
      </c>
      <c r="AH209" s="405" t="s">
        <v>210</v>
      </c>
      <c r="AI209" s="405" t="s">
        <v>70</v>
      </c>
      <c r="AJ209" s="405" t="s">
        <v>210</v>
      </c>
      <c r="AK209" s="405" t="s">
        <v>70</v>
      </c>
      <c r="AL209" s="405" t="s">
        <v>210</v>
      </c>
      <c r="AM209" s="402"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18</v>
      </c>
      <c r="D210" s="203">
        <f>+F210+H210+J210+L210+N210+P210+R210+T210+V210++X210+Z210+AB210+AD210+AF210+AH210+AJ210+AL210</f>
        <v>2</v>
      </c>
      <c r="E210" s="203">
        <f>+G210+I210+K210+M210+O210+Q210+S210+U210+W210++Y210+AA210+AC210+AE210+AG210+AI210+AK210+AM210</f>
        <v>16</v>
      </c>
      <c r="F210" s="203">
        <f>SUM(F212:F220)</f>
        <v>0</v>
      </c>
      <c r="G210" s="203">
        <f t="shared" ref="G210:AM210" si="52">SUM(G212:G220)</f>
        <v>0</v>
      </c>
      <c r="H210" s="203">
        <f t="shared" si="52"/>
        <v>0</v>
      </c>
      <c r="I210" s="203">
        <f t="shared" si="52"/>
        <v>0</v>
      </c>
      <c r="J210" s="203">
        <f t="shared" si="52"/>
        <v>0</v>
      </c>
      <c r="K210" s="203">
        <f>SUM(K211:K220)</f>
        <v>0</v>
      </c>
      <c r="L210" s="203">
        <f t="shared" si="52"/>
        <v>0</v>
      </c>
      <c r="M210" s="203">
        <f>SUM(M211:M220)</f>
        <v>2</v>
      </c>
      <c r="N210" s="203">
        <f t="shared" si="52"/>
        <v>1</v>
      </c>
      <c r="O210" s="203">
        <f>SUM(O211:O220)</f>
        <v>2</v>
      </c>
      <c r="P210" s="203">
        <f t="shared" si="52"/>
        <v>0</v>
      </c>
      <c r="Q210" s="203">
        <f>SUM(Q211:Q220)</f>
        <v>1</v>
      </c>
      <c r="R210" s="203">
        <f t="shared" si="52"/>
        <v>1</v>
      </c>
      <c r="S210" s="203">
        <f>SUM(S211:S220)</f>
        <v>2</v>
      </c>
      <c r="T210" s="203">
        <f t="shared" si="52"/>
        <v>0</v>
      </c>
      <c r="U210" s="203">
        <f>SUM(U211:U220)</f>
        <v>3</v>
      </c>
      <c r="V210" s="203">
        <f t="shared" si="52"/>
        <v>0</v>
      </c>
      <c r="W210" s="203">
        <f>SUM(W211:W220)</f>
        <v>1</v>
      </c>
      <c r="X210" s="203">
        <f t="shared" si="52"/>
        <v>0</v>
      </c>
      <c r="Y210" s="203">
        <f>SUM(Y211:Y220)</f>
        <v>2</v>
      </c>
      <c r="Z210" s="203">
        <f t="shared" si="52"/>
        <v>0</v>
      </c>
      <c r="AA210" s="203">
        <f>SUM(AA211:AA220)</f>
        <v>2</v>
      </c>
      <c r="AB210" s="203">
        <f t="shared" si="52"/>
        <v>0</v>
      </c>
      <c r="AC210" s="203">
        <f>SUM(AC211:AC220)</f>
        <v>0</v>
      </c>
      <c r="AD210" s="203">
        <f t="shared" si="52"/>
        <v>0</v>
      </c>
      <c r="AE210" s="203">
        <f t="shared" si="52"/>
        <v>1</v>
      </c>
      <c r="AF210" s="203">
        <f t="shared" si="52"/>
        <v>0</v>
      </c>
      <c r="AG210" s="203">
        <f t="shared" si="52"/>
        <v>0</v>
      </c>
      <c r="AH210" s="203">
        <f t="shared" si="52"/>
        <v>0</v>
      </c>
      <c r="AI210" s="203">
        <f t="shared" si="52"/>
        <v>0</v>
      </c>
      <c r="AJ210" s="203">
        <f t="shared" si="52"/>
        <v>0</v>
      </c>
      <c r="AK210" s="203">
        <f t="shared" si="52"/>
        <v>0</v>
      </c>
      <c r="AL210" s="204">
        <f t="shared" si="52"/>
        <v>0</v>
      </c>
      <c r="AM210" s="205">
        <f t="shared" si="52"/>
        <v>0</v>
      </c>
      <c r="AN210" s="206">
        <f>SUM(AN211:AN220)</f>
        <v>0</v>
      </c>
      <c r="AO210" s="207">
        <f>SUM(AO211:AO220)</f>
        <v>1</v>
      </c>
      <c r="AP210" s="208">
        <f>SUM(AP211:AP220)</f>
        <v>1</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2</v>
      </c>
      <c r="D211" s="211"/>
      <c r="E211" s="210">
        <f>+K211+M211+O211+Q211+S211+U211+W211++Y211+AA211+AC211</f>
        <v>2</v>
      </c>
      <c r="F211" s="154"/>
      <c r="G211" s="154"/>
      <c r="H211" s="154"/>
      <c r="I211" s="154"/>
      <c r="J211" s="154"/>
      <c r="K211" s="25"/>
      <c r="L211" s="154"/>
      <c r="M211" s="25">
        <v>1</v>
      </c>
      <c r="N211" s="154"/>
      <c r="O211" s="25"/>
      <c r="P211" s="154"/>
      <c r="Q211" s="25"/>
      <c r="R211" s="154"/>
      <c r="S211" s="25"/>
      <c r="T211" s="154"/>
      <c r="U211" s="25">
        <v>1</v>
      </c>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417" t="s">
        <v>225</v>
      </c>
      <c r="C212" s="53">
        <f t="shared" ref="C212:C220" si="55">SUM(D212:E212)</f>
        <v>1</v>
      </c>
      <c r="D212" s="53">
        <f t="shared" ref="D212:E220" si="56">+F212+H212+J212+L212+N212+P212+R212+T212+V212++X212+Z212+AB212+AD212+AF212+AH212+AJ212+AL212</f>
        <v>1</v>
      </c>
      <c r="E212" s="168">
        <f>+G212+I212+K212+M212+O212+Q212+S212+U212+W212++Y212+AA212+AC212+AE212+AG212+AI212+AK212+AM212</f>
        <v>0</v>
      </c>
      <c r="F212" s="44"/>
      <c r="G212" s="44"/>
      <c r="H212" s="44"/>
      <c r="I212" s="44"/>
      <c r="J212" s="44"/>
      <c r="K212" s="44"/>
      <c r="L212" s="44"/>
      <c r="M212" s="44"/>
      <c r="N212" s="44"/>
      <c r="O212" s="44"/>
      <c r="P212" s="44"/>
      <c r="Q212" s="44"/>
      <c r="R212" s="44">
        <v>1</v>
      </c>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5</v>
      </c>
      <c r="D214" s="56">
        <f t="shared" si="56"/>
        <v>1</v>
      </c>
      <c r="E214" s="214">
        <f t="shared" si="56"/>
        <v>4</v>
      </c>
      <c r="F214" s="32"/>
      <c r="G214" s="32"/>
      <c r="H214" s="32"/>
      <c r="I214" s="32"/>
      <c r="J214" s="32"/>
      <c r="K214" s="32"/>
      <c r="L214" s="32"/>
      <c r="M214" s="32"/>
      <c r="N214" s="32">
        <v>1</v>
      </c>
      <c r="O214" s="32">
        <v>1</v>
      </c>
      <c r="P214" s="32"/>
      <c r="Q214" s="32"/>
      <c r="R214" s="32"/>
      <c r="S214" s="32"/>
      <c r="T214" s="32"/>
      <c r="U214" s="32"/>
      <c r="V214" s="32"/>
      <c r="W214" s="32"/>
      <c r="X214" s="32"/>
      <c r="Y214" s="32">
        <v>1</v>
      </c>
      <c r="Z214" s="32"/>
      <c r="AA214" s="32">
        <v>1</v>
      </c>
      <c r="AB214" s="32"/>
      <c r="AC214" s="32"/>
      <c r="AD214" s="32"/>
      <c r="AE214" s="32">
        <v>1</v>
      </c>
      <c r="AF214" s="32"/>
      <c r="AG214" s="32"/>
      <c r="AH214" s="32"/>
      <c r="AI214" s="32"/>
      <c r="AJ214" s="32"/>
      <c r="AK214" s="32"/>
      <c r="AL214" s="32"/>
      <c r="AM214" s="86"/>
      <c r="AN214" s="177"/>
      <c r="AO214" s="178">
        <v>1</v>
      </c>
      <c r="AP214" s="32">
        <v>1</v>
      </c>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10</v>
      </c>
      <c r="D220" s="53">
        <f t="shared" si="56"/>
        <v>0</v>
      </c>
      <c r="E220" s="168">
        <f t="shared" si="56"/>
        <v>10</v>
      </c>
      <c r="F220" s="44"/>
      <c r="G220" s="44"/>
      <c r="H220" s="44"/>
      <c r="I220" s="44"/>
      <c r="J220" s="44"/>
      <c r="K220" s="44"/>
      <c r="L220" s="44"/>
      <c r="M220" s="44">
        <v>1</v>
      </c>
      <c r="N220" s="44"/>
      <c r="O220" s="44">
        <v>1</v>
      </c>
      <c r="P220" s="44"/>
      <c r="Q220" s="44">
        <v>1</v>
      </c>
      <c r="R220" s="44"/>
      <c r="S220" s="44">
        <v>2</v>
      </c>
      <c r="T220" s="44"/>
      <c r="U220" s="44">
        <v>2</v>
      </c>
      <c r="V220" s="44"/>
      <c r="W220" s="44">
        <v>1</v>
      </c>
      <c r="X220" s="44"/>
      <c r="Y220" s="44">
        <v>1</v>
      </c>
      <c r="Z220" s="44"/>
      <c r="AA220" s="44">
        <v>1</v>
      </c>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411" t="s">
        <v>198</v>
      </c>
      <c r="D224" s="411" t="s">
        <v>48</v>
      </c>
      <c r="E224" s="404"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2</v>
      </c>
      <c r="D225" s="52">
        <f t="shared" ref="D225:E231" si="60">+F225+H225+J225+L225+N225+P225+R225+T225+V225++X225+Z225+AB225+AD225+AF225+AH225+AJ225+AL225+AN225</f>
        <v>2</v>
      </c>
      <c r="E225" s="52">
        <f t="shared" si="60"/>
        <v>0</v>
      </c>
      <c r="F225" s="24"/>
      <c r="G225" s="24"/>
      <c r="H225" s="24"/>
      <c r="I225" s="24"/>
      <c r="J225" s="24"/>
      <c r="K225" s="24"/>
      <c r="L225" s="24"/>
      <c r="M225" s="24"/>
      <c r="N225" s="24"/>
      <c r="O225" s="24"/>
      <c r="P225" s="24"/>
      <c r="Q225" s="24"/>
      <c r="R225" s="24"/>
      <c r="S225" s="24"/>
      <c r="T225" s="24"/>
      <c r="U225" s="24"/>
      <c r="V225" s="24">
        <v>1</v>
      </c>
      <c r="W225" s="24"/>
      <c r="X225" s="24">
        <v>1</v>
      </c>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0</v>
      </c>
      <c r="D226" s="62">
        <f t="shared" si="60"/>
        <v>0</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411" t="s">
        <v>198</v>
      </c>
      <c r="D235" s="411" t="s">
        <v>48</v>
      </c>
      <c r="E235" s="404"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4"/>
        <v>0</v>
      </c>
      <c r="E237" s="237">
        <f t="shared" si="64"/>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10</v>
      </c>
      <c r="D238" s="108">
        <f t="shared" si="64"/>
        <v>0</v>
      </c>
      <c r="E238" s="162">
        <f t="shared" si="64"/>
        <v>10</v>
      </c>
      <c r="F238" s="233"/>
      <c r="G238" s="233">
        <v>1</v>
      </c>
      <c r="H238" s="233"/>
      <c r="I238" s="233">
        <v>3</v>
      </c>
      <c r="J238" s="233"/>
      <c r="K238" s="233">
        <v>2</v>
      </c>
      <c r="L238" s="233"/>
      <c r="M238" s="233"/>
      <c r="N238" s="233"/>
      <c r="O238" s="233">
        <v>1</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51</v>
      </c>
      <c r="D239" s="53">
        <f t="shared" si="64"/>
        <v>2</v>
      </c>
      <c r="E239" s="151">
        <f t="shared" si="64"/>
        <v>49</v>
      </c>
      <c r="F239" s="37"/>
      <c r="G239" s="37">
        <v>2</v>
      </c>
      <c r="H239" s="37"/>
      <c r="I239" s="37">
        <v>18</v>
      </c>
      <c r="J239" s="37">
        <v>1</v>
      </c>
      <c r="K239" s="37">
        <v>8</v>
      </c>
      <c r="L239" s="37">
        <v>1</v>
      </c>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411" t="s">
        <v>198</v>
      </c>
      <c r="D243" s="411" t="s">
        <v>48</v>
      </c>
      <c r="E243" s="404" t="s">
        <v>70</v>
      </c>
      <c r="F243" s="418" t="s">
        <v>210</v>
      </c>
      <c r="G243" s="418" t="s">
        <v>70</v>
      </c>
      <c r="H243" s="418" t="s">
        <v>210</v>
      </c>
      <c r="I243" s="418" t="s">
        <v>70</v>
      </c>
      <c r="J243" s="418" t="s">
        <v>210</v>
      </c>
      <c r="K243" s="418" t="s">
        <v>70</v>
      </c>
      <c r="L243" s="418" t="s">
        <v>210</v>
      </c>
      <c r="M243" s="418" t="s">
        <v>70</v>
      </c>
      <c r="N243" s="418" t="s">
        <v>210</v>
      </c>
      <c r="O243" s="418" t="s">
        <v>70</v>
      </c>
      <c r="P243" s="418" t="s">
        <v>210</v>
      </c>
      <c r="Q243" s="418" t="s">
        <v>70</v>
      </c>
      <c r="R243" s="418" t="s">
        <v>210</v>
      </c>
      <c r="S243" s="418" t="s">
        <v>70</v>
      </c>
      <c r="T243" s="418" t="s">
        <v>210</v>
      </c>
      <c r="U243" s="418" t="s">
        <v>70</v>
      </c>
      <c r="V243" s="418" t="s">
        <v>210</v>
      </c>
      <c r="W243" s="418"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1268</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1206</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12:B12"/>
    <mergeCell ref="A13:B13"/>
    <mergeCell ref="A14:B14"/>
    <mergeCell ref="A15:B15"/>
    <mergeCell ref="A17:B18"/>
    <mergeCell ref="C17:C18"/>
    <mergeCell ref="A6:P6"/>
    <mergeCell ref="A8:B9"/>
    <mergeCell ref="C8:C9"/>
    <mergeCell ref="D8:L8"/>
    <mergeCell ref="A10:B10"/>
    <mergeCell ref="A11:B11"/>
    <mergeCell ref="A22:B22"/>
    <mergeCell ref="D22:J22"/>
    <mergeCell ref="A23:B23"/>
    <mergeCell ref="D23:J23"/>
    <mergeCell ref="A24:B24"/>
    <mergeCell ref="D24:J24"/>
    <mergeCell ref="A19:B19"/>
    <mergeCell ref="D19:J19"/>
    <mergeCell ref="A20:B20"/>
    <mergeCell ref="D20:J20"/>
    <mergeCell ref="A21:B21"/>
    <mergeCell ref="D21:J21"/>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54:B54"/>
    <mergeCell ref="A55:B55"/>
    <mergeCell ref="A56:B56"/>
    <mergeCell ref="A58:B59"/>
    <mergeCell ref="C58:C59"/>
    <mergeCell ref="D58:F58"/>
    <mergeCell ref="A49:B49"/>
    <mergeCell ref="A51:B52"/>
    <mergeCell ref="C51:C52"/>
    <mergeCell ref="D51:I51"/>
    <mergeCell ref="P66:Q66"/>
    <mergeCell ref="R66:S66"/>
    <mergeCell ref="T66:U66"/>
    <mergeCell ref="G58:H58"/>
    <mergeCell ref="A60:B60"/>
    <mergeCell ref="A61:B61"/>
    <mergeCell ref="A62:B62"/>
    <mergeCell ref="A63:B63"/>
    <mergeCell ref="A65:B67"/>
    <mergeCell ref="C65:E66"/>
    <mergeCell ref="F65:AG65"/>
    <mergeCell ref="F66:G66"/>
    <mergeCell ref="H66:I6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79:A83"/>
    <mergeCell ref="A85:B87"/>
    <mergeCell ref="C85:E86"/>
    <mergeCell ref="F85:AG85"/>
    <mergeCell ref="F86:G86"/>
    <mergeCell ref="H86:I86"/>
    <mergeCell ref="J86:K86"/>
    <mergeCell ref="L86:M86"/>
    <mergeCell ref="N86:O86"/>
    <mergeCell ref="AB86:AC86"/>
    <mergeCell ref="AD86:AE86"/>
    <mergeCell ref="AF86:AG86"/>
    <mergeCell ref="A88:B88"/>
    <mergeCell ref="A89:B89"/>
    <mergeCell ref="A90:A91"/>
    <mergeCell ref="P86:Q86"/>
    <mergeCell ref="R86:S86"/>
    <mergeCell ref="T86:U86"/>
    <mergeCell ref="V86:W86"/>
    <mergeCell ref="X86:Y86"/>
    <mergeCell ref="Z86:AA86"/>
    <mergeCell ref="R94:S94"/>
    <mergeCell ref="T94:U94"/>
    <mergeCell ref="V94:W94"/>
    <mergeCell ref="A92:B92"/>
    <mergeCell ref="A94:B95"/>
    <mergeCell ref="C94:E94"/>
    <mergeCell ref="F94:G94"/>
    <mergeCell ref="H94:I94"/>
    <mergeCell ref="J94:K94"/>
    <mergeCell ref="A96:B96"/>
    <mergeCell ref="A97:B97"/>
    <mergeCell ref="A98:B98"/>
    <mergeCell ref="A99:B99"/>
    <mergeCell ref="A100:B100"/>
    <mergeCell ref="A101:B101"/>
    <mergeCell ref="L94:M94"/>
    <mergeCell ref="N94:O94"/>
    <mergeCell ref="P94:Q94"/>
    <mergeCell ref="H107:I107"/>
    <mergeCell ref="J107:K107"/>
    <mergeCell ref="L107:M107"/>
    <mergeCell ref="N107:P107"/>
    <mergeCell ref="A102:B102"/>
    <mergeCell ref="A103:B103"/>
    <mergeCell ref="A104:B104"/>
    <mergeCell ref="A105:B105"/>
    <mergeCell ref="A107:B108"/>
    <mergeCell ref="C107:E107"/>
    <mergeCell ref="A111:B111"/>
    <mergeCell ref="A112:B112"/>
    <mergeCell ref="A113:B113"/>
    <mergeCell ref="A114:B114"/>
    <mergeCell ref="A115:B115"/>
    <mergeCell ref="A116:B116"/>
    <mergeCell ref="A109:B109"/>
    <mergeCell ref="A110:B110"/>
    <mergeCell ref="F107:G107"/>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O159:P159"/>
    <mergeCell ref="Q159:R159"/>
    <mergeCell ref="S159:T159"/>
    <mergeCell ref="U159:V159"/>
    <mergeCell ref="A153:C153"/>
    <mergeCell ref="A154:C154"/>
    <mergeCell ref="A155:C155"/>
    <mergeCell ref="A156:C156"/>
    <mergeCell ref="A157:C157"/>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P120:R120"/>
    <mergeCell ref="A124:B124"/>
    <mergeCell ref="A126:C127"/>
    <mergeCell ref="D126:F126"/>
    <mergeCell ref="G126:H126"/>
    <mergeCell ref="I126:J126"/>
    <mergeCell ref="K126:L126"/>
    <mergeCell ref="M126:N126"/>
    <mergeCell ref="O126:P126"/>
    <mergeCell ref="Q126:R126"/>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T192:U192"/>
    <mergeCell ref="V192:W192"/>
    <mergeCell ref="X192:Y192"/>
    <mergeCell ref="Z192:AA192"/>
    <mergeCell ref="AB192:AC192"/>
    <mergeCell ref="AD192:AE192"/>
    <mergeCell ref="AF192:AG192"/>
    <mergeCell ref="AH192:AI192"/>
    <mergeCell ref="AJ192:AK192"/>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7" workbookViewId="0">
      <pane xSplit="2" topLeftCell="C1" activePane="topRight" state="frozenSplit"/>
      <selection activeCell="A11" sqref="A11:B11"/>
      <selection pane="topRight" activeCell="D19" sqref="D19:J19"/>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",[6]NOMBRE!B2," - ","( ",[6]NOMBRE!C2,[6]NOMBRE!D2,[6]NOMBRE!E2,[6]NOMBRE!F2,[6]NOMBRE!G2,"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",[6]NOMBRE!B3," - ","( ",[6]NOMBRE!C3,[6]NOMBRE!D3,[6]NOMBRE!E3,[6]NOMBRE!F3,[6]NOMBRE!G3,[6]NOMBRE!H3,"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",[6]NOMBRE!B6," - ","( ",[6]NOMBRE!C6,[6]NOMBRE!D6," )")</f>
        <v>MES: MAYO - ( 05 )</v>
      </c>
      <c r="B4" s="2"/>
      <c r="C4" s="2"/>
      <c r="D4" s="2"/>
      <c r="E4" s="2"/>
      <c r="F4" s="2"/>
      <c r="G4" s="2"/>
      <c r="H4" s="2"/>
      <c r="I4" s="2"/>
      <c r="J4" s="2"/>
      <c r="K4" s="2"/>
      <c r="M4" s="4"/>
      <c r="AY4" s="5"/>
      <c r="AZ4" s="5"/>
    </row>
    <row r="5" spans="1:78" s="3" customFormat="1" ht="12.75" customHeight="1" x14ac:dyDescent="0.2">
      <c r="A5" s="7" t="str">
        <f>CONCATENATE("AÑO: ",[6]NOMBRE!B7)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IF($C10&gt;=[6]A03!$C73,"","Total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165</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1</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39</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2</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2</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17</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19</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4</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80</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434" t="s">
        <v>6</v>
      </c>
      <c r="E32" s="428" t="s">
        <v>7</v>
      </c>
      <c r="F32" s="428" t="s">
        <v>8</v>
      </c>
      <c r="G32" s="428" t="s">
        <v>9</v>
      </c>
      <c r="H32" s="428" t="s">
        <v>10</v>
      </c>
      <c r="I32" s="428" t="s">
        <v>11</v>
      </c>
      <c r="J32" s="428" t="s">
        <v>12</v>
      </c>
      <c r="K32" s="428" t="s">
        <v>13</v>
      </c>
      <c r="L32" s="428"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441"/>
      <c r="N35" s="441"/>
      <c r="O35" s="441"/>
      <c r="P35" s="441"/>
      <c r="Q35" s="441"/>
      <c r="R35" s="441"/>
      <c r="S35" s="441"/>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421" t="s">
        <v>51</v>
      </c>
      <c r="B45" s="434"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434"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IF(AND(([6]A01!$C16+[6]A01!$C17+[6]A01!$C18+[6]A01!$C19+[6]A01!$D29+[6]A01!$D30+[6]A01!$D31)&lt;&gt;0,D49="",E49=""),"Observacion : En A01 existen contoles no ingresados, Revisar","")</f>
        <v/>
      </c>
      <c r="BB49" s="74"/>
      <c r="BC49" s="74"/>
      <c r="BD49" s="74"/>
      <c r="BE49" s="74"/>
      <c r="BF49" s="75"/>
      <c r="BG49" s="75"/>
      <c r="BH49" s="29">
        <f>IF(AND(([6]A01!$C16+[6]A01!$C17+[6]A01!$C18+[6]A01!$C19+[6]A01!$D29+[6]A01!$D30+[6]A01!$D31)&lt;&gt;0,D49="",E49=""),1,0)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440" t="s">
        <v>78</v>
      </c>
      <c r="E59" s="440" t="s">
        <v>79</v>
      </c>
      <c r="F59" s="423" t="s">
        <v>80</v>
      </c>
      <c r="G59" s="423" t="s">
        <v>81</v>
      </c>
      <c r="H59" s="440"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439"/>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434" t="s">
        <v>98</v>
      </c>
      <c r="D67" s="434" t="s">
        <v>48</v>
      </c>
      <c r="E67" s="438"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429"/>
      <c r="BA67" s="429"/>
      <c r="BB67" s="429"/>
      <c r="BC67" s="429"/>
      <c r="BD67" s="429"/>
      <c r="BE67" s="429"/>
      <c r="BF67" s="429"/>
      <c r="BG67" s="95"/>
      <c r="BH67" s="429"/>
      <c r="BI67" s="429"/>
      <c r="BJ67" s="429"/>
      <c r="BK67" s="429"/>
      <c r="BL67" s="429"/>
      <c r="BM67" s="429"/>
      <c r="BN67" s="429"/>
      <c r="BO67" s="429"/>
      <c r="BP67" s="429"/>
      <c r="BQ67" s="429"/>
      <c r="BR67" s="429"/>
      <c r="BS67" s="429"/>
      <c r="BT67" s="429"/>
      <c r="BU67" s="429"/>
      <c r="BV67" s="429"/>
      <c r="BW67" s="429"/>
      <c r="BX67" s="429"/>
      <c r="BY67" s="429"/>
      <c r="BZ67" s="429"/>
      <c r="CA67" s="429"/>
      <c r="CB67" s="429"/>
      <c r="CC67" s="429"/>
      <c r="CD67" s="429"/>
      <c r="CE67" s="429"/>
      <c r="CF67" s="429"/>
      <c r="CG67" s="429"/>
      <c r="CH67" s="429"/>
      <c r="CI67" s="429"/>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431"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436" t="s">
        <v>102</v>
      </c>
      <c r="C70" s="56">
        <f t="shared" si="6"/>
        <v>2</v>
      </c>
      <c r="D70" s="56">
        <f t="shared" si="7"/>
        <v>2</v>
      </c>
      <c r="E70" s="56">
        <f t="shared" si="7"/>
        <v>0</v>
      </c>
      <c r="F70" s="32"/>
      <c r="G70" s="32"/>
      <c r="H70" s="32"/>
      <c r="I70" s="32"/>
      <c r="J70" s="32"/>
      <c r="K70" s="32"/>
      <c r="L70" s="32"/>
      <c r="M70" s="32"/>
      <c r="N70" s="32"/>
      <c r="O70" s="32"/>
      <c r="P70" s="32"/>
      <c r="Q70" s="32"/>
      <c r="R70" s="32">
        <v>1</v>
      </c>
      <c r="S70" s="32"/>
      <c r="T70" s="32"/>
      <c r="U70" s="32"/>
      <c r="V70" s="32"/>
      <c r="W70" s="32"/>
      <c r="X70" s="32"/>
      <c r="Y70" s="32"/>
      <c r="Z70" s="32"/>
      <c r="AA70" s="32"/>
      <c r="AB70" s="32"/>
      <c r="AC70" s="32"/>
      <c r="AD70" s="32">
        <v>1</v>
      </c>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436"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435"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434" t="s">
        <v>98</v>
      </c>
      <c r="D77" s="434" t="s">
        <v>48</v>
      </c>
      <c r="E77" s="434" t="s">
        <v>70</v>
      </c>
      <c r="F77" s="425" t="s">
        <v>48</v>
      </c>
      <c r="G77" s="425" t="s">
        <v>70</v>
      </c>
      <c r="H77" s="425" t="s">
        <v>48</v>
      </c>
      <c r="I77" s="425" t="s">
        <v>70</v>
      </c>
      <c r="J77" s="425" t="s">
        <v>48</v>
      </c>
      <c r="K77" s="425" t="s">
        <v>70</v>
      </c>
      <c r="L77" s="425" t="s">
        <v>48</v>
      </c>
      <c r="M77" s="425" t="s">
        <v>70</v>
      </c>
      <c r="N77" s="425" t="s">
        <v>48</v>
      </c>
      <c r="O77" s="425" t="s">
        <v>70</v>
      </c>
      <c r="P77" s="425" t="s">
        <v>48</v>
      </c>
      <c r="Q77" s="425" t="s">
        <v>70</v>
      </c>
      <c r="R77" s="425" t="s">
        <v>48</v>
      </c>
      <c r="S77" s="425" t="s">
        <v>70</v>
      </c>
      <c r="T77" s="425" t="s">
        <v>48</v>
      </c>
      <c r="U77" s="425" t="s">
        <v>70</v>
      </c>
      <c r="V77" s="425" t="s">
        <v>48</v>
      </c>
      <c r="W77" s="425" t="s">
        <v>70</v>
      </c>
      <c r="X77" s="425" t="s">
        <v>48</v>
      </c>
      <c r="Y77" s="425" t="s">
        <v>70</v>
      </c>
      <c r="Z77" s="425" t="s">
        <v>48</v>
      </c>
      <c r="AA77" s="425" t="s">
        <v>70</v>
      </c>
      <c r="AB77" s="425" t="s">
        <v>48</v>
      </c>
      <c r="AC77" s="425" t="s">
        <v>70</v>
      </c>
      <c r="AD77" s="425" t="s">
        <v>48</v>
      </c>
      <c r="AE77" s="425" t="s">
        <v>70</v>
      </c>
      <c r="AF77" s="425" t="s">
        <v>48</v>
      </c>
      <c r="AG77" s="425"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431"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436" t="s">
        <v>102</v>
      </c>
      <c r="C80" s="56">
        <f t="shared" si="8"/>
        <v>12</v>
      </c>
      <c r="D80" s="56">
        <f t="shared" si="9"/>
        <v>5</v>
      </c>
      <c r="E80" s="56">
        <f t="shared" si="9"/>
        <v>7</v>
      </c>
      <c r="F80" s="32"/>
      <c r="G80" s="32"/>
      <c r="H80" s="32">
        <v>1</v>
      </c>
      <c r="I80" s="32"/>
      <c r="J80" s="32"/>
      <c r="K80" s="32"/>
      <c r="L80" s="32"/>
      <c r="M80" s="32"/>
      <c r="N80" s="32">
        <v>1</v>
      </c>
      <c r="O80" s="32"/>
      <c r="P80" s="32"/>
      <c r="Q80" s="32"/>
      <c r="R80" s="32"/>
      <c r="S80" s="32"/>
      <c r="T80" s="32">
        <v>2</v>
      </c>
      <c r="U80" s="32"/>
      <c r="V80" s="32">
        <v>1</v>
      </c>
      <c r="W80" s="32"/>
      <c r="X80" s="32"/>
      <c r="Y80" s="32">
        <v>3</v>
      </c>
      <c r="Z80" s="32"/>
      <c r="AA80" s="32">
        <v>2</v>
      </c>
      <c r="AB80" s="32"/>
      <c r="AC80" s="32">
        <v>1</v>
      </c>
      <c r="AD80" s="32"/>
      <c r="AE80" s="32">
        <v>1</v>
      </c>
      <c r="AF80" s="32"/>
      <c r="AG80" s="32"/>
      <c r="AH80" s="32">
        <v>10</v>
      </c>
      <c r="AI80" s="32"/>
      <c r="AJ80" s="32">
        <v>2</v>
      </c>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436"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435"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434" t="s">
        <v>98</v>
      </c>
      <c r="D87" s="434" t="s">
        <v>48</v>
      </c>
      <c r="E87" s="434" t="s">
        <v>70</v>
      </c>
      <c r="F87" s="425" t="s">
        <v>48</v>
      </c>
      <c r="G87" s="425" t="s">
        <v>70</v>
      </c>
      <c r="H87" s="425" t="s">
        <v>48</v>
      </c>
      <c r="I87" s="425" t="s">
        <v>70</v>
      </c>
      <c r="J87" s="425" t="s">
        <v>48</v>
      </c>
      <c r="K87" s="425" t="s">
        <v>70</v>
      </c>
      <c r="L87" s="425" t="s">
        <v>48</v>
      </c>
      <c r="M87" s="425" t="s">
        <v>70</v>
      </c>
      <c r="N87" s="425" t="s">
        <v>48</v>
      </c>
      <c r="O87" s="425" t="s">
        <v>70</v>
      </c>
      <c r="P87" s="425" t="s">
        <v>48</v>
      </c>
      <c r="Q87" s="425" t="s">
        <v>70</v>
      </c>
      <c r="R87" s="425" t="s">
        <v>48</v>
      </c>
      <c r="S87" s="425" t="s">
        <v>70</v>
      </c>
      <c r="T87" s="425" t="s">
        <v>48</v>
      </c>
      <c r="U87" s="425" t="s">
        <v>70</v>
      </c>
      <c r="V87" s="425" t="s">
        <v>48</v>
      </c>
      <c r="W87" s="425" t="s">
        <v>70</v>
      </c>
      <c r="X87" s="425" t="s">
        <v>48</v>
      </c>
      <c r="Y87" s="425" t="s">
        <v>70</v>
      </c>
      <c r="Z87" s="425" t="s">
        <v>48</v>
      </c>
      <c r="AA87" s="425" t="s">
        <v>70</v>
      </c>
      <c r="AB87" s="425" t="s">
        <v>48</v>
      </c>
      <c r="AC87" s="425" t="s">
        <v>70</v>
      </c>
      <c r="AD87" s="425" t="s">
        <v>48</v>
      </c>
      <c r="AE87" s="425" t="s">
        <v>70</v>
      </c>
      <c r="AF87" s="425" t="s">
        <v>48</v>
      </c>
      <c r="AG87" s="425"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434" t="s">
        <v>98</v>
      </c>
      <c r="D95" s="434" t="s">
        <v>48</v>
      </c>
      <c r="E95" s="434" t="s">
        <v>70</v>
      </c>
      <c r="F95" s="434" t="s">
        <v>48</v>
      </c>
      <c r="G95" s="434" t="s">
        <v>70</v>
      </c>
      <c r="H95" s="434" t="s">
        <v>48</v>
      </c>
      <c r="I95" s="434" t="s">
        <v>70</v>
      </c>
      <c r="J95" s="434" t="s">
        <v>48</v>
      </c>
      <c r="K95" s="434" t="s">
        <v>70</v>
      </c>
      <c r="L95" s="434" t="s">
        <v>48</v>
      </c>
      <c r="M95" s="437" t="s">
        <v>70</v>
      </c>
      <c r="N95" s="113" t="s">
        <v>123</v>
      </c>
      <c r="O95" s="434" t="s">
        <v>124</v>
      </c>
      <c r="P95" s="434" t="s">
        <v>48</v>
      </c>
      <c r="Q95" s="434" t="s">
        <v>70</v>
      </c>
      <c r="R95" s="434" t="s">
        <v>48</v>
      </c>
      <c r="S95" s="434" t="s">
        <v>70</v>
      </c>
      <c r="T95" s="434" t="s">
        <v>48</v>
      </c>
      <c r="U95" s="434" t="s">
        <v>70</v>
      </c>
      <c r="V95" s="434" t="s">
        <v>48</v>
      </c>
      <c r="W95" s="434" t="s">
        <v>70</v>
      </c>
      <c r="X95" s="434" t="s">
        <v>48</v>
      </c>
      <c r="Y95" s="434"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434" t="s">
        <v>98</v>
      </c>
      <c r="D108" s="434" t="s">
        <v>48</v>
      </c>
      <c r="E108" s="434" t="s">
        <v>70</v>
      </c>
      <c r="F108" s="434" t="s">
        <v>48</v>
      </c>
      <c r="G108" s="434" t="s">
        <v>70</v>
      </c>
      <c r="H108" s="434" t="s">
        <v>48</v>
      </c>
      <c r="I108" s="434" t="s">
        <v>70</v>
      </c>
      <c r="J108" s="434" t="s">
        <v>48</v>
      </c>
      <c r="K108" s="434" t="s">
        <v>70</v>
      </c>
      <c r="L108" s="434" t="s">
        <v>48</v>
      </c>
      <c r="M108" s="437" t="s">
        <v>70</v>
      </c>
      <c r="N108" s="280" t="s">
        <v>109</v>
      </c>
      <c r="O108" s="432"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434" t="s">
        <v>98</v>
      </c>
      <c r="D121" s="434" t="s">
        <v>48</v>
      </c>
      <c r="E121" s="434" t="s">
        <v>70</v>
      </c>
      <c r="F121" s="434" t="s">
        <v>48</v>
      </c>
      <c r="G121" s="434" t="s">
        <v>70</v>
      </c>
      <c r="H121" s="434" t="s">
        <v>48</v>
      </c>
      <c r="I121" s="434" t="s">
        <v>70</v>
      </c>
      <c r="J121" s="434" t="s">
        <v>48</v>
      </c>
      <c r="K121" s="434" t="s">
        <v>70</v>
      </c>
      <c r="L121" s="434" t="s">
        <v>48</v>
      </c>
      <c r="M121" s="434" t="s">
        <v>70</v>
      </c>
      <c r="N121" s="434" t="s">
        <v>48</v>
      </c>
      <c r="O121" s="437" t="s">
        <v>70</v>
      </c>
      <c r="P121" s="113" t="s">
        <v>109</v>
      </c>
      <c r="Q121" s="434" t="s">
        <v>259</v>
      </c>
      <c r="R121" s="434"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424" t="s">
        <v>146</v>
      </c>
      <c r="E127" s="332" t="s">
        <v>48</v>
      </c>
      <c r="F127" s="332" t="s">
        <v>70</v>
      </c>
      <c r="G127" s="426" t="s">
        <v>48</v>
      </c>
      <c r="H127" s="426" t="s">
        <v>70</v>
      </c>
      <c r="I127" s="426" t="s">
        <v>48</v>
      </c>
      <c r="J127" s="426" t="s">
        <v>70</v>
      </c>
      <c r="K127" s="426" t="s">
        <v>48</v>
      </c>
      <c r="L127" s="426" t="s">
        <v>70</v>
      </c>
      <c r="M127" s="426" t="s">
        <v>48</v>
      </c>
      <c r="N127" s="426" t="s">
        <v>70</v>
      </c>
      <c r="O127" s="426" t="s">
        <v>48</v>
      </c>
      <c r="P127" s="426" t="s">
        <v>70</v>
      </c>
      <c r="Q127" s="426" t="s">
        <v>48</v>
      </c>
      <c r="R127" s="426" t="s">
        <v>70</v>
      </c>
      <c r="S127" s="426" t="s">
        <v>48</v>
      </c>
      <c r="T127" s="426" t="s">
        <v>70</v>
      </c>
      <c r="U127" s="426" t="s">
        <v>48</v>
      </c>
      <c r="V127" s="426" t="s">
        <v>70</v>
      </c>
      <c r="W127" s="426" t="s">
        <v>48</v>
      </c>
      <c r="X127" s="426" t="s">
        <v>70</v>
      </c>
      <c r="Y127" s="426" t="s">
        <v>48</v>
      </c>
      <c r="Z127" s="426" t="s">
        <v>70</v>
      </c>
      <c r="AA127" s="426" t="s">
        <v>48</v>
      </c>
      <c r="AB127" s="426" t="s">
        <v>70</v>
      </c>
      <c r="AC127" s="426" t="s">
        <v>48</v>
      </c>
      <c r="AD127" s="426" t="s">
        <v>70</v>
      </c>
      <c r="AE127" s="426" t="s">
        <v>48</v>
      </c>
      <c r="AF127" s="426" t="s">
        <v>70</v>
      </c>
      <c r="AG127" s="426" t="s">
        <v>48</v>
      </c>
      <c r="AH127" s="426" t="s">
        <v>70</v>
      </c>
      <c r="AI127" s="426" t="s">
        <v>48</v>
      </c>
      <c r="AJ127" s="426" t="s">
        <v>70</v>
      </c>
      <c r="AK127" s="426" t="s">
        <v>48</v>
      </c>
      <c r="AL127" s="426" t="s">
        <v>70</v>
      </c>
      <c r="AM127" s="426" t="s">
        <v>48</v>
      </c>
      <c r="AN127" s="442"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439"/>
      <c r="C128" s="145"/>
      <c r="D128" s="146">
        <f>SUM(E128:F128)</f>
        <v>120</v>
      </c>
      <c r="E128" s="146">
        <f>+G128+I128+K128+M128+O128+Q128+S128+U128+W128+Y128+AA128+AC128+AE128+AG128+AI128+AK128+AM128</f>
        <v>48</v>
      </c>
      <c r="F128" s="146">
        <f>+H128+J128+L128+N128+P128+R128+T128+V128+X128+Z128+AB128+AD128+AF128+AH128+AJ128+AL128+AN128</f>
        <v>72</v>
      </c>
      <c r="G128" s="147">
        <v>4</v>
      </c>
      <c r="H128" s="147">
        <v>4</v>
      </c>
      <c r="I128" s="147">
        <v>30</v>
      </c>
      <c r="J128" s="147">
        <v>10</v>
      </c>
      <c r="K128" s="147">
        <v>8</v>
      </c>
      <c r="L128" s="147">
        <v>12</v>
      </c>
      <c r="M128" s="147">
        <v>4</v>
      </c>
      <c r="N128" s="147">
        <v>10</v>
      </c>
      <c r="O128" s="147"/>
      <c r="P128" s="147">
        <v>2</v>
      </c>
      <c r="Q128" s="147"/>
      <c r="R128" s="147">
        <v>2</v>
      </c>
      <c r="S128" s="147"/>
      <c r="T128" s="147">
        <v>2</v>
      </c>
      <c r="U128" s="147"/>
      <c r="V128" s="147"/>
      <c r="W128" s="147">
        <v>1</v>
      </c>
      <c r="X128" s="147">
        <v>8</v>
      </c>
      <c r="Y128" s="147"/>
      <c r="Z128" s="147">
        <v>12</v>
      </c>
      <c r="AA128" s="147"/>
      <c r="AB128" s="147">
        <v>2</v>
      </c>
      <c r="AC128" s="147"/>
      <c r="AD128" s="147">
        <v>2</v>
      </c>
      <c r="AE128" s="147"/>
      <c r="AF128" s="147"/>
      <c r="AG128" s="147"/>
      <c r="AH128" s="147"/>
      <c r="AI128" s="147"/>
      <c r="AJ128" s="147">
        <v>2</v>
      </c>
      <c r="AK128" s="147"/>
      <c r="AL128" s="147">
        <v>4</v>
      </c>
      <c r="AM128" s="147">
        <v>1</v>
      </c>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120</v>
      </c>
      <c r="E133" s="50">
        <f t="shared" si="26"/>
        <v>48</v>
      </c>
      <c r="F133" s="50">
        <f t="shared" si="26"/>
        <v>72</v>
      </c>
      <c r="G133" s="38">
        <v>4</v>
      </c>
      <c r="H133" s="38">
        <v>4</v>
      </c>
      <c r="I133" s="38">
        <v>30</v>
      </c>
      <c r="J133" s="38">
        <v>10</v>
      </c>
      <c r="K133" s="38">
        <v>8</v>
      </c>
      <c r="L133" s="38">
        <v>12</v>
      </c>
      <c r="M133" s="38">
        <v>4</v>
      </c>
      <c r="N133" s="38">
        <v>10</v>
      </c>
      <c r="O133" s="38"/>
      <c r="P133" s="38">
        <v>2</v>
      </c>
      <c r="Q133" s="38"/>
      <c r="R133" s="38">
        <v>2</v>
      </c>
      <c r="S133" s="38"/>
      <c r="T133" s="38">
        <v>2</v>
      </c>
      <c r="U133" s="38"/>
      <c r="V133" s="38"/>
      <c r="W133" s="38">
        <v>1</v>
      </c>
      <c r="X133" s="38">
        <v>8</v>
      </c>
      <c r="Y133" s="38"/>
      <c r="Z133" s="38">
        <v>12</v>
      </c>
      <c r="AA133" s="38"/>
      <c r="AB133" s="38">
        <v>2</v>
      </c>
      <c r="AC133" s="38"/>
      <c r="AD133" s="38">
        <v>2</v>
      </c>
      <c r="AE133" s="38"/>
      <c r="AF133" s="38"/>
      <c r="AG133" s="38"/>
      <c r="AH133" s="38"/>
      <c r="AI133" s="38"/>
      <c r="AJ133" s="38">
        <v>2</v>
      </c>
      <c r="AK133" s="38"/>
      <c r="AL133" s="38">
        <v>4</v>
      </c>
      <c r="AM133" s="38">
        <v>1</v>
      </c>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13</v>
      </c>
      <c r="E136" s="155">
        <f t="shared" si="26"/>
        <v>0</v>
      </c>
      <c r="F136" s="155">
        <f t="shared" si="26"/>
        <v>13</v>
      </c>
      <c r="G136" s="32"/>
      <c r="H136" s="32"/>
      <c r="I136" s="32"/>
      <c r="J136" s="32"/>
      <c r="K136" s="32"/>
      <c r="L136" s="32">
        <v>2</v>
      </c>
      <c r="M136" s="32"/>
      <c r="N136" s="32"/>
      <c r="O136" s="32"/>
      <c r="P136" s="32"/>
      <c r="Q136" s="32"/>
      <c r="R136" s="32"/>
      <c r="S136" s="32"/>
      <c r="T136" s="32"/>
      <c r="U136" s="32"/>
      <c r="V136" s="32"/>
      <c r="W136" s="32"/>
      <c r="X136" s="32">
        <v>4</v>
      </c>
      <c r="Y136" s="32"/>
      <c r="Z136" s="32">
        <v>4</v>
      </c>
      <c r="AA136" s="32"/>
      <c r="AB136" s="32">
        <v>2</v>
      </c>
      <c r="AC136" s="32"/>
      <c r="AD136" s="32"/>
      <c r="AE136" s="32"/>
      <c r="AF136" s="32"/>
      <c r="AG136" s="32"/>
      <c r="AH136" s="32"/>
      <c r="AI136" s="32"/>
      <c r="AJ136" s="32"/>
      <c r="AK136" s="32"/>
      <c r="AL136" s="32">
        <v>1</v>
      </c>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0</v>
      </c>
      <c r="E138" s="155">
        <f t="shared" si="26"/>
        <v>0</v>
      </c>
      <c r="F138" s="155">
        <f t="shared" si="26"/>
        <v>0</v>
      </c>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5</v>
      </c>
      <c r="E139" s="155">
        <f t="shared" si="26"/>
        <v>1</v>
      </c>
      <c r="F139" s="155">
        <f t="shared" si="26"/>
        <v>4</v>
      </c>
      <c r="G139" s="32"/>
      <c r="H139" s="32"/>
      <c r="I139" s="32"/>
      <c r="J139" s="32"/>
      <c r="K139" s="32"/>
      <c r="L139" s="32"/>
      <c r="M139" s="32"/>
      <c r="N139" s="32"/>
      <c r="O139" s="32"/>
      <c r="P139" s="32"/>
      <c r="Q139" s="32"/>
      <c r="R139" s="32">
        <v>1</v>
      </c>
      <c r="S139" s="32"/>
      <c r="T139" s="32"/>
      <c r="U139" s="32"/>
      <c r="V139" s="32"/>
      <c r="W139" s="32"/>
      <c r="X139" s="32"/>
      <c r="Y139" s="32"/>
      <c r="Z139" s="32">
        <v>2</v>
      </c>
      <c r="AA139" s="32"/>
      <c r="AB139" s="32"/>
      <c r="AC139" s="32"/>
      <c r="AD139" s="32">
        <v>1</v>
      </c>
      <c r="AE139" s="32"/>
      <c r="AF139" s="32"/>
      <c r="AG139" s="32"/>
      <c r="AH139" s="32"/>
      <c r="AI139" s="32"/>
      <c r="AJ139" s="32"/>
      <c r="AK139" s="32"/>
      <c r="AL139" s="32"/>
      <c r="AM139" s="32">
        <v>1</v>
      </c>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2</v>
      </c>
      <c r="E141" s="158">
        <f t="shared" si="26"/>
        <v>0</v>
      </c>
      <c r="F141" s="158">
        <f t="shared" si="26"/>
        <v>2</v>
      </c>
      <c r="G141" s="35"/>
      <c r="H141" s="35"/>
      <c r="I141" s="35"/>
      <c r="J141" s="35"/>
      <c r="K141" s="35"/>
      <c r="L141" s="35"/>
      <c r="M141" s="35"/>
      <c r="N141" s="35"/>
      <c r="O141" s="35"/>
      <c r="P141" s="35"/>
      <c r="Q141" s="35"/>
      <c r="R141" s="35"/>
      <c r="S141" s="35"/>
      <c r="T141" s="35"/>
      <c r="U141" s="35"/>
      <c r="V141" s="35"/>
      <c r="W141" s="35"/>
      <c r="X141" s="35"/>
      <c r="Y141" s="35"/>
      <c r="Z141" s="35">
        <v>2</v>
      </c>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1</v>
      </c>
      <c r="E143" s="155">
        <f t="shared" si="26"/>
        <v>0</v>
      </c>
      <c r="F143" s="155">
        <f t="shared" si="26"/>
        <v>1</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v>1</v>
      </c>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16</v>
      </c>
      <c r="E145" s="150">
        <f t="shared" ref="E145:F148" si="35">+G145+I145+K145+M145+O145</f>
        <v>14</v>
      </c>
      <c r="F145" s="150">
        <f t="shared" si="35"/>
        <v>2</v>
      </c>
      <c r="G145" s="25"/>
      <c r="H145" s="25"/>
      <c r="I145" s="25">
        <v>10</v>
      </c>
      <c r="J145" s="25">
        <v>2</v>
      </c>
      <c r="K145" s="25">
        <v>4</v>
      </c>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58</v>
      </c>
      <c r="E148" s="158">
        <f t="shared" si="35"/>
        <v>30</v>
      </c>
      <c r="F148" s="158">
        <f t="shared" si="35"/>
        <v>28</v>
      </c>
      <c r="G148" s="35">
        <v>2</v>
      </c>
      <c r="H148" s="35">
        <v>4</v>
      </c>
      <c r="I148" s="35">
        <v>20</v>
      </c>
      <c r="J148" s="35">
        <v>8</v>
      </c>
      <c r="K148" s="35">
        <v>4</v>
      </c>
      <c r="L148" s="35">
        <v>10</v>
      </c>
      <c r="M148" s="35">
        <v>4</v>
      </c>
      <c r="N148" s="35">
        <v>6</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13</v>
      </c>
      <c r="E149" s="150">
        <f t="shared" ref="E149:F155" si="36">+G149+I149+K149+M149+O149+Q149+S149+U149+W149+Y149+AA149+AC149+AE149+AG149+AI149+AK149+AM149</f>
        <v>1</v>
      </c>
      <c r="F149" s="150">
        <f t="shared" si="36"/>
        <v>12</v>
      </c>
      <c r="G149" s="25"/>
      <c r="H149" s="25"/>
      <c r="I149" s="25"/>
      <c r="J149" s="25"/>
      <c r="K149" s="25"/>
      <c r="L149" s="25"/>
      <c r="M149" s="25"/>
      <c r="N149" s="25">
        <v>2</v>
      </c>
      <c r="O149" s="25"/>
      <c r="P149" s="25"/>
      <c r="Q149" s="25"/>
      <c r="R149" s="25"/>
      <c r="S149" s="25"/>
      <c r="T149" s="25"/>
      <c r="U149" s="25"/>
      <c r="V149" s="25"/>
      <c r="W149" s="25">
        <v>1</v>
      </c>
      <c r="X149" s="25">
        <v>4</v>
      </c>
      <c r="Y149" s="25"/>
      <c r="Z149" s="25">
        <v>2</v>
      </c>
      <c r="AA149" s="25"/>
      <c r="AB149" s="25"/>
      <c r="AC149" s="25"/>
      <c r="AD149" s="25"/>
      <c r="AE149" s="25"/>
      <c r="AF149" s="25"/>
      <c r="AG149" s="25"/>
      <c r="AH149" s="25"/>
      <c r="AI149" s="25"/>
      <c r="AJ149" s="25">
        <v>2</v>
      </c>
      <c r="AK149" s="25"/>
      <c r="AL149" s="25">
        <v>2</v>
      </c>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0</v>
      </c>
      <c r="E152" s="155">
        <f t="shared" si="36"/>
        <v>0</v>
      </c>
      <c r="F152" s="155">
        <f t="shared" si="36"/>
        <v>0</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3</v>
      </c>
      <c r="E153" s="155">
        <f t="shared" si="36"/>
        <v>0</v>
      </c>
      <c r="F153" s="155">
        <f t="shared" si="36"/>
        <v>3</v>
      </c>
      <c r="G153" s="32"/>
      <c r="H153" s="32"/>
      <c r="I153" s="32"/>
      <c r="J153" s="32"/>
      <c r="K153" s="32"/>
      <c r="L153" s="32"/>
      <c r="M153" s="32"/>
      <c r="N153" s="32">
        <v>2</v>
      </c>
      <c r="O153" s="32"/>
      <c r="P153" s="32"/>
      <c r="Q153" s="32"/>
      <c r="R153" s="32"/>
      <c r="S153" s="32"/>
      <c r="T153" s="32">
        <v>1</v>
      </c>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5</v>
      </c>
      <c r="E154" s="155">
        <f t="shared" si="36"/>
        <v>2</v>
      </c>
      <c r="F154" s="155">
        <f t="shared" si="36"/>
        <v>3</v>
      </c>
      <c r="G154" s="32">
        <v>2</v>
      </c>
      <c r="H154" s="32"/>
      <c r="I154" s="32"/>
      <c r="J154" s="32"/>
      <c r="K154" s="32"/>
      <c r="L154" s="32"/>
      <c r="M154" s="32"/>
      <c r="N154" s="32"/>
      <c r="O154" s="32"/>
      <c r="P154" s="32">
        <v>1</v>
      </c>
      <c r="Q154" s="32"/>
      <c r="R154" s="32"/>
      <c r="S154" s="32"/>
      <c r="T154" s="32">
        <v>1</v>
      </c>
      <c r="U154" s="32"/>
      <c r="V154" s="32"/>
      <c r="W154" s="32"/>
      <c r="X154" s="32"/>
      <c r="Y154" s="32"/>
      <c r="Z154" s="32">
        <v>1</v>
      </c>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4</v>
      </c>
      <c r="E155" s="155">
        <f t="shared" si="36"/>
        <v>0</v>
      </c>
      <c r="F155" s="155">
        <f t="shared" si="36"/>
        <v>4</v>
      </c>
      <c r="G155" s="32"/>
      <c r="H155" s="32"/>
      <c r="I155" s="32"/>
      <c r="J155" s="32"/>
      <c r="K155" s="32"/>
      <c r="L155" s="32"/>
      <c r="M155" s="32"/>
      <c r="N155" s="32"/>
      <c r="O155" s="32"/>
      <c r="P155" s="32">
        <v>1</v>
      </c>
      <c r="Q155" s="32"/>
      <c r="R155" s="32">
        <v>1</v>
      </c>
      <c r="S155" s="32"/>
      <c r="T155" s="32"/>
      <c r="U155" s="32"/>
      <c r="V155" s="32"/>
      <c r="W155" s="32"/>
      <c r="X155" s="32"/>
      <c r="Y155" s="32"/>
      <c r="Z155" s="32">
        <v>1</v>
      </c>
      <c r="AA155" s="32"/>
      <c r="AB155" s="32"/>
      <c r="AC155" s="32"/>
      <c r="AD155" s="32">
        <v>1</v>
      </c>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0</v>
      </c>
      <c r="E156" s="158">
        <f>+G156+I156+K156+M156+O156+Q156+S156+U156+W156+Y156+AA156+AC156+AE156+AG156+AI156+AK156+AM156</f>
        <v>0</v>
      </c>
      <c r="F156" s="158">
        <f>+H156+J156+L156+N156+P156+R156+T156+V156+X156+Z156+AB156+AD156+AF156+AH156+AJ156+AL156+AN156</f>
        <v>0</v>
      </c>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424" t="s">
        <v>146</v>
      </c>
      <c r="E160" s="332" t="s">
        <v>48</v>
      </c>
      <c r="F160" s="332" t="s">
        <v>70</v>
      </c>
      <c r="G160" s="426" t="s">
        <v>48</v>
      </c>
      <c r="H160" s="426" t="s">
        <v>70</v>
      </c>
      <c r="I160" s="426" t="s">
        <v>48</v>
      </c>
      <c r="J160" s="426" t="s">
        <v>70</v>
      </c>
      <c r="K160" s="426" t="s">
        <v>48</v>
      </c>
      <c r="L160" s="426" t="s">
        <v>70</v>
      </c>
      <c r="M160" s="426" t="s">
        <v>48</v>
      </c>
      <c r="N160" s="426" t="s">
        <v>70</v>
      </c>
      <c r="O160" s="426" t="s">
        <v>48</v>
      </c>
      <c r="P160" s="426" t="s">
        <v>70</v>
      </c>
      <c r="Q160" s="426" t="s">
        <v>48</v>
      </c>
      <c r="R160" s="426" t="s">
        <v>70</v>
      </c>
      <c r="S160" s="426" t="s">
        <v>48</v>
      </c>
      <c r="T160" s="426" t="s">
        <v>70</v>
      </c>
      <c r="U160" s="426" t="s">
        <v>48</v>
      </c>
      <c r="V160" s="426" t="s">
        <v>70</v>
      </c>
      <c r="W160" s="426" t="s">
        <v>48</v>
      </c>
      <c r="X160" s="426" t="s">
        <v>70</v>
      </c>
      <c r="Y160" s="426" t="s">
        <v>48</v>
      </c>
      <c r="Z160" s="426" t="s">
        <v>70</v>
      </c>
      <c r="AA160" s="426" t="s">
        <v>48</v>
      </c>
      <c r="AB160" s="426" t="s">
        <v>70</v>
      </c>
      <c r="AC160" s="426" t="s">
        <v>48</v>
      </c>
      <c r="AD160" s="426" t="s">
        <v>70</v>
      </c>
      <c r="AE160" s="426" t="s">
        <v>48</v>
      </c>
      <c r="AF160" s="426" t="s">
        <v>70</v>
      </c>
      <c r="AG160" s="426" t="s">
        <v>48</v>
      </c>
      <c r="AH160" s="426" t="s">
        <v>70</v>
      </c>
      <c r="AI160" s="426" t="s">
        <v>48</v>
      </c>
      <c r="AJ160" s="426" t="s">
        <v>70</v>
      </c>
      <c r="AK160" s="426" t="s">
        <v>48</v>
      </c>
      <c r="AL160" s="426" t="s">
        <v>70</v>
      </c>
      <c r="AM160" s="426" t="s">
        <v>48</v>
      </c>
      <c r="AN160" s="442"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10</v>
      </c>
      <c r="E161" s="146">
        <f>+G161+I161+K161+M161+O161+Q161+S161+U161+W161+Y161+AA161+AC161+AE161+AG161+AI161+AK161+AM161</f>
        <v>4</v>
      </c>
      <c r="F161" s="146">
        <f>+H161+J161+L161+N161+P161+R161+T161+V161+X161+Z161+AB161+AD161+AF161+AH161+AJ161+AL161+AN161</f>
        <v>6</v>
      </c>
      <c r="G161" s="38"/>
      <c r="H161" s="38"/>
      <c r="I161" s="38"/>
      <c r="J161" s="38"/>
      <c r="K161" s="38"/>
      <c r="L161" s="38"/>
      <c r="M161" s="38">
        <v>2</v>
      </c>
      <c r="N161" s="38"/>
      <c r="O161" s="38"/>
      <c r="P161" s="38"/>
      <c r="Q161" s="38"/>
      <c r="R161" s="38"/>
      <c r="S161" s="38"/>
      <c r="T161" s="38">
        <v>2</v>
      </c>
      <c r="U161" s="38"/>
      <c r="V161" s="38"/>
      <c r="W161" s="38"/>
      <c r="X161" s="38">
        <v>2</v>
      </c>
      <c r="Y161" s="38">
        <v>2</v>
      </c>
      <c r="Z161" s="38"/>
      <c r="AA161" s="38"/>
      <c r="AB161" s="38"/>
      <c r="AC161" s="38"/>
      <c r="AD161" s="38"/>
      <c r="AE161" s="38"/>
      <c r="AF161" s="38">
        <v>2</v>
      </c>
      <c r="AG161" s="38"/>
      <c r="AH161" s="38"/>
      <c r="AI161" s="38"/>
      <c r="AJ161" s="38"/>
      <c r="AK161" s="38"/>
      <c r="AL161" s="38"/>
      <c r="AM161" s="38"/>
      <c r="AN161" s="173"/>
      <c r="AO161" s="299">
        <v>9</v>
      </c>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10</v>
      </c>
      <c r="E166" s="50">
        <f t="shared" si="41"/>
        <v>4</v>
      </c>
      <c r="F166" s="50">
        <f t="shared" si="41"/>
        <v>6</v>
      </c>
      <c r="G166" s="38"/>
      <c r="H166" s="38"/>
      <c r="I166" s="38"/>
      <c r="J166" s="38"/>
      <c r="K166" s="38"/>
      <c r="L166" s="38"/>
      <c r="M166" s="38">
        <v>2</v>
      </c>
      <c r="N166" s="38"/>
      <c r="O166" s="38"/>
      <c r="P166" s="38"/>
      <c r="Q166" s="38"/>
      <c r="R166" s="38"/>
      <c r="S166" s="38"/>
      <c r="T166" s="38">
        <v>2</v>
      </c>
      <c r="U166" s="38"/>
      <c r="V166" s="38"/>
      <c r="W166" s="38"/>
      <c r="X166" s="38">
        <v>2</v>
      </c>
      <c r="Y166" s="38">
        <v>2</v>
      </c>
      <c r="Z166" s="38"/>
      <c r="AA166" s="38"/>
      <c r="AB166" s="38"/>
      <c r="AC166" s="38"/>
      <c r="AD166" s="38"/>
      <c r="AE166" s="38"/>
      <c r="AF166" s="38">
        <v>2</v>
      </c>
      <c r="AG166" s="38"/>
      <c r="AH166" s="38"/>
      <c r="AI166" s="38"/>
      <c r="AJ166" s="38"/>
      <c r="AK166" s="38"/>
      <c r="AL166" s="38"/>
      <c r="AM166" s="38"/>
      <c r="AN166" s="173"/>
      <c r="AO166" s="163">
        <v>9</v>
      </c>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1</v>
      </c>
      <c r="E169" s="155">
        <f t="shared" si="41"/>
        <v>1</v>
      </c>
      <c r="F169" s="155">
        <f t="shared" si="41"/>
        <v>0</v>
      </c>
      <c r="G169" s="32"/>
      <c r="H169" s="32"/>
      <c r="I169" s="32"/>
      <c r="J169" s="32"/>
      <c r="K169" s="32"/>
      <c r="L169" s="32"/>
      <c r="M169" s="32">
        <v>1</v>
      </c>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2</v>
      </c>
      <c r="E171" s="155">
        <f t="shared" ref="E171:F190" si="49">+G171+I171+K171+M171+O171+Q171+S171+U171+W171+Y171+AA171+AC171+AE171+AG171+AI171+AK171+AM171</f>
        <v>0</v>
      </c>
      <c r="F171" s="155">
        <f t="shared" si="49"/>
        <v>2</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v>2</v>
      </c>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0</v>
      </c>
      <c r="E172" s="155">
        <f t="shared" si="49"/>
        <v>0</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1</v>
      </c>
      <c r="E173" s="155">
        <f t="shared" si="49"/>
        <v>1</v>
      </c>
      <c r="F173" s="155">
        <f t="shared" si="49"/>
        <v>0</v>
      </c>
      <c r="G173" s="32"/>
      <c r="H173" s="32"/>
      <c r="I173" s="32"/>
      <c r="J173" s="32"/>
      <c r="K173" s="32"/>
      <c r="L173" s="32"/>
      <c r="M173" s="32">
        <v>1</v>
      </c>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2</v>
      </c>
      <c r="E178" s="150">
        <f t="shared" ref="E178:F181" si="50">+G178+I178+K178+M178+O178</f>
        <v>2</v>
      </c>
      <c r="F178" s="150">
        <f t="shared" si="50"/>
        <v>0</v>
      </c>
      <c r="G178" s="25"/>
      <c r="H178" s="25"/>
      <c r="I178" s="25">
        <v>1</v>
      </c>
      <c r="J178" s="25"/>
      <c r="K178" s="25">
        <v>1</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v>2</v>
      </c>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16</v>
      </c>
      <c r="E181" s="158">
        <f t="shared" si="50"/>
        <v>8</v>
      </c>
      <c r="F181" s="158">
        <f t="shared" si="50"/>
        <v>8</v>
      </c>
      <c r="G181" s="35"/>
      <c r="H181" s="35"/>
      <c r="I181" s="35">
        <v>3</v>
      </c>
      <c r="J181" s="35">
        <v>7</v>
      </c>
      <c r="K181" s="35">
        <v>5</v>
      </c>
      <c r="L181" s="35">
        <v>1</v>
      </c>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v>6</v>
      </c>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0</v>
      </c>
      <c r="E182" s="150">
        <f t="shared" si="49"/>
        <v>0</v>
      </c>
      <c r="F182" s="150">
        <f t="shared" si="49"/>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3</v>
      </c>
      <c r="E186" s="155">
        <f t="shared" si="49"/>
        <v>1</v>
      </c>
      <c r="F186" s="155">
        <f t="shared" si="49"/>
        <v>2</v>
      </c>
      <c r="G186" s="32"/>
      <c r="H186" s="32"/>
      <c r="I186" s="32"/>
      <c r="J186" s="32"/>
      <c r="K186" s="32"/>
      <c r="L186" s="32"/>
      <c r="M186" s="32"/>
      <c r="N186" s="32"/>
      <c r="O186" s="32"/>
      <c r="P186" s="32"/>
      <c r="Q186" s="32"/>
      <c r="R186" s="32"/>
      <c r="S186" s="32"/>
      <c r="T186" s="32">
        <v>1</v>
      </c>
      <c r="U186" s="32"/>
      <c r="V186" s="32"/>
      <c r="W186" s="32"/>
      <c r="X186" s="32">
        <v>1</v>
      </c>
      <c r="Y186" s="32">
        <v>1</v>
      </c>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5</v>
      </c>
      <c r="E187" s="155">
        <f t="shared" si="49"/>
        <v>2</v>
      </c>
      <c r="F187" s="155">
        <f t="shared" si="49"/>
        <v>3</v>
      </c>
      <c r="G187" s="32"/>
      <c r="H187" s="32"/>
      <c r="I187" s="32">
        <v>1</v>
      </c>
      <c r="J187" s="32">
        <v>1</v>
      </c>
      <c r="K187" s="32"/>
      <c r="L187" s="32"/>
      <c r="M187" s="32"/>
      <c r="N187" s="32"/>
      <c r="O187" s="32"/>
      <c r="P187" s="32"/>
      <c r="Q187" s="32"/>
      <c r="R187" s="32"/>
      <c r="S187" s="32"/>
      <c r="T187" s="32">
        <v>1</v>
      </c>
      <c r="U187" s="32"/>
      <c r="V187" s="32"/>
      <c r="W187" s="32"/>
      <c r="X187" s="32">
        <v>1</v>
      </c>
      <c r="Y187" s="32">
        <v>1</v>
      </c>
      <c r="Z187" s="32"/>
      <c r="AA187" s="32"/>
      <c r="AB187" s="32"/>
      <c r="AC187" s="32"/>
      <c r="AD187" s="32"/>
      <c r="AE187" s="32"/>
      <c r="AF187" s="32"/>
      <c r="AG187" s="32"/>
      <c r="AH187" s="32"/>
      <c r="AI187" s="32"/>
      <c r="AJ187" s="32"/>
      <c r="AK187" s="32"/>
      <c r="AL187" s="32"/>
      <c r="AM187" s="32"/>
      <c r="AN187" s="86"/>
      <c r="AO187" s="128">
        <v>1</v>
      </c>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0</v>
      </c>
      <c r="E188" s="155">
        <f t="shared" si="49"/>
        <v>0</v>
      </c>
      <c r="F188" s="155">
        <f t="shared" si="49"/>
        <v>0</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427" t="s">
        <v>198</v>
      </c>
      <c r="D193" s="427" t="s">
        <v>48</v>
      </c>
      <c r="E193" s="434" t="s">
        <v>70</v>
      </c>
      <c r="F193" s="428" t="s">
        <v>48</v>
      </c>
      <c r="G193" s="428" t="s">
        <v>70</v>
      </c>
      <c r="H193" s="428" t="s">
        <v>48</v>
      </c>
      <c r="I193" s="428" t="s">
        <v>70</v>
      </c>
      <c r="J193" s="428" t="s">
        <v>48</v>
      </c>
      <c r="K193" s="428" t="s">
        <v>70</v>
      </c>
      <c r="L193" s="428" t="s">
        <v>48</v>
      </c>
      <c r="M193" s="428" t="s">
        <v>70</v>
      </c>
      <c r="N193" s="428" t="s">
        <v>48</v>
      </c>
      <c r="O193" s="428" t="s">
        <v>70</v>
      </c>
      <c r="P193" s="428" t="s">
        <v>48</v>
      </c>
      <c r="Q193" s="428" t="s">
        <v>70</v>
      </c>
      <c r="R193" s="428" t="s">
        <v>48</v>
      </c>
      <c r="S193" s="428" t="s">
        <v>70</v>
      </c>
      <c r="T193" s="428" t="s">
        <v>48</v>
      </c>
      <c r="U193" s="428" t="s">
        <v>70</v>
      </c>
      <c r="V193" s="428" t="s">
        <v>48</v>
      </c>
      <c r="W193" s="428" t="s">
        <v>70</v>
      </c>
      <c r="X193" s="428" t="s">
        <v>48</v>
      </c>
      <c r="Y193" s="428" t="s">
        <v>70</v>
      </c>
      <c r="Z193" s="428" t="s">
        <v>48</v>
      </c>
      <c r="AA193" s="428" t="s">
        <v>70</v>
      </c>
      <c r="AB193" s="428" t="s">
        <v>48</v>
      </c>
      <c r="AC193" s="428" t="s">
        <v>70</v>
      </c>
      <c r="AD193" s="428" t="s">
        <v>48</v>
      </c>
      <c r="AE193" s="428" t="s">
        <v>70</v>
      </c>
      <c r="AF193" s="428" t="s">
        <v>48</v>
      </c>
      <c r="AG193" s="428" t="s">
        <v>70</v>
      </c>
      <c r="AH193" s="428" t="s">
        <v>48</v>
      </c>
      <c r="AI193" s="428" t="s">
        <v>70</v>
      </c>
      <c r="AJ193" s="428" t="s">
        <v>48</v>
      </c>
      <c r="AK193" s="428"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427" t="s">
        <v>198</v>
      </c>
      <c r="D197" s="427" t="s">
        <v>48</v>
      </c>
      <c r="E197" s="434" t="s">
        <v>70</v>
      </c>
      <c r="F197" s="428" t="s">
        <v>48</v>
      </c>
      <c r="G197" s="428" t="s">
        <v>70</v>
      </c>
      <c r="H197" s="428" t="s">
        <v>48</v>
      </c>
      <c r="I197" s="428" t="s">
        <v>70</v>
      </c>
      <c r="J197" s="428" t="s">
        <v>48</v>
      </c>
      <c r="K197" s="428" t="s">
        <v>70</v>
      </c>
      <c r="L197" s="428" t="s">
        <v>48</v>
      </c>
      <c r="M197" s="428" t="s">
        <v>70</v>
      </c>
      <c r="N197" s="428" t="s">
        <v>48</v>
      </c>
      <c r="O197" s="428" t="s">
        <v>70</v>
      </c>
      <c r="P197" s="428" t="s">
        <v>48</v>
      </c>
      <c r="Q197" s="428" t="s">
        <v>70</v>
      </c>
      <c r="R197" s="428" t="s">
        <v>48</v>
      </c>
      <c r="S197" s="428" t="s">
        <v>70</v>
      </c>
      <c r="T197" s="428" t="s">
        <v>48</v>
      </c>
      <c r="U197" s="428" t="s">
        <v>70</v>
      </c>
      <c r="V197" s="428" t="s">
        <v>48</v>
      </c>
      <c r="W197" s="428" t="s">
        <v>70</v>
      </c>
      <c r="X197" s="428" t="s">
        <v>48</v>
      </c>
      <c r="Y197" s="428" t="s">
        <v>70</v>
      </c>
      <c r="Z197" s="428" t="s">
        <v>48</v>
      </c>
      <c r="AA197" s="428" t="s">
        <v>70</v>
      </c>
      <c r="AB197" s="428" t="s">
        <v>48</v>
      </c>
      <c r="AC197" s="428" t="s">
        <v>70</v>
      </c>
      <c r="AD197" s="428" t="s">
        <v>48</v>
      </c>
      <c r="AE197" s="428" t="s">
        <v>70</v>
      </c>
      <c r="AF197" s="428" t="s">
        <v>48</v>
      </c>
      <c r="AG197" s="428" t="s">
        <v>70</v>
      </c>
      <c r="AH197" s="428" t="s">
        <v>48</v>
      </c>
      <c r="AI197" s="428" t="s">
        <v>70</v>
      </c>
      <c r="AJ197" s="428" t="s">
        <v>48</v>
      </c>
      <c r="AK197" s="428"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430" t="s">
        <v>143</v>
      </c>
      <c r="F201" s="430" t="s">
        <v>84</v>
      </c>
      <c r="G201" s="430" t="s">
        <v>8</v>
      </c>
      <c r="H201" s="428" t="s">
        <v>9</v>
      </c>
      <c r="I201" s="428" t="s">
        <v>10</v>
      </c>
      <c r="J201" s="428" t="s">
        <v>11</v>
      </c>
      <c r="K201" s="428" t="s">
        <v>12</v>
      </c>
      <c r="L201" s="428" t="s">
        <v>13</v>
      </c>
      <c r="M201" s="428" t="s">
        <v>14</v>
      </c>
      <c r="N201" s="428" t="s">
        <v>204</v>
      </c>
      <c r="O201" s="428" t="s">
        <v>205</v>
      </c>
      <c r="P201" s="428" t="s">
        <v>206</v>
      </c>
      <c r="Q201" s="428" t="s">
        <v>207</v>
      </c>
      <c r="R201" s="428" t="s">
        <v>208</v>
      </c>
      <c r="S201" s="428" t="s">
        <v>209</v>
      </c>
      <c r="T201" s="430" t="s">
        <v>210</v>
      </c>
      <c r="U201" s="430"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427" t="s">
        <v>198</v>
      </c>
      <c r="D209" s="427" t="s">
        <v>48</v>
      </c>
      <c r="E209" s="422" t="s">
        <v>70</v>
      </c>
      <c r="F209" s="440" t="s">
        <v>210</v>
      </c>
      <c r="G209" s="440" t="s">
        <v>70</v>
      </c>
      <c r="H209" s="440" t="s">
        <v>210</v>
      </c>
      <c r="I209" s="440" t="s">
        <v>70</v>
      </c>
      <c r="J209" s="440" t="s">
        <v>210</v>
      </c>
      <c r="K209" s="440" t="s">
        <v>70</v>
      </c>
      <c r="L209" s="440" t="s">
        <v>210</v>
      </c>
      <c r="M209" s="440" t="s">
        <v>70</v>
      </c>
      <c r="N209" s="440" t="s">
        <v>210</v>
      </c>
      <c r="O209" s="440" t="s">
        <v>70</v>
      </c>
      <c r="P209" s="440" t="s">
        <v>210</v>
      </c>
      <c r="Q209" s="440" t="s">
        <v>70</v>
      </c>
      <c r="R209" s="440" t="s">
        <v>210</v>
      </c>
      <c r="S209" s="440" t="s">
        <v>70</v>
      </c>
      <c r="T209" s="440" t="s">
        <v>210</v>
      </c>
      <c r="U209" s="440" t="s">
        <v>70</v>
      </c>
      <c r="V209" s="440" t="s">
        <v>210</v>
      </c>
      <c r="W209" s="440" t="s">
        <v>70</v>
      </c>
      <c r="X209" s="440" t="s">
        <v>210</v>
      </c>
      <c r="Y209" s="440" t="s">
        <v>70</v>
      </c>
      <c r="Z209" s="440" t="s">
        <v>210</v>
      </c>
      <c r="AA209" s="440" t="s">
        <v>70</v>
      </c>
      <c r="AB209" s="440" t="s">
        <v>210</v>
      </c>
      <c r="AC209" s="440" t="s">
        <v>70</v>
      </c>
      <c r="AD209" s="440" t="s">
        <v>210</v>
      </c>
      <c r="AE209" s="440" t="s">
        <v>70</v>
      </c>
      <c r="AF209" s="440" t="s">
        <v>210</v>
      </c>
      <c r="AG209" s="440" t="s">
        <v>70</v>
      </c>
      <c r="AH209" s="440" t="s">
        <v>210</v>
      </c>
      <c r="AI209" s="440" t="s">
        <v>70</v>
      </c>
      <c r="AJ209" s="440" t="s">
        <v>210</v>
      </c>
      <c r="AK209" s="440" t="s">
        <v>70</v>
      </c>
      <c r="AL209" s="440" t="s">
        <v>210</v>
      </c>
      <c r="AM209" s="423"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22</v>
      </c>
      <c r="D210" s="203">
        <f>+F210+H210+J210+L210+N210+P210+R210+T210+V210++X210+Z210+AB210+AD210+AF210+AH210+AJ210+AL210</f>
        <v>2</v>
      </c>
      <c r="E210" s="203">
        <f>+G210+I210+K210+M210+O210+Q210+S210+U210+W210++Y210+AA210+AC210+AE210+AG210+AI210+AK210+AM210</f>
        <v>20</v>
      </c>
      <c r="F210" s="203">
        <f>SUM(F212:F220)</f>
        <v>0</v>
      </c>
      <c r="G210" s="203">
        <f t="shared" ref="G210:AM210" si="52">SUM(G212:G220)</f>
        <v>0</v>
      </c>
      <c r="H210" s="203">
        <f t="shared" si="52"/>
        <v>0</v>
      </c>
      <c r="I210" s="203">
        <f t="shared" si="52"/>
        <v>0</v>
      </c>
      <c r="J210" s="203">
        <f t="shared" si="52"/>
        <v>0</v>
      </c>
      <c r="K210" s="203">
        <f>SUM(K211:K220)</f>
        <v>0</v>
      </c>
      <c r="L210" s="203">
        <f t="shared" si="52"/>
        <v>0</v>
      </c>
      <c r="M210" s="203">
        <f>SUM(M211:M220)</f>
        <v>4</v>
      </c>
      <c r="N210" s="203">
        <f t="shared" si="52"/>
        <v>0</v>
      </c>
      <c r="O210" s="203">
        <f>SUM(O211:O220)</f>
        <v>3</v>
      </c>
      <c r="P210" s="203">
        <f t="shared" si="52"/>
        <v>1</v>
      </c>
      <c r="Q210" s="203">
        <f>SUM(Q211:Q220)</f>
        <v>3</v>
      </c>
      <c r="R210" s="203">
        <f t="shared" si="52"/>
        <v>0</v>
      </c>
      <c r="S210" s="203">
        <f>SUM(S211:S220)</f>
        <v>3</v>
      </c>
      <c r="T210" s="203">
        <f t="shared" si="52"/>
        <v>0</v>
      </c>
      <c r="U210" s="203">
        <f>SUM(U211:U220)</f>
        <v>3</v>
      </c>
      <c r="V210" s="203">
        <f t="shared" si="52"/>
        <v>0</v>
      </c>
      <c r="W210" s="203">
        <f>SUM(W211:W220)</f>
        <v>2</v>
      </c>
      <c r="X210" s="203">
        <f t="shared" si="52"/>
        <v>0</v>
      </c>
      <c r="Y210" s="203">
        <f>SUM(Y211:Y220)</f>
        <v>1</v>
      </c>
      <c r="Z210" s="203">
        <f t="shared" si="52"/>
        <v>0</v>
      </c>
      <c r="AA210" s="203">
        <f>SUM(AA211:AA220)</f>
        <v>1</v>
      </c>
      <c r="AB210" s="203">
        <f t="shared" si="52"/>
        <v>0</v>
      </c>
      <c r="AC210" s="203">
        <f>SUM(AC211:AC220)</f>
        <v>0</v>
      </c>
      <c r="AD210" s="203">
        <f t="shared" si="52"/>
        <v>1</v>
      </c>
      <c r="AE210" s="203">
        <f t="shared" si="52"/>
        <v>0</v>
      </c>
      <c r="AF210" s="203">
        <f t="shared" si="52"/>
        <v>0</v>
      </c>
      <c r="AG210" s="203">
        <f t="shared" si="52"/>
        <v>0</v>
      </c>
      <c r="AH210" s="203">
        <f t="shared" si="52"/>
        <v>0</v>
      </c>
      <c r="AI210" s="203">
        <f t="shared" si="52"/>
        <v>0</v>
      </c>
      <c r="AJ210" s="203">
        <f t="shared" si="52"/>
        <v>0</v>
      </c>
      <c r="AK210" s="203">
        <f t="shared" si="52"/>
        <v>0</v>
      </c>
      <c r="AL210" s="204">
        <f t="shared" si="52"/>
        <v>0</v>
      </c>
      <c r="AM210" s="205">
        <f t="shared" si="52"/>
        <v>0</v>
      </c>
      <c r="AN210" s="206">
        <f>SUM(AN211:AN220)</f>
        <v>0</v>
      </c>
      <c r="AO210" s="207">
        <f>SUM(AO211:AO220)</f>
        <v>2</v>
      </c>
      <c r="AP210" s="208">
        <f>SUM(AP211:AP220)</f>
        <v>2</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2</v>
      </c>
      <c r="D211" s="211"/>
      <c r="E211" s="210">
        <f>+K211+M211+O211+Q211+S211+U211+W211++Y211+AA211+AC211</f>
        <v>2</v>
      </c>
      <c r="F211" s="154"/>
      <c r="G211" s="154"/>
      <c r="H211" s="154"/>
      <c r="I211" s="154"/>
      <c r="J211" s="154"/>
      <c r="K211" s="25"/>
      <c r="L211" s="154"/>
      <c r="M211" s="25">
        <v>1</v>
      </c>
      <c r="N211" s="154"/>
      <c r="O211" s="25"/>
      <c r="P211" s="154"/>
      <c r="Q211" s="25"/>
      <c r="R211" s="154"/>
      <c r="S211" s="25">
        <v>1</v>
      </c>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433" t="s">
        <v>225</v>
      </c>
      <c r="C212" s="53">
        <f t="shared" ref="C212:C220" si="55">SUM(D212:E212)</f>
        <v>0</v>
      </c>
      <c r="D212" s="53">
        <f t="shared" ref="D212:E220" si="56">+F212+H212+J212+L212+N212+P212+R212+T212+V212++X212+Z212+AB212+AD212+AF212+AH212+AJ212+AL212</f>
        <v>0</v>
      </c>
      <c r="E212" s="168">
        <f>+G212+I212+K212+M212+O212+Q212+S212+U212+W212++Y212+AA212+AC212+AE212+AG212+AI212+AK212+AM212</f>
        <v>0</v>
      </c>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13</v>
      </c>
      <c r="D214" s="56">
        <f t="shared" si="56"/>
        <v>1</v>
      </c>
      <c r="E214" s="214">
        <f t="shared" si="56"/>
        <v>12</v>
      </c>
      <c r="F214" s="32"/>
      <c r="G214" s="32"/>
      <c r="H214" s="32"/>
      <c r="I214" s="32"/>
      <c r="J214" s="32"/>
      <c r="K214" s="32"/>
      <c r="L214" s="32"/>
      <c r="M214" s="32">
        <v>2</v>
      </c>
      <c r="N214" s="32"/>
      <c r="O214" s="32">
        <v>2</v>
      </c>
      <c r="P214" s="32"/>
      <c r="Q214" s="32">
        <v>2</v>
      </c>
      <c r="R214" s="32"/>
      <c r="S214" s="32">
        <v>1</v>
      </c>
      <c r="T214" s="32"/>
      <c r="U214" s="32">
        <v>1</v>
      </c>
      <c r="V214" s="32"/>
      <c r="W214" s="32">
        <v>2</v>
      </c>
      <c r="X214" s="32"/>
      <c r="Y214" s="32">
        <v>1</v>
      </c>
      <c r="Z214" s="32"/>
      <c r="AA214" s="32">
        <v>1</v>
      </c>
      <c r="AB214" s="32"/>
      <c r="AC214" s="32"/>
      <c r="AD214" s="32">
        <v>1</v>
      </c>
      <c r="AE214" s="32"/>
      <c r="AF214" s="32"/>
      <c r="AG214" s="32"/>
      <c r="AH214" s="32"/>
      <c r="AI214" s="32"/>
      <c r="AJ214" s="32"/>
      <c r="AK214" s="32"/>
      <c r="AL214" s="32"/>
      <c r="AM214" s="86"/>
      <c r="AN214" s="177"/>
      <c r="AO214" s="178">
        <v>2</v>
      </c>
      <c r="AP214" s="32">
        <v>2</v>
      </c>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1</v>
      </c>
      <c r="D217" s="56">
        <f t="shared" si="56"/>
        <v>1</v>
      </c>
      <c r="E217" s="214">
        <f t="shared" si="56"/>
        <v>0</v>
      </c>
      <c r="F217" s="32"/>
      <c r="G217" s="32"/>
      <c r="H217" s="32"/>
      <c r="I217" s="32"/>
      <c r="J217" s="32"/>
      <c r="K217" s="32"/>
      <c r="L217" s="32"/>
      <c r="M217" s="32"/>
      <c r="N217" s="32"/>
      <c r="O217" s="32"/>
      <c r="P217" s="32">
        <v>1</v>
      </c>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6</v>
      </c>
      <c r="D220" s="53">
        <f t="shared" si="56"/>
        <v>0</v>
      </c>
      <c r="E220" s="168">
        <f t="shared" si="56"/>
        <v>6</v>
      </c>
      <c r="F220" s="44"/>
      <c r="G220" s="44"/>
      <c r="H220" s="44"/>
      <c r="I220" s="44"/>
      <c r="J220" s="44"/>
      <c r="K220" s="44"/>
      <c r="L220" s="44"/>
      <c r="M220" s="44">
        <v>1</v>
      </c>
      <c r="N220" s="44"/>
      <c r="O220" s="44">
        <v>1</v>
      </c>
      <c r="P220" s="44"/>
      <c r="Q220" s="44">
        <v>1</v>
      </c>
      <c r="R220" s="44"/>
      <c r="S220" s="44">
        <v>1</v>
      </c>
      <c r="T220" s="44"/>
      <c r="U220" s="44">
        <v>2</v>
      </c>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427" t="s">
        <v>198</v>
      </c>
      <c r="D224" s="427" t="s">
        <v>48</v>
      </c>
      <c r="E224" s="422"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1</v>
      </c>
      <c r="D225" s="52">
        <f t="shared" ref="D225:E231" si="60">+F225+H225+J225+L225+N225+P225+R225+T225+V225++X225+Z225+AB225+AD225+AF225+AH225+AJ225+AL225+AN225</f>
        <v>1</v>
      </c>
      <c r="E225" s="52">
        <f t="shared" si="60"/>
        <v>0</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v>1</v>
      </c>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0</v>
      </c>
      <c r="D226" s="62">
        <f t="shared" si="60"/>
        <v>0</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427" t="s">
        <v>198</v>
      </c>
      <c r="D235" s="427" t="s">
        <v>48</v>
      </c>
      <c r="E235" s="422"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4"/>
        <v>0</v>
      </c>
      <c r="E237" s="237">
        <f t="shared" si="64"/>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12</v>
      </c>
      <c r="D238" s="108">
        <f t="shared" si="64"/>
        <v>1</v>
      </c>
      <c r="E238" s="162">
        <f t="shared" si="64"/>
        <v>11</v>
      </c>
      <c r="F238" s="233"/>
      <c r="G238" s="233">
        <v>1</v>
      </c>
      <c r="H238" s="233"/>
      <c r="I238" s="233">
        <v>3</v>
      </c>
      <c r="J238" s="233">
        <v>1</v>
      </c>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427" t="s">
        <v>198</v>
      </c>
      <c r="D243" s="427" t="s">
        <v>48</v>
      </c>
      <c r="E243" s="422" t="s">
        <v>70</v>
      </c>
      <c r="F243" s="430" t="s">
        <v>210</v>
      </c>
      <c r="G243" s="430" t="s">
        <v>70</v>
      </c>
      <c r="H243" s="430" t="s">
        <v>210</v>
      </c>
      <c r="I243" s="430" t="s">
        <v>70</v>
      </c>
      <c r="J243" s="430" t="s">
        <v>210</v>
      </c>
      <c r="K243" s="430" t="s">
        <v>70</v>
      </c>
      <c r="L243" s="430" t="s">
        <v>210</v>
      </c>
      <c r="M243" s="430" t="s">
        <v>70</v>
      </c>
      <c r="N243" s="430" t="s">
        <v>210</v>
      </c>
      <c r="O243" s="430" t="s">
        <v>70</v>
      </c>
      <c r="P243" s="430" t="s">
        <v>210</v>
      </c>
      <c r="Q243" s="430" t="s">
        <v>70</v>
      </c>
      <c r="R243" s="430" t="s">
        <v>210</v>
      </c>
      <c r="S243" s="430" t="s">
        <v>70</v>
      </c>
      <c r="T243" s="430" t="s">
        <v>210</v>
      </c>
      <c r="U243" s="430" t="s">
        <v>70</v>
      </c>
      <c r="V243" s="430" t="s">
        <v>210</v>
      </c>
      <c r="W243" s="430"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1970</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1827</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T208:U208"/>
    <mergeCell ref="V196:W196"/>
    <mergeCell ref="X196:Y196"/>
    <mergeCell ref="Z196:AA196"/>
    <mergeCell ref="AB196:AC196"/>
    <mergeCell ref="AD196:AE196"/>
    <mergeCell ref="AF196:AG196"/>
    <mergeCell ref="AH196:AI196"/>
    <mergeCell ref="AJ196:AK196"/>
    <mergeCell ref="AN207:AN209"/>
    <mergeCell ref="V200:V201"/>
    <mergeCell ref="AL208:AM208"/>
    <mergeCell ref="V192:W192"/>
    <mergeCell ref="X192:Y192"/>
    <mergeCell ref="Z192:AA192"/>
    <mergeCell ref="AB192:AC192"/>
    <mergeCell ref="AD192:AE192"/>
    <mergeCell ref="AF192:AG192"/>
    <mergeCell ref="AH192:AI192"/>
    <mergeCell ref="AJ192:AK192"/>
    <mergeCell ref="A194:B194"/>
    <mergeCell ref="A192:B193"/>
    <mergeCell ref="C192:E192"/>
    <mergeCell ref="F192:G192"/>
    <mergeCell ref="H192:I192"/>
    <mergeCell ref="J192:K192"/>
    <mergeCell ref="L192:M192"/>
    <mergeCell ref="N192:O192"/>
    <mergeCell ref="P192:Q192"/>
    <mergeCell ref="R192:S192"/>
    <mergeCell ref="T192:U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A120:B121"/>
    <mergeCell ref="C120:E120"/>
    <mergeCell ref="F120:G120"/>
    <mergeCell ref="H120:I120"/>
    <mergeCell ref="J120:K120"/>
    <mergeCell ref="L120:M120"/>
    <mergeCell ref="A122:B122"/>
    <mergeCell ref="A123:B123"/>
    <mergeCell ref="N120:O120"/>
    <mergeCell ref="CB66:CC66"/>
    <mergeCell ref="CD66:CE66"/>
    <mergeCell ref="CF66:CG66"/>
    <mergeCell ref="CH66:CI66"/>
    <mergeCell ref="AH85:AJ85"/>
    <mergeCell ref="AH86:AH87"/>
    <mergeCell ref="AI86:AI87"/>
    <mergeCell ref="AJ86:AJ87"/>
    <mergeCell ref="X94:Y94"/>
    <mergeCell ref="AZ66:BA66"/>
    <mergeCell ref="BB66:BC66"/>
    <mergeCell ref="BD66:BE66"/>
    <mergeCell ref="BH66:BI66"/>
    <mergeCell ref="BJ66:BK66"/>
    <mergeCell ref="AD76:AE76"/>
    <mergeCell ref="AF76:AG76"/>
    <mergeCell ref="AH76:AH77"/>
    <mergeCell ref="AI76:AI77"/>
    <mergeCell ref="AJ76:AJ77"/>
    <mergeCell ref="AH75:AJ75"/>
    <mergeCell ref="A12:B12"/>
    <mergeCell ref="A13:B13"/>
    <mergeCell ref="A14:B14"/>
    <mergeCell ref="A15:B15"/>
    <mergeCell ref="A17:B18"/>
    <mergeCell ref="C17:C18"/>
    <mergeCell ref="A6:P6"/>
    <mergeCell ref="A8:B9"/>
    <mergeCell ref="C8:C9"/>
    <mergeCell ref="D8:L8"/>
    <mergeCell ref="A10:B10"/>
    <mergeCell ref="A11:B11"/>
    <mergeCell ref="A22:B22"/>
    <mergeCell ref="D22:J22"/>
    <mergeCell ref="A23:B23"/>
    <mergeCell ref="D23:J23"/>
    <mergeCell ref="A24:B24"/>
    <mergeCell ref="D24:J24"/>
    <mergeCell ref="A19:B19"/>
    <mergeCell ref="D19:J19"/>
    <mergeCell ref="A20:B20"/>
    <mergeCell ref="D20:J20"/>
    <mergeCell ref="A21:B21"/>
    <mergeCell ref="D21:J21"/>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54:B54"/>
    <mergeCell ref="A55:B55"/>
    <mergeCell ref="A56:B56"/>
    <mergeCell ref="A58:B59"/>
    <mergeCell ref="C58:C59"/>
    <mergeCell ref="D58:F58"/>
    <mergeCell ref="A49:B49"/>
    <mergeCell ref="A51:B52"/>
    <mergeCell ref="C51:C52"/>
    <mergeCell ref="D51:I51"/>
    <mergeCell ref="G58:H58"/>
    <mergeCell ref="A60:B60"/>
    <mergeCell ref="A61:B61"/>
    <mergeCell ref="A62:B62"/>
    <mergeCell ref="A63:B63"/>
    <mergeCell ref="A65:B67"/>
    <mergeCell ref="C65:E66"/>
    <mergeCell ref="F65:AG65"/>
    <mergeCell ref="F66:G66"/>
    <mergeCell ref="H66:I66"/>
    <mergeCell ref="V66:W66"/>
    <mergeCell ref="X66:Y66"/>
    <mergeCell ref="Z66:AA66"/>
    <mergeCell ref="AB66:AC66"/>
    <mergeCell ref="AD66:AE66"/>
    <mergeCell ref="AF66:AG66"/>
    <mergeCell ref="A68:B68"/>
    <mergeCell ref="A69:A73"/>
    <mergeCell ref="BX66:BY66"/>
    <mergeCell ref="BZ66:CA66"/>
    <mergeCell ref="BL66:BM66"/>
    <mergeCell ref="BN66:BO66"/>
    <mergeCell ref="BP66:BQ66"/>
    <mergeCell ref="BR66:BS66"/>
    <mergeCell ref="BT66:BU66"/>
    <mergeCell ref="BV66:BW66"/>
    <mergeCell ref="J66:K66"/>
    <mergeCell ref="L66:M66"/>
    <mergeCell ref="N66:O66"/>
    <mergeCell ref="P66:Q66"/>
    <mergeCell ref="R66:S66"/>
    <mergeCell ref="T66:U6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79:A83"/>
    <mergeCell ref="A85:B87"/>
    <mergeCell ref="C85:E86"/>
    <mergeCell ref="F85:AG85"/>
    <mergeCell ref="F86:G86"/>
    <mergeCell ref="H86:I86"/>
    <mergeCell ref="J86:K86"/>
    <mergeCell ref="L86:M86"/>
    <mergeCell ref="N86:O86"/>
    <mergeCell ref="AB86:AC86"/>
    <mergeCell ref="AD86:AE86"/>
    <mergeCell ref="AF86:AG86"/>
    <mergeCell ref="A88:B88"/>
    <mergeCell ref="A89:B89"/>
    <mergeCell ref="A90:A91"/>
    <mergeCell ref="P86:Q86"/>
    <mergeCell ref="R86:S86"/>
    <mergeCell ref="T86:U86"/>
    <mergeCell ref="V86:W86"/>
    <mergeCell ref="X86:Y86"/>
    <mergeCell ref="Z86:AA86"/>
    <mergeCell ref="L94:M94"/>
    <mergeCell ref="N94:O94"/>
    <mergeCell ref="P94:Q94"/>
    <mergeCell ref="R94:S94"/>
    <mergeCell ref="T94:U94"/>
    <mergeCell ref="V94:W94"/>
    <mergeCell ref="A92:B92"/>
    <mergeCell ref="A94:B95"/>
    <mergeCell ref="C94:E94"/>
    <mergeCell ref="F94:G94"/>
    <mergeCell ref="H94:I94"/>
    <mergeCell ref="J94:K94"/>
    <mergeCell ref="A102:B102"/>
    <mergeCell ref="A103:B103"/>
    <mergeCell ref="A104:B104"/>
    <mergeCell ref="A105:B105"/>
    <mergeCell ref="A107:B108"/>
    <mergeCell ref="C107:E107"/>
    <mergeCell ref="A96:B96"/>
    <mergeCell ref="A97:B97"/>
    <mergeCell ref="A98:B98"/>
    <mergeCell ref="A99:B99"/>
    <mergeCell ref="A100:B100"/>
    <mergeCell ref="A101:B101"/>
    <mergeCell ref="A109:B109"/>
    <mergeCell ref="A110:B110"/>
    <mergeCell ref="F107:G107"/>
    <mergeCell ref="H107:I107"/>
    <mergeCell ref="J107:K107"/>
    <mergeCell ref="L107:M107"/>
    <mergeCell ref="N107:P107"/>
    <mergeCell ref="A117:B117"/>
    <mergeCell ref="A118:B118"/>
    <mergeCell ref="A111:B111"/>
    <mergeCell ref="A112:B112"/>
    <mergeCell ref="A113:B113"/>
    <mergeCell ref="A114:B114"/>
    <mergeCell ref="A115:B115"/>
    <mergeCell ref="A116:B116"/>
    <mergeCell ref="A132:C132"/>
    <mergeCell ref="A133:C133"/>
    <mergeCell ref="B130:C130"/>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45:A148"/>
    <mergeCell ref="A153:C153"/>
    <mergeCell ref="A154:C154"/>
    <mergeCell ref="A155:C155"/>
    <mergeCell ref="A156:C156"/>
    <mergeCell ref="A157:C157"/>
    <mergeCell ref="B146:C146"/>
    <mergeCell ref="B147:C147"/>
    <mergeCell ref="B148:C148"/>
    <mergeCell ref="A149:C149"/>
    <mergeCell ref="A150:C150"/>
    <mergeCell ref="A151:C151"/>
    <mergeCell ref="A152:C152"/>
    <mergeCell ref="O159:P159"/>
    <mergeCell ref="Q159:R159"/>
    <mergeCell ref="S159:T159"/>
    <mergeCell ref="U159:V159"/>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C196:E196"/>
    <mergeCell ref="F196:G196"/>
    <mergeCell ref="H196:I196"/>
    <mergeCell ref="J196:K196"/>
    <mergeCell ref="L196:M196"/>
    <mergeCell ref="N196:O196"/>
    <mergeCell ref="P196:Q196"/>
    <mergeCell ref="R196:S196"/>
    <mergeCell ref="A182:C182"/>
    <mergeCell ref="A183:C183"/>
    <mergeCell ref="A184:C184"/>
    <mergeCell ref="A185:C185"/>
    <mergeCell ref="A186:C186"/>
    <mergeCell ref="A187:C187"/>
    <mergeCell ref="A188:C188"/>
    <mergeCell ref="A189:C189"/>
    <mergeCell ref="A190:C190"/>
    <mergeCell ref="T196:U196"/>
    <mergeCell ref="A202:A203"/>
    <mergeCell ref="A204:A205"/>
    <mergeCell ref="A207:B209"/>
    <mergeCell ref="A222:B224"/>
    <mergeCell ref="A198:B198"/>
    <mergeCell ref="A200:B201"/>
    <mergeCell ref="C200:C201"/>
    <mergeCell ref="D200:S200"/>
    <mergeCell ref="T200:U200"/>
    <mergeCell ref="C207:E208"/>
    <mergeCell ref="F207:AM207"/>
    <mergeCell ref="A213:B213"/>
    <mergeCell ref="A214:B214"/>
    <mergeCell ref="A215:B215"/>
    <mergeCell ref="A216:B216"/>
    <mergeCell ref="A217:B217"/>
    <mergeCell ref="A219:B219"/>
    <mergeCell ref="A220:B220"/>
    <mergeCell ref="A210:B210"/>
    <mergeCell ref="A211:A212"/>
    <mergeCell ref="A218:B218"/>
    <mergeCell ref="C222:E223"/>
    <mergeCell ref="A196:B197"/>
    <mergeCell ref="A225:B225"/>
    <mergeCell ref="A226:B226"/>
    <mergeCell ref="A227:B227"/>
    <mergeCell ref="A228:B228"/>
    <mergeCell ref="R242:S242"/>
    <mergeCell ref="T242:U242"/>
    <mergeCell ref="A244:B244"/>
    <mergeCell ref="A245:B245"/>
    <mergeCell ref="V242:W242"/>
    <mergeCell ref="A236:B236"/>
    <mergeCell ref="A241:B243"/>
    <mergeCell ref="C241:E242"/>
    <mergeCell ref="F242:G242"/>
    <mergeCell ref="H242:I242"/>
    <mergeCell ref="J242:K242"/>
    <mergeCell ref="L242:M242"/>
    <mergeCell ref="N242:O242"/>
    <mergeCell ref="P242:Q242"/>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5" workbookViewId="0">
      <selection activeCell="D162" sqref="D162"/>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",[13]NOMBRE!B2," - ","( ",[13]NOMBRE!C2,[13]NOMBRE!D2,[13]NOMBRE!E2,[13]NOMBRE!F2,[13]NOMBRE!G2,"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",[13]NOMBRE!B6," - ","( ",[13]NOMBRE!C6,[13]NOMBRE!D6," )")</f>
        <v>MES: JUNIO - ( 06 )</v>
      </c>
      <c r="B4" s="2"/>
      <c r="C4" s="2"/>
      <c r="D4" s="2"/>
      <c r="E4" s="2"/>
      <c r="F4" s="2"/>
      <c r="G4" s="2"/>
      <c r="H4" s="2"/>
      <c r="I4" s="2"/>
      <c r="J4" s="2"/>
      <c r="K4" s="2"/>
      <c r="M4" s="4"/>
      <c r="AY4" s="5"/>
      <c r="AZ4" s="5"/>
    </row>
    <row r="5" spans="1:78" s="3" customFormat="1" ht="12.75" customHeight="1" x14ac:dyDescent="0.2">
      <c r="A5" s="7" t="str">
        <f>CONCATENATE("AÑO: ",[13]NOMBRE!B7)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IF($C10&gt;=[13]A03!$C73,"","Total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168</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5</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34</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v>2</v>
      </c>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1</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23</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16</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4</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83</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566" t="s">
        <v>6</v>
      </c>
      <c r="E32" s="560" t="s">
        <v>7</v>
      </c>
      <c r="F32" s="560" t="s">
        <v>8</v>
      </c>
      <c r="G32" s="560" t="s">
        <v>9</v>
      </c>
      <c r="H32" s="560" t="s">
        <v>10</v>
      </c>
      <c r="I32" s="560" t="s">
        <v>11</v>
      </c>
      <c r="J32" s="560" t="s">
        <v>12</v>
      </c>
      <c r="K32" s="560" t="s">
        <v>13</v>
      </c>
      <c r="L32" s="560"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573"/>
      <c r="N35" s="573"/>
      <c r="O35" s="573"/>
      <c r="P35" s="573"/>
      <c r="Q35" s="573"/>
      <c r="R35" s="573"/>
      <c r="S35" s="573"/>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553" t="s">
        <v>51</v>
      </c>
      <c r="B45" s="566"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566"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IF(AND(([13]A01!$C16+[13]A01!$C17+[13]A01!$C18+[13]A01!$C19+[13]A01!$D29+[13]A01!$D30+[13]A01!$D31)&lt;&gt;0,D49="",E49=""),"Observacion : En A01 existen contoles no ingresados, Revisar","")</f>
        <v/>
      </c>
      <c r="BB49" s="74"/>
      <c r="BC49" s="74"/>
      <c r="BD49" s="74"/>
      <c r="BE49" s="74"/>
      <c r="BF49" s="75"/>
      <c r="BG49" s="75"/>
      <c r="BH49" s="29">
        <f>IF(AND(([13]A01!$C16+[13]A01!$C17+[13]A01!$C18+[13]A01!$C19+[13]A01!$D29+[13]A01!$D30+[13]A01!$D31)&lt;&gt;0,D49="",E49=""),1,0)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572" t="s">
        <v>78</v>
      </c>
      <c r="E59" s="572" t="s">
        <v>79</v>
      </c>
      <c r="F59" s="555" t="s">
        <v>80</v>
      </c>
      <c r="G59" s="555" t="s">
        <v>81</v>
      </c>
      <c r="H59" s="572"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571"/>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566" t="s">
        <v>98</v>
      </c>
      <c r="D67" s="566" t="s">
        <v>48</v>
      </c>
      <c r="E67" s="570"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561"/>
      <c r="BA67" s="561"/>
      <c r="BB67" s="561"/>
      <c r="BC67" s="561"/>
      <c r="BD67" s="561"/>
      <c r="BE67" s="561"/>
      <c r="BF67" s="561"/>
      <c r="BG67" s="95"/>
      <c r="BH67" s="561"/>
      <c r="BI67" s="561"/>
      <c r="BJ67" s="561"/>
      <c r="BK67" s="561"/>
      <c r="BL67" s="561"/>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563"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568" t="s">
        <v>102</v>
      </c>
      <c r="C70" s="56">
        <f t="shared" si="6"/>
        <v>1</v>
      </c>
      <c r="D70" s="56">
        <f t="shared" si="7"/>
        <v>1</v>
      </c>
      <c r="E70" s="56">
        <f t="shared" si="7"/>
        <v>0</v>
      </c>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v>1</v>
      </c>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568"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567"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566" t="s">
        <v>98</v>
      </c>
      <c r="D77" s="566" t="s">
        <v>48</v>
      </c>
      <c r="E77" s="566" t="s">
        <v>70</v>
      </c>
      <c r="F77" s="557" t="s">
        <v>48</v>
      </c>
      <c r="G77" s="557" t="s">
        <v>70</v>
      </c>
      <c r="H77" s="557" t="s">
        <v>48</v>
      </c>
      <c r="I77" s="557" t="s">
        <v>70</v>
      </c>
      <c r="J77" s="557" t="s">
        <v>48</v>
      </c>
      <c r="K77" s="557" t="s">
        <v>70</v>
      </c>
      <c r="L77" s="557" t="s">
        <v>48</v>
      </c>
      <c r="M77" s="557" t="s">
        <v>70</v>
      </c>
      <c r="N77" s="557" t="s">
        <v>48</v>
      </c>
      <c r="O77" s="557" t="s">
        <v>70</v>
      </c>
      <c r="P77" s="557" t="s">
        <v>48</v>
      </c>
      <c r="Q77" s="557" t="s">
        <v>70</v>
      </c>
      <c r="R77" s="557" t="s">
        <v>48</v>
      </c>
      <c r="S77" s="557" t="s">
        <v>70</v>
      </c>
      <c r="T77" s="557" t="s">
        <v>48</v>
      </c>
      <c r="U77" s="557" t="s">
        <v>70</v>
      </c>
      <c r="V77" s="557" t="s">
        <v>48</v>
      </c>
      <c r="W77" s="557" t="s">
        <v>70</v>
      </c>
      <c r="X77" s="557" t="s">
        <v>48</v>
      </c>
      <c r="Y77" s="557" t="s">
        <v>70</v>
      </c>
      <c r="Z77" s="557" t="s">
        <v>48</v>
      </c>
      <c r="AA77" s="557" t="s">
        <v>70</v>
      </c>
      <c r="AB77" s="557" t="s">
        <v>48</v>
      </c>
      <c r="AC77" s="557" t="s">
        <v>70</v>
      </c>
      <c r="AD77" s="557" t="s">
        <v>48</v>
      </c>
      <c r="AE77" s="557" t="s">
        <v>70</v>
      </c>
      <c r="AF77" s="557" t="s">
        <v>48</v>
      </c>
      <c r="AG77" s="557"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563"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568" t="s">
        <v>102</v>
      </c>
      <c r="C80" s="56">
        <f t="shared" si="8"/>
        <v>1</v>
      </c>
      <c r="D80" s="56">
        <f t="shared" si="9"/>
        <v>0</v>
      </c>
      <c r="E80" s="56">
        <f t="shared" si="9"/>
        <v>1</v>
      </c>
      <c r="F80" s="32"/>
      <c r="G80" s="32"/>
      <c r="H80" s="32"/>
      <c r="I80" s="32"/>
      <c r="J80" s="32"/>
      <c r="K80" s="32"/>
      <c r="L80" s="32"/>
      <c r="M80" s="32"/>
      <c r="N80" s="32"/>
      <c r="O80" s="32"/>
      <c r="P80" s="32"/>
      <c r="Q80" s="32"/>
      <c r="R80" s="32"/>
      <c r="S80" s="32"/>
      <c r="T80" s="32"/>
      <c r="U80" s="32">
        <v>1</v>
      </c>
      <c r="V80" s="32"/>
      <c r="W80" s="32"/>
      <c r="X80" s="32"/>
      <c r="Y80" s="32"/>
      <c r="Z80" s="32"/>
      <c r="AA80" s="32"/>
      <c r="AB80" s="32"/>
      <c r="AC80" s="32"/>
      <c r="AD80" s="32"/>
      <c r="AE80" s="32"/>
      <c r="AF80" s="32"/>
      <c r="AG80" s="32"/>
      <c r="AH80" s="32"/>
      <c r="AI80" s="32">
        <v>1</v>
      </c>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568"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567"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566" t="s">
        <v>98</v>
      </c>
      <c r="D87" s="566" t="s">
        <v>48</v>
      </c>
      <c r="E87" s="566" t="s">
        <v>70</v>
      </c>
      <c r="F87" s="557" t="s">
        <v>48</v>
      </c>
      <c r="G87" s="557" t="s">
        <v>70</v>
      </c>
      <c r="H87" s="557" t="s">
        <v>48</v>
      </c>
      <c r="I87" s="557" t="s">
        <v>70</v>
      </c>
      <c r="J87" s="557" t="s">
        <v>48</v>
      </c>
      <c r="K87" s="557" t="s">
        <v>70</v>
      </c>
      <c r="L87" s="557" t="s">
        <v>48</v>
      </c>
      <c r="M87" s="557" t="s">
        <v>70</v>
      </c>
      <c r="N87" s="557" t="s">
        <v>48</v>
      </c>
      <c r="O87" s="557" t="s">
        <v>70</v>
      </c>
      <c r="P87" s="557" t="s">
        <v>48</v>
      </c>
      <c r="Q87" s="557" t="s">
        <v>70</v>
      </c>
      <c r="R87" s="557" t="s">
        <v>48</v>
      </c>
      <c r="S87" s="557" t="s">
        <v>70</v>
      </c>
      <c r="T87" s="557" t="s">
        <v>48</v>
      </c>
      <c r="U87" s="557" t="s">
        <v>70</v>
      </c>
      <c r="V87" s="557" t="s">
        <v>48</v>
      </c>
      <c r="W87" s="557" t="s">
        <v>70</v>
      </c>
      <c r="X87" s="557" t="s">
        <v>48</v>
      </c>
      <c r="Y87" s="557" t="s">
        <v>70</v>
      </c>
      <c r="Z87" s="557" t="s">
        <v>48</v>
      </c>
      <c r="AA87" s="557" t="s">
        <v>70</v>
      </c>
      <c r="AB87" s="557" t="s">
        <v>48</v>
      </c>
      <c r="AC87" s="557" t="s">
        <v>70</v>
      </c>
      <c r="AD87" s="557" t="s">
        <v>48</v>
      </c>
      <c r="AE87" s="557" t="s">
        <v>70</v>
      </c>
      <c r="AF87" s="557" t="s">
        <v>48</v>
      </c>
      <c r="AG87" s="557"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566" t="s">
        <v>98</v>
      </c>
      <c r="D95" s="566" t="s">
        <v>48</v>
      </c>
      <c r="E95" s="566" t="s">
        <v>70</v>
      </c>
      <c r="F95" s="566" t="s">
        <v>48</v>
      </c>
      <c r="G95" s="566" t="s">
        <v>70</v>
      </c>
      <c r="H95" s="566" t="s">
        <v>48</v>
      </c>
      <c r="I95" s="566" t="s">
        <v>70</v>
      </c>
      <c r="J95" s="566" t="s">
        <v>48</v>
      </c>
      <c r="K95" s="566" t="s">
        <v>70</v>
      </c>
      <c r="L95" s="566" t="s">
        <v>48</v>
      </c>
      <c r="M95" s="569" t="s">
        <v>70</v>
      </c>
      <c r="N95" s="113" t="s">
        <v>123</v>
      </c>
      <c r="O95" s="566" t="s">
        <v>124</v>
      </c>
      <c r="P95" s="566" t="s">
        <v>48</v>
      </c>
      <c r="Q95" s="566" t="s">
        <v>70</v>
      </c>
      <c r="R95" s="566" t="s">
        <v>48</v>
      </c>
      <c r="S95" s="566" t="s">
        <v>70</v>
      </c>
      <c r="T95" s="566" t="s">
        <v>48</v>
      </c>
      <c r="U95" s="566" t="s">
        <v>70</v>
      </c>
      <c r="V95" s="566" t="s">
        <v>48</v>
      </c>
      <c r="W95" s="566" t="s">
        <v>70</v>
      </c>
      <c r="X95" s="566" t="s">
        <v>48</v>
      </c>
      <c r="Y95" s="566"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566" t="s">
        <v>98</v>
      </c>
      <c r="D108" s="566" t="s">
        <v>48</v>
      </c>
      <c r="E108" s="566" t="s">
        <v>70</v>
      </c>
      <c r="F108" s="566" t="s">
        <v>48</v>
      </c>
      <c r="G108" s="566" t="s">
        <v>70</v>
      </c>
      <c r="H108" s="566" t="s">
        <v>48</v>
      </c>
      <c r="I108" s="566" t="s">
        <v>70</v>
      </c>
      <c r="J108" s="566" t="s">
        <v>48</v>
      </c>
      <c r="K108" s="566" t="s">
        <v>70</v>
      </c>
      <c r="L108" s="566" t="s">
        <v>48</v>
      </c>
      <c r="M108" s="569" t="s">
        <v>70</v>
      </c>
      <c r="N108" s="280" t="s">
        <v>109</v>
      </c>
      <c r="O108" s="564"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566" t="s">
        <v>98</v>
      </c>
      <c r="D121" s="566" t="s">
        <v>48</v>
      </c>
      <c r="E121" s="566" t="s">
        <v>70</v>
      </c>
      <c r="F121" s="566" t="s">
        <v>48</v>
      </c>
      <c r="G121" s="566" t="s">
        <v>70</v>
      </c>
      <c r="H121" s="566" t="s">
        <v>48</v>
      </c>
      <c r="I121" s="566" t="s">
        <v>70</v>
      </c>
      <c r="J121" s="566" t="s">
        <v>48</v>
      </c>
      <c r="K121" s="566" t="s">
        <v>70</v>
      </c>
      <c r="L121" s="566" t="s">
        <v>48</v>
      </c>
      <c r="M121" s="566" t="s">
        <v>70</v>
      </c>
      <c r="N121" s="566" t="s">
        <v>48</v>
      </c>
      <c r="O121" s="569" t="s">
        <v>70</v>
      </c>
      <c r="P121" s="113" t="s">
        <v>109</v>
      </c>
      <c r="Q121" s="566" t="s">
        <v>259</v>
      </c>
      <c r="R121" s="566"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556" t="s">
        <v>146</v>
      </c>
      <c r="E127" s="332" t="s">
        <v>48</v>
      </c>
      <c r="F127" s="332" t="s">
        <v>70</v>
      </c>
      <c r="G127" s="558" t="s">
        <v>48</v>
      </c>
      <c r="H127" s="558" t="s">
        <v>70</v>
      </c>
      <c r="I127" s="558" t="s">
        <v>48</v>
      </c>
      <c r="J127" s="558" t="s">
        <v>70</v>
      </c>
      <c r="K127" s="558" t="s">
        <v>48</v>
      </c>
      <c r="L127" s="558" t="s">
        <v>70</v>
      </c>
      <c r="M127" s="558" t="s">
        <v>48</v>
      </c>
      <c r="N127" s="558" t="s">
        <v>70</v>
      </c>
      <c r="O127" s="558" t="s">
        <v>48</v>
      </c>
      <c r="P127" s="558" t="s">
        <v>70</v>
      </c>
      <c r="Q127" s="558" t="s">
        <v>48</v>
      </c>
      <c r="R127" s="558" t="s">
        <v>70</v>
      </c>
      <c r="S127" s="558" t="s">
        <v>48</v>
      </c>
      <c r="T127" s="558" t="s">
        <v>70</v>
      </c>
      <c r="U127" s="558" t="s">
        <v>48</v>
      </c>
      <c r="V127" s="558" t="s">
        <v>70</v>
      </c>
      <c r="W127" s="558" t="s">
        <v>48</v>
      </c>
      <c r="X127" s="558" t="s">
        <v>70</v>
      </c>
      <c r="Y127" s="558" t="s">
        <v>48</v>
      </c>
      <c r="Z127" s="558" t="s">
        <v>70</v>
      </c>
      <c r="AA127" s="558" t="s">
        <v>48</v>
      </c>
      <c r="AB127" s="558" t="s">
        <v>70</v>
      </c>
      <c r="AC127" s="558" t="s">
        <v>48</v>
      </c>
      <c r="AD127" s="558" t="s">
        <v>70</v>
      </c>
      <c r="AE127" s="558" t="s">
        <v>48</v>
      </c>
      <c r="AF127" s="558" t="s">
        <v>70</v>
      </c>
      <c r="AG127" s="558" t="s">
        <v>48</v>
      </c>
      <c r="AH127" s="558" t="s">
        <v>70</v>
      </c>
      <c r="AI127" s="558" t="s">
        <v>48</v>
      </c>
      <c r="AJ127" s="558" t="s">
        <v>70</v>
      </c>
      <c r="AK127" s="558" t="s">
        <v>48</v>
      </c>
      <c r="AL127" s="558" t="s">
        <v>70</v>
      </c>
      <c r="AM127" s="558" t="s">
        <v>48</v>
      </c>
      <c r="AN127" s="574"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571"/>
      <c r="C128" s="145"/>
      <c r="D128" s="146">
        <f>SUM(E128:F128)</f>
        <v>97</v>
      </c>
      <c r="E128" s="146">
        <f>+G128+I128+K128+M128+O128+Q128+S128+U128+W128+Y128+AA128+AC128+AE128+AG128+AI128+AK128+AM128</f>
        <v>41</v>
      </c>
      <c r="F128" s="146">
        <f>+H128+J128+L128+N128+P128+R128+T128+V128+X128+Z128+AB128+AD128+AF128+AH128+AJ128+AL128+AN128</f>
        <v>56</v>
      </c>
      <c r="G128" s="147">
        <v>4</v>
      </c>
      <c r="H128" s="147">
        <v>4</v>
      </c>
      <c r="I128" s="147">
        <v>12</v>
      </c>
      <c r="J128" s="147">
        <v>2</v>
      </c>
      <c r="K128" s="147">
        <v>14</v>
      </c>
      <c r="L128" s="147">
        <v>6</v>
      </c>
      <c r="M128" s="147">
        <v>2</v>
      </c>
      <c r="N128" s="147">
        <v>2</v>
      </c>
      <c r="O128" s="147">
        <v>3</v>
      </c>
      <c r="P128" s="147"/>
      <c r="Q128" s="147"/>
      <c r="R128" s="147">
        <v>6</v>
      </c>
      <c r="S128" s="147"/>
      <c r="T128" s="147">
        <v>4</v>
      </c>
      <c r="U128" s="147"/>
      <c r="V128" s="147"/>
      <c r="W128" s="147">
        <v>4</v>
      </c>
      <c r="X128" s="147">
        <v>2</v>
      </c>
      <c r="Y128" s="147"/>
      <c r="Z128" s="147">
        <v>6</v>
      </c>
      <c r="AA128" s="147"/>
      <c r="AB128" s="147">
        <v>6</v>
      </c>
      <c r="AC128" s="147"/>
      <c r="AD128" s="147">
        <v>6</v>
      </c>
      <c r="AE128" s="147"/>
      <c r="AF128" s="147">
        <v>4</v>
      </c>
      <c r="AG128" s="147"/>
      <c r="AH128" s="147">
        <v>2</v>
      </c>
      <c r="AI128" s="147"/>
      <c r="AJ128" s="147"/>
      <c r="AK128" s="147"/>
      <c r="AL128" s="147">
        <v>4</v>
      </c>
      <c r="AM128" s="147">
        <v>2</v>
      </c>
      <c r="AN128" s="148">
        <v>2</v>
      </c>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97</v>
      </c>
      <c r="E133" s="50">
        <f t="shared" si="26"/>
        <v>41</v>
      </c>
      <c r="F133" s="50">
        <f t="shared" si="26"/>
        <v>56</v>
      </c>
      <c r="G133" s="38">
        <v>4</v>
      </c>
      <c r="H133" s="38">
        <v>4</v>
      </c>
      <c r="I133" s="38">
        <v>12</v>
      </c>
      <c r="J133" s="38">
        <v>2</v>
      </c>
      <c r="K133" s="38">
        <v>14</v>
      </c>
      <c r="L133" s="38">
        <v>6</v>
      </c>
      <c r="M133" s="38">
        <v>2</v>
      </c>
      <c r="N133" s="38">
        <v>2</v>
      </c>
      <c r="O133" s="38">
        <v>3</v>
      </c>
      <c r="P133" s="38"/>
      <c r="Q133" s="38"/>
      <c r="R133" s="38">
        <v>6</v>
      </c>
      <c r="S133" s="38"/>
      <c r="T133" s="38">
        <v>4</v>
      </c>
      <c r="U133" s="38"/>
      <c r="V133" s="38"/>
      <c r="W133" s="38">
        <v>4</v>
      </c>
      <c r="X133" s="38">
        <v>2</v>
      </c>
      <c r="Y133" s="38"/>
      <c r="Z133" s="38">
        <v>6</v>
      </c>
      <c r="AA133" s="38"/>
      <c r="AB133" s="38">
        <v>6</v>
      </c>
      <c r="AC133" s="38"/>
      <c r="AD133" s="38">
        <v>6</v>
      </c>
      <c r="AE133" s="38"/>
      <c r="AF133" s="38">
        <v>4</v>
      </c>
      <c r="AG133" s="38"/>
      <c r="AH133" s="38">
        <v>2</v>
      </c>
      <c r="AI133" s="38"/>
      <c r="AJ133" s="38"/>
      <c r="AK133" s="38"/>
      <c r="AL133" s="38">
        <v>4</v>
      </c>
      <c r="AM133" s="38">
        <v>2</v>
      </c>
      <c r="AN133" s="173">
        <v>2</v>
      </c>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20</v>
      </c>
      <c r="E136" s="155">
        <f t="shared" si="26"/>
        <v>2</v>
      </c>
      <c r="F136" s="155">
        <f t="shared" si="26"/>
        <v>18</v>
      </c>
      <c r="G136" s="32"/>
      <c r="H136" s="32"/>
      <c r="I136" s="32"/>
      <c r="J136" s="32"/>
      <c r="K136" s="32"/>
      <c r="L136" s="32"/>
      <c r="M136" s="32"/>
      <c r="N136" s="32"/>
      <c r="O136" s="32"/>
      <c r="P136" s="32"/>
      <c r="Q136" s="32"/>
      <c r="R136" s="32">
        <v>2</v>
      </c>
      <c r="S136" s="32"/>
      <c r="T136" s="32">
        <v>2</v>
      </c>
      <c r="U136" s="32"/>
      <c r="V136" s="32"/>
      <c r="W136" s="32"/>
      <c r="X136" s="32"/>
      <c r="Y136" s="32"/>
      <c r="Z136" s="32">
        <v>4</v>
      </c>
      <c r="AA136" s="32"/>
      <c r="AB136" s="32">
        <v>6</v>
      </c>
      <c r="AC136" s="32"/>
      <c r="AD136" s="32">
        <v>2</v>
      </c>
      <c r="AE136" s="32"/>
      <c r="AF136" s="32"/>
      <c r="AG136" s="32"/>
      <c r="AH136" s="32"/>
      <c r="AI136" s="32"/>
      <c r="AJ136" s="32"/>
      <c r="AK136" s="32"/>
      <c r="AL136" s="32">
        <v>2</v>
      </c>
      <c r="AM136" s="32">
        <v>2</v>
      </c>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2</v>
      </c>
      <c r="E138" s="155">
        <f t="shared" si="26"/>
        <v>2</v>
      </c>
      <c r="F138" s="155">
        <f t="shared" si="26"/>
        <v>0</v>
      </c>
      <c r="G138" s="32"/>
      <c r="H138" s="32"/>
      <c r="I138" s="32"/>
      <c r="J138" s="32"/>
      <c r="K138" s="32"/>
      <c r="L138" s="32"/>
      <c r="M138" s="32"/>
      <c r="N138" s="32"/>
      <c r="O138" s="32"/>
      <c r="P138" s="32"/>
      <c r="Q138" s="32"/>
      <c r="R138" s="32"/>
      <c r="S138" s="32"/>
      <c r="T138" s="32"/>
      <c r="U138" s="32"/>
      <c r="V138" s="32"/>
      <c r="W138" s="32">
        <v>2</v>
      </c>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0</v>
      </c>
      <c r="E139" s="155">
        <f t="shared" si="26"/>
        <v>0</v>
      </c>
      <c r="F139" s="155">
        <f t="shared" si="26"/>
        <v>0</v>
      </c>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6</v>
      </c>
      <c r="E140" s="155">
        <f t="shared" si="26"/>
        <v>0</v>
      </c>
      <c r="F140" s="155">
        <f t="shared" si="26"/>
        <v>6</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v>2</v>
      </c>
      <c r="AE140" s="32"/>
      <c r="AF140" s="32">
        <v>2</v>
      </c>
      <c r="AG140" s="32"/>
      <c r="AH140" s="32">
        <v>2</v>
      </c>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0</v>
      </c>
      <c r="E141" s="158">
        <f t="shared" si="26"/>
        <v>0</v>
      </c>
      <c r="F141" s="158">
        <f t="shared" si="26"/>
        <v>0</v>
      </c>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11</v>
      </c>
      <c r="E145" s="150">
        <f t="shared" ref="E145:F148" si="35">+G145+I145+K145+M145+O145</f>
        <v>11</v>
      </c>
      <c r="F145" s="150">
        <f t="shared" si="35"/>
        <v>0</v>
      </c>
      <c r="G145" s="25"/>
      <c r="H145" s="25"/>
      <c r="I145" s="25">
        <v>10</v>
      </c>
      <c r="J145" s="25"/>
      <c r="K145" s="25">
        <v>1</v>
      </c>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29</v>
      </c>
      <c r="E148" s="158">
        <f t="shared" si="35"/>
        <v>19</v>
      </c>
      <c r="F148" s="158">
        <f t="shared" si="35"/>
        <v>10</v>
      </c>
      <c r="G148" s="35">
        <v>2</v>
      </c>
      <c r="H148" s="35">
        <v>2</v>
      </c>
      <c r="I148" s="35">
        <v>2</v>
      </c>
      <c r="J148" s="35">
        <v>2</v>
      </c>
      <c r="K148" s="35">
        <v>13</v>
      </c>
      <c r="L148" s="35">
        <v>4</v>
      </c>
      <c r="M148" s="35">
        <v>2</v>
      </c>
      <c r="N148" s="35">
        <v>2</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12</v>
      </c>
      <c r="E149" s="150">
        <f t="shared" ref="E149:F170" si="36">+G149+I149+K149+M149+O149+Q149+S149+U149+W149+Y149+AA149+AC149+AE149+AG149+AI149+AK149+AM149</f>
        <v>4</v>
      </c>
      <c r="F149" s="150">
        <f t="shared" si="36"/>
        <v>8</v>
      </c>
      <c r="G149" s="25"/>
      <c r="H149" s="25"/>
      <c r="I149" s="25"/>
      <c r="J149" s="25"/>
      <c r="K149" s="25"/>
      <c r="L149" s="25">
        <v>2</v>
      </c>
      <c r="M149" s="25"/>
      <c r="N149" s="25"/>
      <c r="O149" s="25">
        <v>2</v>
      </c>
      <c r="P149" s="25"/>
      <c r="Q149" s="25"/>
      <c r="R149" s="25">
        <v>2</v>
      </c>
      <c r="S149" s="25"/>
      <c r="T149" s="25"/>
      <c r="U149" s="25"/>
      <c r="V149" s="25"/>
      <c r="W149" s="25">
        <v>2</v>
      </c>
      <c r="X149" s="25">
        <v>2</v>
      </c>
      <c r="Y149" s="25"/>
      <c r="Z149" s="25"/>
      <c r="AA149" s="25"/>
      <c r="AB149" s="25"/>
      <c r="AC149" s="25"/>
      <c r="AD149" s="25"/>
      <c r="AE149" s="25"/>
      <c r="AF149" s="25">
        <v>2</v>
      </c>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2</v>
      </c>
      <c r="E150" s="155">
        <f t="shared" si="36"/>
        <v>0</v>
      </c>
      <c r="F150" s="155">
        <f t="shared" si="36"/>
        <v>2</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v>2</v>
      </c>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0</v>
      </c>
      <c r="E152" s="155">
        <f t="shared" si="36"/>
        <v>0</v>
      </c>
      <c r="F152" s="155">
        <f t="shared" si="36"/>
        <v>0</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4</v>
      </c>
      <c r="E154" s="155">
        <f t="shared" si="36"/>
        <v>2</v>
      </c>
      <c r="F154" s="155">
        <f t="shared" si="36"/>
        <v>2</v>
      </c>
      <c r="G154" s="32">
        <v>2</v>
      </c>
      <c r="H154" s="32">
        <v>2</v>
      </c>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5</v>
      </c>
      <c r="E155" s="155">
        <f t="shared" si="36"/>
        <v>0</v>
      </c>
      <c r="F155" s="155">
        <f t="shared" si="36"/>
        <v>5</v>
      </c>
      <c r="G155" s="32"/>
      <c r="H155" s="32"/>
      <c r="I155" s="32"/>
      <c r="J155" s="32"/>
      <c r="K155" s="32"/>
      <c r="L155" s="32"/>
      <c r="M155" s="32"/>
      <c r="N155" s="32"/>
      <c r="O155" s="32"/>
      <c r="P155" s="32"/>
      <c r="Q155" s="32"/>
      <c r="R155" s="32"/>
      <c r="S155" s="32"/>
      <c r="T155" s="32">
        <v>2</v>
      </c>
      <c r="U155" s="32"/>
      <c r="V155" s="32"/>
      <c r="W155" s="32"/>
      <c r="X155" s="32"/>
      <c r="Y155" s="32"/>
      <c r="Z155" s="32">
        <v>1</v>
      </c>
      <c r="AA155" s="32"/>
      <c r="AB155" s="32"/>
      <c r="AC155" s="32"/>
      <c r="AD155" s="32">
        <v>1</v>
      </c>
      <c r="AE155" s="32"/>
      <c r="AF155" s="32"/>
      <c r="AG155" s="32"/>
      <c r="AH155" s="32"/>
      <c r="AI155" s="32"/>
      <c r="AJ155" s="32"/>
      <c r="AK155" s="32"/>
      <c r="AL155" s="32">
        <v>1</v>
      </c>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6</v>
      </c>
      <c r="E156" s="158">
        <f>+G156+I156+K156+M156+O156+Q156+S156+U156+W156+Y156+AA156+AC156+AE156+AG156+AI156+AK156+AM156</f>
        <v>1</v>
      </c>
      <c r="F156" s="158">
        <f>+H156+J156+L156+N156+P156+R156+T156+V156+X156+Z156+AB156+AD156+AF156+AH156+AJ156+AL156+AN156</f>
        <v>5</v>
      </c>
      <c r="G156" s="35"/>
      <c r="H156" s="35"/>
      <c r="I156" s="35"/>
      <c r="J156" s="35"/>
      <c r="K156" s="35"/>
      <c r="L156" s="35"/>
      <c r="M156" s="35"/>
      <c r="N156" s="35"/>
      <c r="O156" s="35">
        <v>1</v>
      </c>
      <c r="P156" s="35"/>
      <c r="Q156" s="35"/>
      <c r="R156" s="35">
        <v>2</v>
      </c>
      <c r="S156" s="35"/>
      <c r="T156" s="35"/>
      <c r="U156" s="35"/>
      <c r="V156" s="35"/>
      <c r="W156" s="35"/>
      <c r="X156" s="35"/>
      <c r="Y156" s="35"/>
      <c r="Z156" s="35">
        <v>1</v>
      </c>
      <c r="AA156" s="35"/>
      <c r="AB156" s="35"/>
      <c r="AC156" s="35"/>
      <c r="AD156" s="35">
        <v>1</v>
      </c>
      <c r="AE156" s="35"/>
      <c r="AF156" s="35"/>
      <c r="AG156" s="35"/>
      <c r="AH156" s="35"/>
      <c r="AI156" s="35"/>
      <c r="AJ156" s="35"/>
      <c r="AK156" s="35"/>
      <c r="AL156" s="35">
        <v>1</v>
      </c>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556" t="s">
        <v>146</v>
      </c>
      <c r="E160" s="332" t="s">
        <v>48</v>
      </c>
      <c r="F160" s="332" t="s">
        <v>70</v>
      </c>
      <c r="G160" s="558" t="s">
        <v>48</v>
      </c>
      <c r="H160" s="558" t="s">
        <v>70</v>
      </c>
      <c r="I160" s="558" t="s">
        <v>48</v>
      </c>
      <c r="J160" s="558" t="s">
        <v>70</v>
      </c>
      <c r="K160" s="558" t="s">
        <v>48</v>
      </c>
      <c r="L160" s="558" t="s">
        <v>70</v>
      </c>
      <c r="M160" s="558" t="s">
        <v>48</v>
      </c>
      <c r="N160" s="558" t="s">
        <v>70</v>
      </c>
      <c r="O160" s="558" t="s">
        <v>48</v>
      </c>
      <c r="P160" s="558" t="s">
        <v>70</v>
      </c>
      <c r="Q160" s="558" t="s">
        <v>48</v>
      </c>
      <c r="R160" s="558" t="s">
        <v>70</v>
      </c>
      <c r="S160" s="558" t="s">
        <v>48</v>
      </c>
      <c r="T160" s="558" t="s">
        <v>70</v>
      </c>
      <c r="U160" s="558" t="s">
        <v>48</v>
      </c>
      <c r="V160" s="558" t="s">
        <v>70</v>
      </c>
      <c r="W160" s="558" t="s">
        <v>48</v>
      </c>
      <c r="X160" s="558" t="s">
        <v>70</v>
      </c>
      <c r="Y160" s="558" t="s">
        <v>48</v>
      </c>
      <c r="Z160" s="558" t="s">
        <v>70</v>
      </c>
      <c r="AA160" s="558" t="s">
        <v>48</v>
      </c>
      <c r="AB160" s="558" t="s">
        <v>70</v>
      </c>
      <c r="AC160" s="558" t="s">
        <v>48</v>
      </c>
      <c r="AD160" s="558" t="s">
        <v>70</v>
      </c>
      <c r="AE160" s="558" t="s">
        <v>48</v>
      </c>
      <c r="AF160" s="558" t="s">
        <v>70</v>
      </c>
      <c r="AG160" s="558" t="s">
        <v>48</v>
      </c>
      <c r="AH160" s="558" t="s">
        <v>70</v>
      </c>
      <c r="AI160" s="558" t="s">
        <v>48</v>
      </c>
      <c r="AJ160" s="558" t="s">
        <v>70</v>
      </c>
      <c r="AK160" s="558" t="s">
        <v>48</v>
      </c>
      <c r="AL160" s="558" t="s">
        <v>70</v>
      </c>
      <c r="AM160" s="558" t="s">
        <v>48</v>
      </c>
      <c r="AN160" s="574"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59</v>
      </c>
      <c r="E161" s="146">
        <f>+G161+I161+K161+M161+O161+Q161+S161+U161+W161+Y161+AA161+AC161+AE161+AG161+AI161+AK161+AM161</f>
        <v>32</v>
      </c>
      <c r="F161" s="146">
        <f>+H161+J161+L161+N161+P161+R161+T161+V161+X161+Z161+AB161+AD161+AF161+AH161+AJ161+AL161+AN161</f>
        <v>27</v>
      </c>
      <c r="G161" s="38">
        <v>6</v>
      </c>
      <c r="H161" s="38">
        <v>4</v>
      </c>
      <c r="I161" s="38">
        <v>14</v>
      </c>
      <c r="J161" s="38">
        <v>6</v>
      </c>
      <c r="K161" s="38">
        <v>10</v>
      </c>
      <c r="L161" s="38">
        <v>7</v>
      </c>
      <c r="M161" s="38"/>
      <c r="N161" s="38">
        <v>2</v>
      </c>
      <c r="O161" s="38"/>
      <c r="P161" s="38">
        <v>2</v>
      </c>
      <c r="Q161" s="38"/>
      <c r="R161" s="38"/>
      <c r="S161" s="38"/>
      <c r="T161" s="38"/>
      <c r="U161" s="38"/>
      <c r="V161" s="38"/>
      <c r="W161" s="38"/>
      <c r="X161" s="38"/>
      <c r="Y161" s="38"/>
      <c r="Z161" s="38">
        <v>2</v>
      </c>
      <c r="AA161" s="38"/>
      <c r="AB161" s="38">
        <v>2</v>
      </c>
      <c r="AC161" s="38"/>
      <c r="AD161" s="38">
        <v>2</v>
      </c>
      <c r="AE161" s="38"/>
      <c r="AF161" s="38"/>
      <c r="AG161" s="38">
        <v>2</v>
      </c>
      <c r="AH161" s="38"/>
      <c r="AI161" s="38"/>
      <c r="AJ161" s="38"/>
      <c r="AK161" s="38"/>
      <c r="AL161" s="38"/>
      <c r="AM161" s="38"/>
      <c r="AN161" s="173"/>
      <c r="AO161" s="299">
        <v>20</v>
      </c>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59</v>
      </c>
      <c r="E166" s="50">
        <f t="shared" si="41"/>
        <v>32</v>
      </c>
      <c r="F166" s="50">
        <f t="shared" si="41"/>
        <v>27</v>
      </c>
      <c r="G166" s="38">
        <v>6</v>
      </c>
      <c r="H166" s="38">
        <v>4</v>
      </c>
      <c r="I166" s="38">
        <v>14</v>
      </c>
      <c r="J166" s="38">
        <v>6</v>
      </c>
      <c r="K166" s="38">
        <v>10</v>
      </c>
      <c r="L166" s="38">
        <v>7</v>
      </c>
      <c r="M166" s="38"/>
      <c r="N166" s="38">
        <v>2</v>
      </c>
      <c r="O166" s="38"/>
      <c r="P166" s="38">
        <v>2</v>
      </c>
      <c r="Q166" s="38"/>
      <c r="R166" s="38"/>
      <c r="S166" s="38"/>
      <c r="T166" s="38"/>
      <c r="U166" s="38"/>
      <c r="V166" s="38"/>
      <c r="W166" s="38"/>
      <c r="X166" s="38"/>
      <c r="Y166" s="38"/>
      <c r="Z166" s="38">
        <v>2</v>
      </c>
      <c r="AA166" s="38"/>
      <c r="AB166" s="38">
        <v>2</v>
      </c>
      <c r="AC166" s="38"/>
      <c r="AD166" s="38">
        <v>2</v>
      </c>
      <c r="AE166" s="38"/>
      <c r="AF166" s="38"/>
      <c r="AG166" s="38">
        <v>2</v>
      </c>
      <c r="AH166" s="38"/>
      <c r="AI166" s="38"/>
      <c r="AJ166" s="38"/>
      <c r="AK166" s="38"/>
      <c r="AL166" s="38"/>
      <c r="AM166" s="38"/>
      <c r="AN166" s="173"/>
      <c r="AO166" s="163">
        <v>20</v>
      </c>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2</v>
      </c>
      <c r="E169" s="155">
        <f t="shared" si="41"/>
        <v>0</v>
      </c>
      <c r="F169" s="155">
        <f t="shared" si="41"/>
        <v>2</v>
      </c>
      <c r="G169" s="32"/>
      <c r="H169" s="32"/>
      <c r="I169" s="32"/>
      <c r="J169" s="32"/>
      <c r="K169" s="32"/>
      <c r="L169" s="32"/>
      <c r="M169" s="32"/>
      <c r="N169" s="32"/>
      <c r="O169" s="32"/>
      <c r="P169" s="32"/>
      <c r="Q169" s="32"/>
      <c r="R169" s="32"/>
      <c r="S169" s="32"/>
      <c r="T169" s="32"/>
      <c r="U169" s="32"/>
      <c r="V169" s="32"/>
      <c r="W169" s="32"/>
      <c r="X169" s="32"/>
      <c r="Y169" s="32"/>
      <c r="Z169" s="32"/>
      <c r="AA169" s="32"/>
      <c r="AB169" s="32">
        <v>2</v>
      </c>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2</v>
      </c>
      <c r="E171" s="155">
        <f t="shared" ref="E171:F190" si="49">+G171+I171+K171+M171+O171+Q171+S171+U171+W171+Y171+AA171+AC171+AE171+AG171+AI171+AK171+AM171</f>
        <v>0</v>
      </c>
      <c r="F171" s="155">
        <f t="shared" si="49"/>
        <v>2</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v>2</v>
      </c>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0</v>
      </c>
      <c r="E172" s="155">
        <f t="shared" si="49"/>
        <v>0</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2</v>
      </c>
      <c r="E173" s="155">
        <f t="shared" si="49"/>
        <v>0</v>
      </c>
      <c r="F173" s="155">
        <f t="shared" si="49"/>
        <v>2</v>
      </c>
      <c r="G173" s="32"/>
      <c r="H173" s="32"/>
      <c r="I173" s="32"/>
      <c r="J173" s="32"/>
      <c r="K173" s="32"/>
      <c r="L173" s="32"/>
      <c r="M173" s="32"/>
      <c r="N173" s="32"/>
      <c r="O173" s="32"/>
      <c r="P173" s="32">
        <v>2</v>
      </c>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v>1</v>
      </c>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2</v>
      </c>
      <c r="E174" s="158">
        <f t="shared" si="49"/>
        <v>2</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v>2</v>
      </c>
      <c r="AH174" s="35"/>
      <c r="AI174" s="35"/>
      <c r="AJ174" s="35"/>
      <c r="AK174" s="35"/>
      <c r="AL174" s="35"/>
      <c r="AM174" s="35"/>
      <c r="AN174" s="159"/>
      <c r="AO174" s="160">
        <v>1</v>
      </c>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v>1</v>
      </c>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12</v>
      </c>
      <c r="E178" s="150">
        <f t="shared" ref="E178:F181" si="50">+G178+I178+K178+M178+O178</f>
        <v>6</v>
      </c>
      <c r="F178" s="150">
        <f t="shared" si="50"/>
        <v>6</v>
      </c>
      <c r="G178" s="25"/>
      <c r="H178" s="25"/>
      <c r="I178" s="25">
        <v>4</v>
      </c>
      <c r="J178" s="25">
        <v>2</v>
      </c>
      <c r="K178" s="25">
        <v>2</v>
      </c>
      <c r="L178" s="25">
        <v>4</v>
      </c>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v>1</v>
      </c>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23</v>
      </c>
      <c r="E181" s="158">
        <f t="shared" si="50"/>
        <v>16</v>
      </c>
      <c r="F181" s="158">
        <f t="shared" si="50"/>
        <v>7</v>
      </c>
      <c r="G181" s="35"/>
      <c r="H181" s="35">
        <v>2</v>
      </c>
      <c r="I181" s="35">
        <v>8</v>
      </c>
      <c r="J181" s="35">
        <v>4</v>
      </c>
      <c r="K181" s="35">
        <v>8</v>
      </c>
      <c r="L181" s="35">
        <v>1</v>
      </c>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0</v>
      </c>
      <c r="E182" s="150">
        <f t="shared" si="49"/>
        <v>0</v>
      </c>
      <c r="F182" s="150">
        <f t="shared" si="49"/>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v>8</v>
      </c>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2</v>
      </c>
      <c r="E186" s="155">
        <f t="shared" si="49"/>
        <v>0</v>
      </c>
      <c r="F186" s="155">
        <f t="shared" si="49"/>
        <v>2</v>
      </c>
      <c r="G186" s="32"/>
      <c r="H186" s="32"/>
      <c r="I186" s="32"/>
      <c r="J186" s="32"/>
      <c r="K186" s="32"/>
      <c r="L186" s="32"/>
      <c r="M186" s="32"/>
      <c r="N186" s="32">
        <v>2</v>
      </c>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13</v>
      </c>
      <c r="E187" s="155">
        <f t="shared" si="49"/>
        <v>8</v>
      </c>
      <c r="F187" s="155">
        <f t="shared" si="49"/>
        <v>5</v>
      </c>
      <c r="G187" s="32">
        <v>6</v>
      </c>
      <c r="H187" s="32">
        <v>2</v>
      </c>
      <c r="I187" s="32">
        <v>2</v>
      </c>
      <c r="J187" s="32"/>
      <c r="K187" s="32"/>
      <c r="L187" s="32">
        <v>2</v>
      </c>
      <c r="M187" s="32"/>
      <c r="N187" s="32"/>
      <c r="O187" s="32"/>
      <c r="P187" s="32"/>
      <c r="Q187" s="32"/>
      <c r="R187" s="32"/>
      <c r="S187" s="32"/>
      <c r="T187" s="32"/>
      <c r="U187" s="32"/>
      <c r="V187" s="32"/>
      <c r="W187" s="32"/>
      <c r="X187" s="32"/>
      <c r="Y187" s="32"/>
      <c r="Z187" s="32">
        <v>1</v>
      </c>
      <c r="AA187" s="32"/>
      <c r="AB187" s="32"/>
      <c r="AC187" s="32"/>
      <c r="AD187" s="32"/>
      <c r="AE187" s="32"/>
      <c r="AF187" s="32"/>
      <c r="AG187" s="32"/>
      <c r="AH187" s="32"/>
      <c r="AI187" s="32"/>
      <c r="AJ187" s="32"/>
      <c r="AK187" s="32"/>
      <c r="AL187" s="32"/>
      <c r="AM187" s="32"/>
      <c r="AN187" s="86"/>
      <c r="AO187" s="128">
        <v>4</v>
      </c>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1</v>
      </c>
      <c r="E188" s="155">
        <f t="shared" si="49"/>
        <v>0</v>
      </c>
      <c r="F188" s="155">
        <f t="shared" si="49"/>
        <v>1</v>
      </c>
      <c r="G188" s="32"/>
      <c r="H188" s="32"/>
      <c r="I188" s="32"/>
      <c r="J188" s="32"/>
      <c r="K188" s="32"/>
      <c r="L188" s="32"/>
      <c r="M188" s="32"/>
      <c r="N188" s="32"/>
      <c r="O188" s="32"/>
      <c r="P188" s="32"/>
      <c r="Q188" s="32"/>
      <c r="R188" s="32"/>
      <c r="S188" s="32"/>
      <c r="T188" s="32"/>
      <c r="U188" s="32"/>
      <c r="V188" s="32"/>
      <c r="W188" s="32"/>
      <c r="X188" s="32"/>
      <c r="Y188" s="32"/>
      <c r="Z188" s="32">
        <v>1</v>
      </c>
      <c r="AA188" s="32"/>
      <c r="AB188" s="32"/>
      <c r="AC188" s="32"/>
      <c r="AD188" s="32"/>
      <c r="AE188" s="32"/>
      <c r="AF188" s="32"/>
      <c r="AG188" s="32"/>
      <c r="AH188" s="32"/>
      <c r="AI188" s="32"/>
      <c r="AJ188" s="32"/>
      <c r="AK188" s="32"/>
      <c r="AL188" s="32"/>
      <c r="AM188" s="32"/>
      <c r="AN188" s="86"/>
      <c r="AO188" s="128">
        <v>4</v>
      </c>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559" t="s">
        <v>198</v>
      </c>
      <c r="D193" s="559" t="s">
        <v>48</v>
      </c>
      <c r="E193" s="566" t="s">
        <v>70</v>
      </c>
      <c r="F193" s="560" t="s">
        <v>48</v>
      </c>
      <c r="G193" s="560" t="s">
        <v>70</v>
      </c>
      <c r="H193" s="560" t="s">
        <v>48</v>
      </c>
      <c r="I193" s="560" t="s">
        <v>70</v>
      </c>
      <c r="J193" s="560" t="s">
        <v>48</v>
      </c>
      <c r="K193" s="560" t="s">
        <v>70</v>
      </c>
      <c r="L193" s="560" t="s">
        <v>48</v>
      </c>
      <c r="M193" s="560" t="s">
        <v>70</v>
      </c>
      <c r="N193" s="560" t="s">
        <v>48</v>
      </c>
      <c r="O193" s="560" t="s">
        <v>70</v>
      </c>
      <c r="P193" s="560" t="s">
        <v>48</v>
      </c>
      <c r="Q193" s="560" t="s">
        <v>70</v>
      </c>
      <c r="R193" s="560" t="s">
        <v>48</v>
      </c>
      <c r="S193" s="560" t="s">
        <v>70</v>
      </c>
      <c r="T193" s="560" t="s">
        <v>48</v>
      </c>
      <c r="U193" s="560" t="s">
        <v>70</v>
      </c>
      <c r="V193" s="560" t="s">
        <v>48</v>
      </c>
      <c r="W193" s="560" t="s">
        <v>70</v>
      </c>
      <c r="X193" s="560" t="s">
        <v>48</v>
      </c>
      <c r="Y193" s="560" t="s">
        <v>70</v>
      </c>
      <c r="Z193" s="560" t="s">
        <v>48</v>
      </c>
      <c r="AA193" s="560" t="s">
        <v>70</v>
      </c>
      <c r="AB193" s="560" t="s">
        <v>48</v>
      </c>
      <c r="AC193" s="560" t="s">
        <v>70</v>
      </c>
      <c r="AD193" s="560" t="s">
        <v>48</v>
      </c>
      <c r="AE193" s="560" t="s">
        <v>70</v>
      </c>
      <c r="AF193" s="560" t="s">
        <v>48</v>
      </c>
      <c r="AG193" s="560" t="s">
        <v>70</v>
      </c>
      <c r="AH193" s="560" t="s">
        <v>48</v>
      </c>
      <c r="AI193" s="560" t="s">
        <v>70</v>
      </c>
      <c r="AJ193" s="560" t="s">
        <v>48</v>
      </c>
      <c r="AK193" s="560"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559" t="s">
        <v>198</v>
      </c>
      <c r="D197" s="559" t="s">
        <v>48</v>
      </c>
      <c r="E197" s="566" t="s">
        <v>70</v>
      </c>
      <c r="F197" s="560" t="s">
        <v>48</v>
      </c>
      <c r="G197" s="560" t="s">
        <v>70</v>
      </c>
      <c r="H197" s="560" t="s">
        <v>48</v>
      </c>
      <c r="I197" s="560" t="s">
        <v>70</v>
      </c>
      <c r="J197" s="560" t="s">
        <v>48</v>
      </c>
      <c r="K197" s="560" t="s">
        <v>70</v>
      </c>
      <c r="L197" s="560" t="s">
        <v>48</v>
      </c>
      <c r="M197" s="560" t="s">
        <v>70</v>
      </c>
      <c r="N197" s="560" t="s">
        <v>48</v>
      </c>
      <c r="O197" s="560" t="s">
        <v>70</v>
      </c>
      <c r="P197" s="560" t="s">
        <v>48</v>
      </c>
      <c r="Q197" s="560" t="s">
        <v>70</v>
      </c>
      <c r="R197" s="560" t="s">
        <v>48</v>
      </c>
      <c r="S197" s="560" t="s">
        <v>70</v>
      </c>
      <c r="T197" s="560" t="s">
        <v>48</v>
      </c>
      <c r="U197" s="560" t="s">
        <v>70</v>
      </c>
      <c r="V197" s="560" t="s">
        <v>48</v>
      </c>
      <c r="W197" s="560" t="s">
        <v>70</v>
      </c>
      <c r="X197" s="560" t="s">
        <v>48</v>
      </c>
      <c r="Y197" s="560" t="s">
        <v>70</v>
      </c>
      <c r="Z197" s="560" t="s">
        <v>48</v>
      </c>
      <c r="AA197" s="560" t="s">
        <v>70</v>
      </c>
      <c r="AB197" s="560" t="s">
        <v>48</v>
      </c>
      <c r="AC197" s="560" t="s">
        <v>70</v>
      </c>
      <c r="AD197" s="560" t="s">
        <v>48</v>
      </c>
      <c r="AE197" s="560" t="s">
        <v>70</v>
      </c>
      <c r="AF197" s="560" t="s">
        <v>48</v>
      </c>
      <c r="AG197" s="560" t="s">
        <v>70</v>
      </c>
      <c r="AH197" s="560" t="s">
        <v>48</v>
      </c>
      <c r="AI197" s="560" t="s">
        <v>70</v>
      </c>
      <c r="AJ197" s="560" t="s">
        <v>48</v>
      </c>
      <c r="AK197" s="560"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562" t="s">
        <v>143</v>
      </c>
      <c r="F201" s="562" t="s">
        <v>84</v>
      </c>
      <c r="G201" s="562" t="s">
        <v>8</v>
      </c>
      <c r="H201" s="560" t="s">
        <v>9</v>
      </c>
      <c r="I201" s="560" t="s">
        <v>10</v>
      </c>
      <c r="J201" s="560" t="s">
        <v>11</v>
      </c>
      <c r="K201" s="560" t="s">
        <v>12</v>
      </c>
      <c r="L201" s="560" t="s">
        <v>13</v>
      </c>
      <c r="M201" s="560" t="s">
        <v>14</v>
      </c>
      <c r="N201" s="560" t="s">
        <v>204</v>
      </c>
      <c r="O201" s="560" t="s">
        <v>205</v>
      </c>
      <c r="P201" s="560" t="s">
        <v>206</v>
      </c>
      <c r="Q201" s="560" t="s">
        <v>207</v>
      </c>
      <c r="R201" s="560" t="s">
        <v>208</v>
      </c>
      <c r="S201" s="560" t="s">
        <v>209</v>
      </c>
      <c r="T201" s="562" t="s">
        <v>210</v>
      </c>
      <c r="U201" s="562"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559" t="s">
        <v>198</v>
      </c>
      <c r="D209" s="559" t="s">
        <v>48</v>
      </c>
      <c r="E209" s="554" t="s">
        <v>70</v>
      </c>
      <c r="F209" s="572" t="s">
        <v>210</v>
      </c>
      <c r="G209" s="572" t="s">
        <v>70</v>
      </c>
      <c r="H209" s="572" t="s">
        <v>210</v>
      </c>
      <c r="I209" s="572" t="s">
        <v>70</v>
      </c>
      <c r="J209" s="572" t="s">
        <v>210</v>
      </c>
      <c r="K209" s="572" t="s">
        <v>70</v>
      </c>
      <c r="L209" s="572" t="s">
        <v>210</v>
      </c>
      <c r="M209" s="572" t="s">
        <v>70</v>
      </c>
      <c r="N209" s="572" t="s">
        <v>210</v>
      </c>
      <c r="O209" s="572" t="s">
        <v>70</v>
      </c>
      <c r="P209" s="572" t="s">
        <v>210</v>
      </c>
      <c r="Q209" s="572" t="s">
        <v>70</v>
      </c>
      <c r="R209" s="572" t="s">
        <v>210</v>
      </c>
      <c r="S209" s="572" t="s">
        <v>70</v>
      </c>
      <c r="T209" s="572" t="s">
        <v>210</v>
      </c>
      <c r="U209" s="572" t="s">
        <v>70</v>
      </c>
      <c r="V209" s="572" t="s">
        <v>210</v>
      </c>
      <c r="W209" s="572" t="s">
        <v>70</v>
      </c>
      <c r="X209" s="572" t="s">
        <v>210</v>
      </c>
      <c r="Y209" s="572" t="s">
        <v>70</v>
      </c>
      <c r="Z209" s="572" t="s">
        <v>210</v>
      </c>
      <c r="AA209" s="572" t="s">
        <v>70</v>
      </c>
      <c r="AB209" s="572" t="s">
        <v>210</v>
      </c>
      <c r="AC209" s="572" t="s">
        <v>70</v>
      </c>
      <c r="AD209" s="572" t="s">
        <v>210</v>
      </c>
      <c r="AE209" s="572" t="s">
        <v>70</v>
      </c>
      <c r="AF209" s="572" t="s">
        <v>210</v>
      </c>
      <c r="AG209" s="572" t="s">
        <v>70</v>
      </c>
      <c r="AH209" s="572" t="s">
        <v>210</v>
      </c>
      <c r="AI209" s="572" t="s">
        <v>70</v>
      </c>
      <c r="AJ209" s="572" t="s">
        <v>210</v>
      </c>
      <c r="AK209" s="572" t="s">
        <v>70</v>
      </c>
      <c r="AL209" s="572" t="s">
        <v>210</v>
      </c>
      <c r="AM209" s="555"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21</v>
      </c>
      <c r="D210" s="203">
        <f>+F210+H210+J210+L210+N210+P210+R210+T210+V210++X210+Z210+AB210+AD210+AF210+AH210+AJ210+AL210</f>
        <v>4</v>
      </c>
      <c r="E210" s="203">
        <f>+G210+I210+K210+M210+O210+Q210+S210+U210+W210++Y210+AA210+AC210+AE210+AG210+AI210+AK210+AM210</f>
        <v>17</v>
      </c>
      <c r="F210" s="203">
        <f>SUM(F212:F220)</f>
        <v>0</v>
      </c>
      <c r="G210" s="203">
        <f t="shared" ref="G210:AM210" si="52">SUM(G212:G220)</f>
        <v>0</v>
      </c>
      <c r="H210" s="203">
        <f t="shared" si="52"/>
        <v>0</v>
      </c>
      <c r="I210" s="203">
        <f t="shared" si="52"/>
        <v>0</v>
      </c>
      <c r="J210" s="203">
        <f t="shared" si="52"/>
        <v>0</v>
      </c>
      <c r="K210" s="203">
        <f>SUM(K211:K220)</f>
        <v>0</v>
      </c>
      <c r="L210" s="203">
        <f t="shared" si="52"/>
        <v>2</v>
      </c>
      <c r="M210" s="203">
        <f>SUM(M211:M220)</f>
        <v>1</v>
      </c>
      <c r="N210" s="203">
        <f t="shared" si="52"/>
        <v>2</v>
      </c>
      <c r="O210" s="203">
        <f>SUM(O211:O220)</f>
        <v>4</v>
      </c>
      <c r="P210" s="203">
        <f t="shared" si="52"/>
        <v>0</v>
      </c>
      <c r="Q210" s="203">
        <f>SUM(Q211:Q220)</f>
        <v>4</v>
      </c>
      <c r="R210" s="203">
        <f t="shared" si="52"/>
        <v>0</v>
      </c>
      <c r="S210" s="203">
        <f>SUM(S211:S220)</f>
        <v>1</v>
      </c>
      <c r="T210" s="203">
        <f t="shared" si="52"/>
        <v>0</v>
      </c>
      <c r="U210" s="203">
        <f>SUM(U211:U220)</f>
        <v>0</v>
      </c>
      <c r="V210" s="203">
        <f t="shared" si="52"/>
        <v>0</v>
      </c>
      <c r="W210" s="203">
        <f>SUM(W211:W220)</f>
        <v>2</v>
      </c>
      <c r="X210" s="203">
        <f t="shared" si="52"/>
        <v>0</v>
      </c>
      <c r="Y210" s="203">
        <f>SUM(Y211:Y220)</f>
        <v>1</v>
      </c>
      <c r="Z210" s="203">
        <f t="shared" si="52"/>
        <v>0</v>
      </c>
      <c r="AA210" s="203">
        <f>SUM(AA211:AA220)</f>
        <v>3</v>
      </c>
      <c r="AB210" s="203">
        <f t="shared" si="52"/>
        <v>0</v>
      </c>
      <c r="AC210" s="203">
        <f>SUM(AC211:AC220)</f>
        <v>0</v>
      </c>
      <c r="AD210" s="203">
        <f t="shared" si="52"/>
        <v>0</v>
      </c>
      <c r="AE210" s="203">
        <f t="shared" si="52"/>
        <v>1</v>
      </c>
      <c r="AF210" s="203">
        <f t="shared" si="52"/>
        <v>0</v>
      </c>
      <c r="AG210" s="203">
        <f t="shared" si="52"/>
        <v>0</v>
      </c>
      <c r="AH210" s="203">
        <f t="shared" si="52"/>
        <v>0</v>
      </c>
      <c r="AI210" s="203">
        <f t="shared" si="52"/>
        <v>0</v>
      </c>
      <c r="AJ210" s="203">
        <f t="shared" si="52"/>
        <v>0</v>
      </c>
      <c r="AK210" s="203">
        <f t="shared" si="52"/>
        <v>0</v>
      </c>
      <c r="AL210" s="204">
        <f t="shared" si="52"/>
        <v>0</v>
      </c>
      <c r="AM210" s="205">
        <f t="shared" si="52"/>
        <v>0</v>
      </c>
      <c r="AN210" s="206">
        <f>SUM(AN211:AN220)</f>
        <v>0</v>
      </c>
      <c r="AO210" s="207">
        <f>SUM(AO211:AO220)</f>
        <v>1</v>
      </c>
      <c r="AP210" s="208">
        <f>SUM(AP211:AP220)</f>
        <v>1</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565" t="s">
        <v>225</v>
      </c>
      <c r="C212" s="53">
        <f t="shared" ref="C212:C220" si="55">SUM(D212:E212)</f>
        <v>3</v>
      </c>
      <c r="D212" s="53">
        <f t="shared" ref="D212:E220" si="56">+F212+H212+J212+L212+N212+P212+R212+T212+V212++X212+Z212+AB212+AD212+AF212+AH212+AJ212+AL212</f>
        <v>2</v>
      </c>
      <c r="E212" s="168">
        <f>+G212+I212+K212+M212+O212+Q212+S212+U212+W212++Y212+AA212+AC212+AE212+AG212+AI212+AK212+AM212</f>
        <v>1</v>
      </c>
      <c r="F212" s="44"/>
      <c r="G212" s="44"/>
      <c r="H212" s="44"/>
      <c r="I212" s="44"/>
      <c r="J212" s="44"/>
      <c r="K212" s="44"/>
      <c r="L212" s="44">
        <v>1</v>
      </c>
      <c r="M212" s="44"/>
      <c r="N212" s="44">
        <v>1</v>
      </c>
      <c r="O212" s="44"/>
      <c r="P212" s="44"/>
      <c r="Q212" s="44"/>
      <c r="R212" s="44"/>
      <c r="S212" s="44"/>
      <c r="T212" s="44"/>
      <c r="U212" s="44"/>
      <c r="V212" s="44"/>
      <c r="W212" s="44">
        <v>1</v>
      </c>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11</v>
      </c>
      <c r="D214" s="56">
        <f t="shared" si="56"/>
        <v>2</v>
      </c>
      <c r="E214" s="214">
        <f t="shared" si="56"/>
        <v>9</v>
      </c>
      <c r="F214" s="32"/>
      <c r="G214" s="32"/>
      <c r="H214" s="32"/>
      <c r="I214" s="32"/>
      <c r="J214" s="32"/>
      <c r="K214" s="32"/>
      <c r="L214" s="32">
        <v>1</v>
      </c>
      <c r="M214" s="32">
        <v>1</v>
      </c>
      <c r="N214" s="32">
        <v>1</v>
      </c>
      <c r="O214" s="32">
        <v>3</v>
      </c>
      <c r="P214" s="32"/>
      <c r="Q214" s="32">
        <v>1</v>
      </c>
      <c r="R214" s="32"/>
      <c r="S214" s="32"/>
      <c r="T214" s="32"/>
      <c r="U214" s="32"/>
      <c r="V214" s="32"/>
      <c r="W214" s="32">
        <v>1</v>
      </c>
      <c r="X214" s="32"/>
      <c r="Y214" s="32">
        <v>1</v>
      </c>
      <c r="Z214" s="32"/>
      <c r="AA214" s="32">
        <v>1</v>
      </c>
      <c r="AB214" s="32"/>
      <c r="AC214" s="32"/>
      <c r="AD214" s="32"/>
      <c r="AE214" s="32">
        <v>1</v>
      </c>
      <c r="AF214" s="32"/>
      <c r="AG214" s="32"/>
      <c r="AH214" s="32"/>
      <c r="AI214" s="32"/>
      <c r="AJ214" s="32"/>
      <c r="AK214" s="32"/>
      <c r="AL214" s="32"/>
      <c r="AM214" s="86"/>
      <c r="AN214" s="177"/>
      <c r="AO214" s="178">
        <v>1</v>
      </c>
      <c r="AP214" s="32">
        <v>1</v>
      </c>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7</v>
      </c>
      <c r="D220" s="53">
        <f t="shared" si="56"/>
        <v>0</v>
      </c>
      <c r="E220" s="168">
        <f t="shared" si="56"/>
        <v>7</v>
      </c>
      <c r="F220" s="44"/>
      <c r="G220" s="44"/>
      <c r="H220" s="44"/>
      <c r="I220" s="44"/>
      <c r="J220" s="44"/>
      <c r="K220" s="44"/>
      <c r="L220" s="44"/>
      <c r="M220" s="44"/>
      <c r="N220" s="44"/>
      <c r="O220" s="44">
        <v>1</v>
      </c>
      <c r="P220" s="44"/>
      <c r="Q220" s="44">
        <v>3</v>
      </c>
      <c r="R220" s="44"/>
      <c r="S220" s="44">
        <v>1</v>
      </c>
      <c r="T220" s="44"/>
      <c r="U220" s="44"/>
      <c r="V220" s="44"/>
      <c r="W220" s="44"/>
      <c r="X220" s="44"/>
      <c r="Y220" s="44"/>
      <c r="Z220" s="44"/>
      <c r="AA220" s="44">
        <v>2</v>
      </c>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559" t="s">
        <v>198</v>
      </c>
      <c r="D224" s="559" t="s">
        <v>48</v>
      </c>
      <c r="E224" s="554"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2</v>
      </c>
      <c r="D225" s="52">
        <f t="shared" ref="D225:E231" si="60">+F225+H225+J225+L225+N225+P225+R225+T225+V225++X225+Z225+AB225+AD225+AF225+AH225+AJ225+AL225+AN225</f>
        <v>1</v>
      </c>
      <c r="E225" s="52">
        <f t="shared" si="60"/>
        <v>1</v>
      </c>
      <c r="F225" s="24"/>
      <c r="G225" s="24"/>
      <c r="H225" s="24"/>
      <c r="I225" s="24"/>
      <c r="J225" s="24"/>
      <c r="K225" s="24"/>
      <c r="L225" s="24"/>
      <c r="M225" s="24"/>
      <c r="N225" s="24"/>
      <c r="O225" s="24"/>
      <c r="P225" s="24">
        <v>1</v>
      </c>
      <c r="Q225" s="24"/>
      <c r="R225" s="24"/>
      <c r="S225" s="24">
        <v>1</v>
      </c>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1</v>
      </c>
      <c r="D226" s="62">
        <f t="shared" si="60"/>
        <v>1</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v>1</v>
      </c>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1</v>
      </c>
      <c r="D227" s="221">
        <f t="shared" si="60"/>
        <v>1</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v>1</v>
      </c>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559" t="s">
        <v>198</v>
      </c>
      <c r="D235" s="559" t="s">
        <v>48</v>
      </c>
      <c r="E235" s="554"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0</v>
      </c>
      <c r="D237" s="236">
        <f t="shared" si="64"/>
        <v>0</v>
      </c>
      <c r="E237" s="237">
        <f t="shared" si="64"/>
        <v>0</v>
      </c>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v>
      </c>
      <c r="D238" s="108">
        <f t="shared" si="64"/>
        <v>0</v>
      </c>
      <c r="E238" s="162">
        <f t="shared" si="64"/>
        <v>11</v>
      </c>
      <c r="F238" s="233"/>
      <c r="G238" s="233">
        <v>1</v>
      </c>
      <c r="H238" s="233"/>
      <c r="I238" s="233">
        <v>3</v>
      </c>
      <c r="J238" s="233"/>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559" t="s">
        <v>198</v>
      </c>
      <c r="D243" s="559" t="s">
        <v>48</v>
      </c>
      <c r="E243" s="554" t="s">
        <v>70</v>
      </c>
      <c r="F243" s="562" t="s">
        <v>210</v>
      </c>
      <c r="G243" s="562" t="s">
        <v>70</v>
      </c>
      <c r="H243" s="562" t="s">
        <v>210</v>
      </c>
      <c r="I243" s="562" t="s">
        <v>70</v>
      </c>
      <c r="J243" s="562" t="s">
        <v>210</v>
      </c>
      <c r="K243" s="562" t="s">
        <v>70</v>
      </c>
      <c r="L243" s="562" t="s">
        <v>210</v>
      </c>
      <c r="M243" s="562" t="s">
        <v>70</v>
      </c>
      <c r="N243" s="562" t="s">
        <v>210</v>
      </c>
      <c r="O243" s="562" t="s">
        <v>70</v>
      </c>
      <c r="P243" s="562" t="s">
        <v>210</v>
      </c>
      <c r="Q243" s="562" t="s">
        <v>70</v>
      </c>
      <c r="R243" s="562" t="s">
        <v>210</v>
      </c>
      <c r="S243" s="562" t="s">
        <v>70</v>
      </c>
      <c r="T243" s="562" t="s">
        <v>210</v>
      </c>
      <c r="U243" s="562" t="s">
        <v>70</v>
      </c>
      <c r="V243" s="562" t="s">
        <v>210</v>
      </c>
      <c r="W243" s="562"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2132</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1936</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225:B225"/>
    <mergeCell ref="A226:B226"/>
    <mergeCell ref="A227:B227"/>
    <mergeCell ref="A228:B228"/>
    <mergeCell ref="R242:S242"/>
    <mergeCell ref="T242:U242"/>
    <mergeCell ref="A244:B244"/>
    <mergeCell ref="A245:B245"/>
    <mergeCell ref="V242:W242"/>
    <mergeCell ref="A236:B236"/>
    <mergeCell ref="A241:B243"/>
    <mergeCell ref="C241:E242"/>
    <mergeCell ref="F242:G242"/>
    <mergeCell ref="H242:I242"/>
    <mergeCell ref="J242:K242"/>
    <mergeCell ref="L242:M242"/>
    <mergeCell ref="N242:O242"/>
    <mergeCell ref="P242:Q242"/>
    <mergeCell ref="T196:U196"/>
    <mergeCell ref="A202:A203"/>
    <mergeCell ref="A204:A205"/>
    <mergeCell ref="A207:B209"/>
    <mergeCell ref="A222:B224"/>
    <mergeCell ref="A198:B198"/>
    <mergeCell ref="A200:B201"/>
    <mergeCell ref="C200:C201"/>
    <mergeCell ref="D200:S200"/>
    <mergeCell ref="T200:U200"/>
    <mergeCell ref="C207:E208"/>
    <mergeCell ref="F207:AM207"/>
    <mergeCell ref="A213:B213"/>
    <mergeCell ref="A214:B214"/>
    <mergeCell ref="A215:B215"/>
    <mergeCell ref="A216:B216"/>
    <mergeCell ref="A217:B217"/>
    <mergeCell ref="A219:B219"/>
    <mergeCell ref="A220:B220"/>
    <mergeCell ref="A210:B210"/>
    <mergeCell ref="A211:A212"/>
    <mergeCell ref="A218:B218"/>
    <mergeCell ref="C222:E223"/>
    <mergeCell ref="A196:B197"/>
    <mergeCell ref="C196:E196"/>
    <mergeCell ref="F196:G196"/>
    <mergeCell ref="H196:I196"/>
    <mergeCell ref="J196:K196"/>
    <mergeCell ref="L196:M196"/>
    <mergeCell ref="N196:O196"/>
    <mergeCell ref="P196:Q196"/>
    <mergeCell ref="R196:S196"/>
    <mergeCell ref="A182:C182"/>
    <mergeCell ref="A183:C183"/>
    <mergeCell ref="A184:C184"/>
    <mergeCell ref="A185:C185"/>
    <mergeCell ref="A186:C186"/>
    <mergeCell ref="A187:C187"/>
    <mergeCell ref="A188:C188"/>
    <mergeCell ref="A189:C189"/>
    <mergeCell ref="A190:C190"/>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65:C165"/>
    <mergeCell ref="B167:C167"/>
    <mergeCell ref="A166:C166"/>
    <mergeCell ref="A167:A174"/>
    <mergeCell ref="B168:C168"/>
    <mergeCell ref="B169:C169"/>
    <mergeCell ref="B170:C170"/>
    <mergeCell ref="B171:C171"/>
    <mergeCell ref="B172:C172"/>
    <mergeCell ref="B173:C173"/>
    <mergeCell ref="B174:C174"/>
    <mergeCell ref="A153:C153"/>
    <mergeCell ref="A154:C154"/>
    <mergeCell ref="A155:C155"/>
    <mergeCell ref="A156:C156"/>
    <mergeCell ref="A157:C157"/>
    <mergeCell ref="B146:C146"/>
    <mergeCell ref="B147:C147"/>
    <mergeCell ref="B148:C148"/>
    <mergeCell ref="A149:C149"/>
    <mergeCell ref="A150:C150"/>
    <mergeCell ref="A151:C151"/>
    <mergeCell ref="A152:C152"/>
    <mergeCell ref="B144:C144"/>
    <mergeCell ref="B145:C145"/>
    <mergeCell ref="A134:A141"/>
    <mergeCell ref="B134:C134"/>
    <mergeCell ref="B135:C135"/>
    <mergeCell ref="B136:C136"/>
    <mergeCell ref="B137:C137"/>
    <mergeCell ref="A142:A144"/>
    <mergeCell ref="A145:A148"/>
    <mergeCell ref="A132:C132"/>
    <mergeCell ref="A133:C133"/>
    <mergeCell ref="B130:C130"/>
    <mergeCell ref="B138:C138"/>
    <mergeCell ref="B139:C139"/>
    <mergeCell ref="B140:C140"/>
    <mergeCell ref="B141:C141"/>
    <mergeCell ref="B142:C142"/>
    <mergeCell ref="B143:C143"/>
    <mergeCell ref="A109:B109"/>
    <mergeCell ref="A110:B110"/>
    <mergeCell ref="F107:G107"/>
    <mergeCell ref="H107:I107"/>
    <mergeCell ref="J107:K107"/>
    <mergeCell ref="L107:M107"/>
    <mergeCell ref="N107:P107"/>
    <mergeCell ref="A117:B117"/>
    <mergeCell ref="A118:B118"/>
    <mergeCell ref="A111:B111"/>
    <mergeCell ref="A112:B112"/>
    <mergeCell ref="A113:B113"/>
    <mergeCell ref="A114:B114"/>
    <mergeCell ref="A115:B115"/>
    <mergeCell ref="A116:B116"/>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J66:K66"/>
    <mergeCell ref="L66:M66"/>
    <mergeCell ref="N66:O66"/>
    <mergeCell ref="P66:Q66"/>
    <mergeCell ref="R66:S66"/>
    <mergeCell ref="T66:U66"/>
    <mergeCell ref="A60:B60"/>
    <mergeCell ref="A61:B61"/>
    <mergeCell ref="A62:B62"/>
    <mergeCell ref="A63:B63"/>
    <mergeCell ref="A65:B67"/>
    <mergeCell ref="C65:E66"/>
    <mergeCell ref="F65:AG65"/>
    <mergeCell ref="F66:G66"/>
    <mergeCell ref="H66:I66"/>
    <mergeCell ref="V66:W66"/>
    <mergeCell ref="X66:Y66"/>
    <mergeCell ref="Z66:AA66"/>
    <mergeCell ref="AB66:AC66"/>
    <mergeCell ref="AD66:AE66"/>
    <mergeCell ref="AF66:AG66"/>
    <mergeCell ref="A54:B54"/>
    <mergeCell ref="A55:B55"/>
    <mergeCell ref="A56:B56"/>
    <mergeCell ref="A58:B59"/>
    <mergeCell ref="C58:C59"/>
    <mergeCell ref="D58:F58"/>
    <mergeCell ref="A49:B49"/>
    <mergeCell ref="A51:B52"/>
    <mergeCell ref="C51:C52"/>
    <mergeCell ref="D51:I51"/>
    <mergeCell ref="G58:H58"/>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 ref="CB66:CC66"/>
    <mergeCell ref="CD66:CE66"/>
    <mergeCell ref="CF66:CG66"/>
    <mergeCell ref="CH66:CI66"/>
    <mergeCell ref="AH85:AJ85"/>
    <mergeCell ref="AH86:AH87"/>
    <mergeCell ref="AI86:AI87"/>
    <mergeCell ref="AJ86:AJ87"/>
    <mergeCell ref="X94:Y94"/>
    <mergeCell ref="AZ66:BA66"/>
    <mergeCell ref="BB66:BC66"/>
    <mergeCell ref="BD66:BE66"/>
    <mergeCell ref="BH66:BI66"/>
    <mergeCell ref="BJ66:BK66"/>
    <mergeCell ref="AD76:AE76"/>
    <mergeCell ref="AF76:AG76"/>
    <mergeCell ref="AH76:AH77"/>
    <mergeCell ref="AI76:AI77"/>
    <mergeCell ref="AJ76:AJ77"/>
    <mergeCell ref="AH75:AJ75"/>
    <mergeCell ref="P120:R120"/>
    <mergeCell ref="A124:B124"/>
    <mergeCell ref="A126:C127"/>
    <mergeCell ref="D126:F126"/>
    <mergeCell ref="G126:H126"/>
    <mergeCell ref="I126:J126"/>
    <mergeCell ref="K126:L126"/>
    <mergeCell ref="M126:N126"/>
    <mergeCell ref="O126:P126"/>
    <mergeCell ref="Q126:R126"/>
    <mergeCell ref="A120:B121"/>
    <mergeCell ref="C120:E120"/>
    <mergeCell ref="F120:G120"/>
    <mergeCell ref="H120:I120"/>
    <mergeCell ref="J120:K120"/>
    <mergeCell ref="L120:M120"/>
    <mergeCell ref="A122:B122"/>
    <mergeCell ref="A123:B123"/>
    <mergeCell ref="N120:O120"/>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V192:W192"/>
    <mergeCell ref="X192:Y192"/>
    <mergeCell ref="Z192:AA192"/>
    <mergeCell ref="AB192:AC192"/>
    <mergeCell ref="AD192:AE192"/>
    <mergeCell ref="AF192:AG192"/>
    <mergeCell ref="AH192:AI192"/>
    <mergeCell ref="AJ192:AK192"/>
    <mergeCell ref="A194:B194"/>
    <mergeCell ref="A192:B193"/>
    <mergeCell ref="C192:E192"/>
    <mergeCell ref="F192:G192"/>
    <mergeCell ref="H192:I192"/>
    <mergeCell ref="J192:K192"/>
    <mergeCell ref="L192:M192"/>
    <mergeCell ref="N192:O192"/>
    <mergeCell ref="P192:Q192"/>
    <mergeCell ref="R192:S192"/>
    <mergeCell ref="T192:U192"/>
    <mergeCell ref="V196:W196"/>
    <mergeCell ref="X196:Y196"/>
    <mergeCell ref="Z196:AA196"/>
    <mergeCell ref="AB196:AC196"/>
    <mergeCell ref="AD196:AE196"/>
    <mergeCell ref="AF196:AG196"/>
    <mergeCell ref="AH196:AI196"/>
    <mergeCell ref="AJ196:AK196"/>
    <mergeCell ref="AN207:AN209"/>
    <mergeCell ref="V200:V201"/>
    <mergeCell ref="AL208:AM208"/>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T208:U208"/>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0" workbookViewId="0">
      <selection activeCell="U140" sqref="U140"/>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",[7]NOMBRE!B2," - ","( ",[7]NOMBRE!C2,[7]NOMBRE!D2,[7]NOMBRE!E2,[7]NOMBRE!F2,[7]NOMBRE!G2,"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",[7]NOMBRE!B3," - ","( ",[7]NOMBRE!C3,[7]NOMBRE!D3,[7]NOMBRE!E3,[7]NOMBRE!F3,[7]NOMBRE!G3,[7]NOMBRE!H3,"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",[7]NOMBRE!B6," - ","( ",[7]NOMBRE!C6,[7]NOMBRE!D6," )")</f>
        <v>MES: JULIO - ( 07 )</v>
      </c>
      <c r="B4" s="2"/>
      <c r="C4" s="2"/>
      <c r="D4" s="2"/>
      <c r="E4" s="2"/>
      <c r="F4" s="2"/>
      <c r="G4" s="2"/>
      <c r="H4" s="2"/>
      <c r="I4" s="2"/>
      <c r="J4" s="2"/>
      <c r="K4" s="2"/>
      <c r="M4" s="4"/>
      <c r="AY4" s="5"/>
      <c r="AZ4" s="5"/>
    </row>
    <row r="5" spans="1:78" s="3" customFormat="1" ht="12.75" customHeight="1" x14ac:dyDescent="0.2">
      <c r="A5" s="7" t="str">
        <f>CONCATENATE("AÑO: ",[7]NOMBRE!B7)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27"/>
      <c r="O10" s="27"/>
      <c r="P10" s="27"/>
      <c r="Q10" s="27"/>
      <c r="R10" s="27"/>
      <c r="S10" s="27"/>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IF($C10&gt;=[7]A03!$C73,"","Total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27"/>
      <c r="O11" s="27"/>
      <c r="P11" s="27"/>
      <c r="Q11" s="27"/>
      <c r="R11" s="27"/>
      <c r="S11" s="27"/>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27"/>
      <c r="O12" s="27"/>
      <c r="P12" s="27"/>
      <c r="Q12" s="27"/>
      <c r="R12" s="27"/>
      <c r="S12" s="27"/>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27"/>
      <c r="O13" s="27"/>
      <c r="P13" s="27"/>
      <c r="Q13" s="27"/>
      <c r="R13" s="27"/>
      <c r="S13" s="27"/>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27"/>
      <c r="O14" s="27"/>
      <c r="P14" s="27"/>
      <c r="Q14" s="27"/>
      <c r="R14" s="27"/>
      <c r="S14" s="27"/>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27"/>
      <c r="O15" s="27"/>
      <c r="P15" s="27"/>
      <c r="Q15" s="27"/>
      <c r="R15" s="27"/>
      <c r="S15" s="27"/>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174</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1</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33</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28</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19</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2</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91</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322" t="s">
        <v>6</v>
      </c>
      <c r="E32" s="316" t="s">
        <v>7</v>
      </c>
      <c r="F32" s="316" t="s">
        <v>8</v>
      </c>
      <c r="G32" s="316" t="s">
        <v>9</v>
      </c>
      <c r="H32" s="316" t="s">
        <v>10</v>
      </c>
      <c r="I32" s="316" t="s">
        <v>11</v>
      </c>
      <c r="J32" s="316" t="s">
        <v>12</v>
      </c>
      <c r="K32" s="316" t="s">
        <v>13</v>
      </c>
      <c r="L32" s="316"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329"/>
      <c r="N35" s="329"/>
      <c r="O35" s="329"/>
      <c r="P35" s="329"/>
      <c r="Q35" s="329"/>
      <c r="R35" s="329"/>
      <c r="S35" s="329"/>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09" t="s">
        <v>51</v>
      </c>
      <c r="B45" s="322"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322"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IF(AND(([7]A01!$C16+[7]A01!$C17+[7]A01!$C18+[7]A01!$C19+[7]A01!$D29+[7]A01!$D30+[7]A01!$D31)&lt;&gt;0,D49="",E49=""),"Observacion : En A01 existen contoles no ingresados, Revisar","")</f>
        <v/>
      </c>
      <c r="BB49" s="74"/>
      <c r="BC49" s="74"/>
      <c r="BD49" s="74"/>
      <c r="BE49" s="74"/>
      <c r="BF49" s="75"/>
      <c r="BG49" s="75"/>
      <c r="BH49" s="29">
        <f>IF(AND(([7]A01!$C16+[7]A01!$C17+[7]A01!$C18+[7]A01!$C19+[7]A01!$D29+[7]A01!$D30+[7]A01!$D31)&lt;&gt;0,D49="",E49=""),1,0)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328" t="s">
        <v>78</v>
      </c>
      <c r="E59" s="328" t="s">
        <v>79</v>
      </c>
      <c r="F59" s="311" t="s">
        <v>80</v>
      </c>
      <c r="G59" s="311" t="s">
        <v>81</v>
      </c>
      <c r="H59" s="328"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327"/>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322" t="s">
        <v>98</v>
      </c>
      <c r="D67" s="322" t="s">
        <v>48</v>
      </c>
      <c r="E67" s="326"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317"/>
      <c r="BA67" s="317"/>
      <c r="BB67" s="317"/>
      <c r="BC67" s="317"/>
      <c r="BD67" s="317"/>
      <c r="BE67" s="317"/>
      <c r="BF67" s="317"/>
      <c r="BG67" s="95"/>
      <c r="BH67" s="317"/>
      <c r="BI67" s="317"/>
      <c r="BJ67" s="317"/>
      <c r="BK67" s="317"/>
      <c r="BL67" s="317"/>
      <c r="BM67" s="317"/>
      <c r="BN67" s="317"/>
      <c r="BO67" s="317"/>
      <c r="BP67" s="317"/>
      <c r="BQ67" s="317"/>
      <c r="BR67" s="317"/>
      <c r="BS67" s="317"/>
      <c r="BT67" s="317"/>
      <c r="BU67" s="317"/>
      <c r="BV67" s="317"/>
      <c r="BW67" s="317"/>
      <c r="BX67" s="317"/>
      <c r="BY67" s="317"/>
      <c r="BZ67" s="317"/>
      <c r="CA67" s="317"/>
      <c r="CB67" s="317"/>
      <c r="CC67" s="317"/>
      <c r="CD67" s="317"/>
      <c r="CE67" s="317"/>
      <c r="CF67" s="317"/>
      <c r="CG67" s="317"/>
      <c r="CH67" s="317"/>
      <c r="CI67" s="317"/>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319"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324" t="s">
        <v>102</v>
      </c>
      <c r="C70" s="56">
        <f t="shared" si="6"/>
        <v>6</v>
      </c>
      <c r="D70" s="56">
        <f t="shared" si="7"/>
        <v>3</v>
      </c>
      <c r="E70" s="56">
        <f t="shared" si="7"/>
        <v>3</v>
      </c>
      <c r="F70" s="32">
        <v>2</v>
      </c>
      <c r="G70" s="32"/>
      <c r="H70" s="32"/>
      <c r="I70" s="32"/>
      <c r="J70" s="32">
        <v>1</v>
      </c>
      <c r="K70" s="32"/>
      <c r="L70" s="32"/>
      <c r="M70" s="32"/>
      <c r="N70" s="32"/>
      <c r="O70" s="32"/>
      <c r="P70" s="32"/>
      <c r="Q70" s="32"/>
      <c r="R70" s="32"/>
      <c r="S70" s="32"/>
      <c r="T70" s="32"/>
      <c r="U70" s="32">
        <v>2</v>
      </c>
      <c r="V70" s="32"/>
      <c r="W70" s="32"/>
      <c r="X70" s="32"/>
      <c r="Y70" s="32"/>
      <c r="Z70" s="32"/>
      <c r="AA70" s="32"/>
      <c r="AB70" s="32"/>
      <c r="AC70" s="32">
        <v>1</v>
      </c>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324"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323"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322" t="s">
        <v>98</v>
      </c>
      <c r="D77" s="322" t="s">
        <v>48</v>
      </c>
      <c r="E77" s="322" t="s">
        <v>70</v>
      </c>
      <c r="F77" s="313" t="s">
        <v>48</v>
      </c>
      <c r="G77" s="313" t="s">
        <v>70</v>
      </c>
      <c r="H77" s="313" t="s">
        <v>48</v>
      </c>
      <c r="I77" s="313" t="s">
        <v>70</v>
      </c>
      <c r="J77" s="313" t="s">
        <v>48</v>
      </c>
      <c r="K77" s="313" t="s">
        <v>70</v>
      </c>
      <c r="L77" s="313" t="s">
        <v>48</v>
      </c>
      <c r="M77" s="313" t="s">
        <v>70</v>
      </c>
      <c r="N77" s="313" t="s">
        <v>48</v>
      </c>
      <c r="O77" s="313" t="s">
        <v>70</v>
      </c>
      <c r="P77" s="313" t="s">
        <v>48</v>
      </c>
      <c r="Q77" s="313" t="s">
        <v>70</v>
      </c>
      <c r="R77" s="313" t="s">
        <v>48</v>
      </c>
      <c r="S77" s="313" t="s">
        <v>70</v>
      </c>
      <c r="T77" s="313" t="s">
        <v>48</v>
      </c>
      <c r="U77" s="313" t="s">
        <v>70</v>
      </c>
      <c r="V77" s="313" t="s">
        <v>48</v>
      </c>
      <c r="W77" s="313" t="s">
        <v>70</v>
      </c>
      <c r="X77" s="313" t="s">
        <v>48</v>
      </c>
      <c r="Y77" s="313" t="s">
        <v>70</v>
      </c>
      <c r="Z77" s="313" t="s">
        <v>48</v>
      </c>
      <c r="AA77" s="313" t="s">
        <v>70</v>
      </c>
      <c r="AB77" s="313" t="s">
        <v>48</v>
      </c>
      <c r="AC77" s="313" t="s">
        <v>70</v>
      </c>
      <c r="AD77" s="313" t="s">
        <v>48</v>
      </c>
      <c r="AE77" s="313" t="s">
        <v>70</v>
      </c>
      <c r="AF77" s="313" t="s">
        <v>48</v>
      </c>
      <c r="AG77" s="313"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319"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324" t="s">
        <v>102</v>
      </c>
      <c r="C80" s="56">
        <f t="shared" si="8"/>
        <v>3</v>
      </c>
      <c r="D80" s="56">
        <f t="shared" si="9"/>
        <v>0</v>
      </c>
      <c r="E80" s="56">
        <f t="shared" si="9"/>
        <v>3</v>
      </c>
      <c r="F80" s="32"/>
      <c r="G80" s="32"/>
      <c r="H80" s="32"/>
      <c r="I80" s="32"/>
      <c r="J80" s="32"/>
      <c r="K80" s="32"/>
      <c r="L80" s="32"/>
      <c r="M80" s="32"/>
      <c r="N80" s="32"/>
      <c r="O80" s="32">
        <v>1</v>
      </c>
      <c r="P80" s="32"/>
      <c r="Q80" s="32"/>
      <c r="R80" s="32"/>
      <c r="S80" s="32"/>
      <c r="T80" s="32"/>
      <c r="U80" s="32"/>
      <c r="V80" s="32"/>
      <c r="W80" s="32"/>
      <c r="X80" s="32"/>
      <c r="Y80" s="32"/>
      <c r="Z80" s="32"/>
      <c r="AA80" s="32">
        <v>1</v>
      </c>
      <c r="AB80" s="32"/>
      <c r="AC80" s="32">
        <v>1</v>
      </c>
      <c r="AD80" s="32"/>
      <c r="AE80" s="32"/>
      <c r="AF80" s="32"/>
      <c r="AG80" s="32"/>
      <c r="AH80" s="32"/>
      <c r="AI80" s="32">
        <v>3</v>
      </c>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324"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323"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322" t="s">
        <v>98</v>
      </c>
      <c r="D87" s="322" t="s">
        <v>48</v>
      </c>
      <c r="E87" s="322" t="s">
        <v>70</v>
      </c>
      <c r="F87" s="313" t="s">
        <v>48</v>
      </c>
      <c r="G87" s="313" t="s">
        <v>70</v>
      </c>
      <c r="H87" s="313" t="s">
        <v>48</v>
      </c>
      <c r="I87" s="313" t="s">
        <v>70</v>
      </c>
      <c r="J87" s="313" t="s">
        <v>48</v>
      </c>
      <c r="K87" s="313" t="s">
        <v>70</v>
      </c>
      <c r="L87" s="313" t="s">
        <v>48</v>
      </c>
      <c r="M87" s="313" t="s">
        <v>70</v>
      </c>
      <c r="N87" s="313" t="s">
        <v>48</v>
      </c>
      <c r="O87" s="313" t="s">
        <v>70</v>
      </c>
      <c r="P87" s="313" t="s">
        <v>48</v>
      </c>
      <c r="Q87" s="313" t="s">
        <v>70</v>
      </c>
      <c r="R87" s="313" t="s">
        <v>48</v>
      </c>
      <c r="S87" s="313" t="s">
        <v>70</v>
      </c>
      <c r="T87" s="313" t="s">
        <v>48</v>
      </c>
      <c r="U87" s="313" t="s">
        <v>70</v>
      </c>
      <c r="V87" s="313" t="s">
        <v>48</v>
      </c>
      <c r="W87" s="313" t="s">
        <v>70</v>
      </c>
      <c r="X87" s="313" t="s">
        <v>48</v>
      </c>
      <c r="Y87" s="313" t="s">
        <v>70</v>
      </c>
      <c r="Z87" s="313" t="s">
        <v>48</v>
      </c>
      <c r="AA87" s="313" t="s">
        <v>70</v>
      </c>
      <c r="AB87" s="313" t="s">
        <v>48</v>
      </c>
      <c r="AC87" s="313" t="s">
        <v>70</v>
      </c>
      <c r="AD87" s="313" t="s">
        <v>48</v>
      </c>
      <c r="AE87" s="313" t="s">
        <v>70</v>
      </c>
      <c r="AF87" s="313" t="s">
        <v>48</v>
      </c>
      <c r="AG87" s="313"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322" t="s">
        <v>98</v>
      </c>
      <c r="D95" s="322" t="s">
        <v>48</v>
      </c>
      <c r="E95" s="322" t="s">
        <v>70</v>
      </c>
      <c r="F95" s="322" t="s">
        <v>48</v>
      </c>
      <c r="G95" s="322" t="s">
        <v>70</v>
      </c>
      <c r="H95" s="322" t="s">
        <v>48</v>
      </c>
      <c r="I95" s="322" t="s">
        <v>70</v>
      </c>
      <c r="J95" s="322" t="s">
        <v>48</v>
      </c>
      <c r="K95" s="322" t="s">
        <v>70</v>
      </c>
      <c r="L95" s="322" t="s">
        <v>48</v>
      </c>
      <c r="M95" s="325" t="s">
        <v>70</v>
      </c>
      <c r="N95" s="113" t="s">
        <v>123</v>
      </c>
      <c r="O95" s="322" t="s">
        <v>124</v>
      </c>
      <c r="P95" s="322" t="s">
        <v>48</v>
      </c>
      <c r="Q95" s="322" t="s">
        <v>70</v>
      </c>
      <c r="R95" s="322" t="s">
        <v>48</v>
      </c>
      <c r="S95" s="322" t="s">
        <v>70</v>
      </c>
      <c r="T95" s="322" t="s">
        <v>48</v>
      </c>
      <c r="U95" s="322" t="s">
        <v>70</v>
      </c>
      <c r="V95" s="322" t="s">
        <v>48</v>
      </c>
      <c r="W95" s="322" t="s">
        <v>70</v>
      </c>
      <c r="X95" s="322" t="s">
        <v>48</v>
      </c>
      <c r="Y95" s="322"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322" t="s">
        <v>98</v>
      </c>
      <c r="D108" s="322" t="s">
        <v>48</v>
      </c>
      <c r="E108" s="322" t="s">
        <v>70</v>
      </c>
      <c r="F108" s="322" t="s">
        <v>48</v>
      </c>
      <c r="G108" s="322" t="s">
        <v>70</v>
      </c>
      <c r="H108" s="322" t="s">
        <v>48</v>
      </c>
      <c r="I108" s="322" t="s">
        <v>70</v>
      </c>
      <c r="J108" s="322" t="s">
        <v>48</v>
      </c>
      <c r="K108" s="322" t="s">
        <v>70</v>
      </c>
      <c r="L108" s="322" t="s">
        <v>48</v>
      </c>
      <c r="M108" s="325" t="s">
        <v>70</v>
      </c>
      <c r="N108" s="280" t="s">
        <v>109</v>
      </c>
      <c r="O108" s="320"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322" t="s">
        <v>98</v>
      </c>
      <c r="D121" s="322" t="s">
        <v>48</v>
      </c>
      <c r="E121" s="322" t="s">
        <v>70</v>
      </c>
      <c r="F121" s="322" t="s">
        <v>48</v>
      </c>
      <c r="G121" s="322" t="s">
        <v>70</v>
      </c>
      <c r="H121" s="322" t="s">
        <v>48</v>
      </c>
      <c r="I121" s="322" t="s">
        <v>70</v>
      </c>
      <c r="J121" s="322" t="s">
        <v>48</v>
      </c>
      <c r="K121" s="322" t="s">
        <v>70</v>
      </c>
      <c r="L121" s="322" t="s">
        <v>48</v>
      </c>
      <c r="M121" s="322" t="s">
        <v>70</v>
      </c>
      <c r="N121" s="322" t="s">
        <v>48</v>
      </c>
      <c r="O121" s="325" t="s">
        <v>70</v>
      </c>
      <c r="P121" s="113" t="s">
        <v>109</v>
      </c>
      <c r="Q121" s="322" t="s">
        <v>259</v>
      </c>
      <c r="R121" s="322"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312" t="s">
        <v>146</v>
      </c>
      <c r="E127" s="142" t="s">
        <v>48</v>
      </c>
      <c r="F127" s="142" t="s">
        <v>70</v>
      </c>
      <c r="G127" s="314" t="s">
        <v>48</v>
      </c>
      <c r="H127" s="314" t="s">
        <v>70</v>
      </c>
      <c r="I127" s="314" t="s">
        <v>48</v>
      </c>
      <c r="J127" s="314" t="s">
        <v>70</v>
      </c>
      <c r="K127" s="314" t="s">
        <v>48</v>
      </c>
      <c r="L127" s="314" t="s">
        <v>70</v>
      </c>
      <c r="M127" s="314" t="s">
        <v>48</v>
      </c>
      <c r="N127" s="314" t="s">
        <v>70</v>
      </c>
      <c r="O127" s="314" t="s">
        <v>48</v>
      </c>
      <c r="P127" s="314" t="s">
        <v>70</v>
      </c>
      <c r="Q127" s="314" t="s">
        <v>48</v>
      </c>
      <c r="R127" s="314" t="s">
        <v>70</v>
      </c>
      <c r="S127" s="314" t="s">
        <v>48</v>
      </c>
      <c r="T127" s="314" t="s">
        <v>70</v>
      </c>
      <c r="U127" s="314" t="s">
        <v>48</v>
      </c>
      <c r="V127" s="314" t="s">
        <v>70</v>
      </c>
      <c r="W127" s="314" t="s">
        <v>48</v>
      </c>
      <c r="X127" s="314" t="s">
        <v>70</v>
      </c>
      <c r="Y127" s="314" t="s">
        <v>48</v>
      </c>
      <c r="Z127" s="314" t="s">
        <v>70</v>
      </c>
      <c r="AA127" s="314" t="s">
        <v>48</v>
      </c>
      <c r="AB127" s="314" t="s">
        <v>70</v>
      </c>
      <c r="AC127" s="314" t="s">
        <v>48</v>
      </c>
      <c r="AD127" s="314" t="s">
        <v>70</v>
      </c>
      <c r="AE127" s="314" t="s">
        <v>48</v>
      </c>
      <c r="AF127" s="314" t="s">
        <v>70</v>
      </c>
      <c r="AG127" s="314" t="s">
        <v>48</v>
      </c>
      <c r="AH127" s="314" t="s">
        <v>70</v>
      </c>
      <c r="AI127" s="314" t="s">
        <v>48</v>
      </c>
      <c r="AJ127" s="314" t="s">
        <v>70</v>
      </c>
      <c r="AK127" s="314" t="s">
        <v>48</v>
      </c>
      <c r="AL127" s="314" t="s">
        <v>70</v>
      </c>
      <c r="AM127" s="314" t="s">
        <v>48</v>
      </c>
      <c r="AN127" s="330"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327"/>
      <c r="C128" s="145"/>
      <c r="D128" s="146">
        <f>SUM(E128:F128)</f>
        <v>32</v>
      </c>
      <c r="E128" s="146">
        <f>+G128+I128+K128+M128+O128+Q128+S128+U128+W128+Y128+AA128+AC128+AE128+AG128+AI128+AK128+AM128</f>
        <v>17</v>
      </c>
      <c r="F128" s="146">
        <f>+H128+J128+L128+N128+P128+R128+T128+V128+X128+Z128+AB128+AD128+AF128+AH128+AJ128+AL128+AN128</f>
        <v>15</v>
      </c>
      <c r="G128" s="147">
        <v>4</v>
      </c>
      <c r="H128" s="147">
        <v>1</v>
      </c>
      <c r="I128" s="147">
        <v>3</v>
      </c>
      <c r="J128" s="147">
        <v>3</v>
      </c>
      <c r="K128" s="147">
        <v>4</v>
      </c>
      <c r="L128" s="147">
        <v>2</v>
      </c>
      <c r="M128" s="147">
        <v>2</v>
      </c>
      <c r="N128" s="147">
        <v>2</v>
      </c>
      <c r="O128" s="147"/>
      <c r="P128" s="147"/>
      <c r="Q128" s="147"/>
      <c r="R128" s="147">
        <v>1</v>
      </c>
      <c r="S128" s="147"/>
      <c r="T128" s="147">
        <v>2</v>
      </c>
      <c r="U128" s="147"/>
      <c r="V128" s="147">
        <v>1</v>
      </c>
      <c r="W128" s="147">
        <v>2</v>
      </c>
      <c r="X128" s="147">
        <v>1</v>
      </c>
      <c r="Y128" s="147">
        <v>2</v>
      </c>
      <c r="Z128" s="147">
        <v>1</v>
      </c>
      <c r="AA128" s="147"/>
      <c r="AB128" s="147">
        <v>1</v>
      </c>
      <c r="AC128" s="147"/>
      <c r="AD128" s="147"/>
      <c r="AE128" s="147"/>
      <c r="AF128" s="147"/>
      <c r="AG128" s="147"/>
      <c r="AH128" s="147"/>
      <c r="AI128" s="147"/>
      <c r="AJ128" s="147"/>
      <c r="AK128" s="147"/>
      <c r="AL128" s="147"/>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1</v>
      </c>
      <c r="E130" s="150">
        <f t="shared" ref="E130:F144" si="26">+G130+I130+K130+M130+O130+Q130+S130+U130+W130+Y130+AA130+AC130+AE130+AG130+AI130+AK130+AM130</f>
        <v>0</v>
      </c>
      <c r="F130" s="150">
        <f t="shared" si="26"/>
        <v>1</v>
      </c>
      <c r="G130" s="25"/>
      <c r="H130" s="25"/>
      <c r="I130" s="25"/>
      <c r="J130" s="25"/>
      <c r="K130" s="25"/>
      <c r="L130" s="25">
        <v>1</v>
      </c>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31</v>
      </c>
      <c r="E133" s="50">
        <f t="shared" si="26"/>
        <v>17</v>
      </c>
      <c r="F133" s="50">
        <f t="shared" si="26"/>
        <v>14</v>
      </c>
      <c r="G133" s="38">
        <v>4</v>
      </c>
      <c r="H133" s="38">
        <v>1</v>
      </c>
      <c r="I133" s="38">
        <v>3</v>
      </c>
      <c r="J133" s="38">
        <v>3</v>
      </c>
      <c r="K133" s="38">
        <v>4</v>
      </c>
      <c r="L133" s="38">
        <v>2</v>
      </c>
      <c r="M133" s="38">
        <v>2</v>
      </c>
      <c r="N133" s="38">
        <v>2</v>
      </c>
      <c r="O133" s="38"/>
      <c r="P133" s="38"/>
      <c r="Q133" s="38"/>
      <c r="R133" s="38">
        <v>1</v>
      </c>
      <c r="S133" s="38"/>
      <c r="T133" s="38">
        <v>2</v>
      </c>
      <c r="U133" s="38"/>
      <c r="V133" s="38">
        <v>1</v>
      </c>
      <c r="W133" s="38">
        <v>2</v>
      </c>
      <c r="X133" s="38">
        <v>1</v>
      </c>
      <c r="Y133" s="38">
        <v>2</v>
      </c>
      <c r="Z133" s="38">
        <v>1</v>
      </c>
      <c r="AA133" s="38"/>
      <c r="AB133" s="38"/>
      <c r="AC133" s="38"/>
      <c r="AD133" s="38"/>
      <c r="AE133" s="38"/>
      <c r="AF133" s="38"/>
      <c r="AG133" s="38"/>
      <c r="AH133" s="38"/>
      <c r="AI133" s="38"/>
      <c r="AJ133" s="38"/>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2</v>
      </c>
      <c r="E136" s="155">
        <f t="shared" si="26"/>
        <v>0</v>
      </c>
      <c r="F136" s="155">
        <f t="shared" si="26"/>
        <v>2</v>
      </c>
      <c r="G136" s="32"/>
      <c r="H136" s="32"/>
      <c r="I136" s="32"/>
      <c r="J136" s="32"/>
      <c r="K136" s="32"/>
      <c r="L136" s="32"/>
      <c r="M136" s="32"/>
      <c r="N136" s="32"/>
      <c r="O136" s="32"/>
      <c r="P136" s="32"/>
      <c r="Q136" s="32"/>
      <c r="R136" s="32"/>
      <c r="S136" s="32"/>
      <c r="T136" s="32">
        <v>1</v>
      </c>
      <c r="U136" s="32"/>
      <c r="V136" s="32"/>
      <c r="W136" s="32"/>
      <c r="X136" s="32"/>
      <c r="Y136" s="32"/>
      <c r="Z136" s="32">
        <v>1</v>
      </c>
      <c r="AA136" s="32"/>
      <c r="AB136" s="32"/>
      <c r="AC136" s="32"/>
      <c r="AD136" s="32"/>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1</v>
      </c>
      <c r="E138" s="155">
        <f t="shared" si="26"/>
        <v>0</v>
      </c>
      <c r="F138" s="155">
        <f t="shared" si="26"/>
        <v>1</v>
      </c>
      <c r="G138" s="32"/>
      <c r="H138" s="32"/>
      <c r="I138" s="32"/>
      <c r="J138" s="32"/>
      <c r="K138" s="32"/>
      <c r="L138" s="32"/>
      <c r="M138" s="32"/>
      <c r="N138" s="32"/>
      <c r="O138" s="32"/>
      <c r="P138" s="32"/>
      <c r="Q138" s="32"/>
      <c r="R138" s="32"/>
      <c r="S138" s="32"/>
      <c r="T138" s="32">
        <v>1</v>
      </c>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1</v>
      </c>
      <c r="E139" s="155">
        <f t="shared" si="26"/>
        <v>0</v>
      </c>
      <c r="F139" s="155">
        <f t="shared" si="26"/>
        <v>1</v>
      </c>
      <c r="G139" s="32"/>
      <c r="H139" s="32"/>
      <c r="I139" s="32"/>
      <c r="J139" s="32"/>
      <c r="K139" s="32"/>
      <c r="L139" s="32"/>
      <c r="M139" s="32"/>
      <c r="N139" s="32"/>
      <c r="O139" s="32"/>
      <c r="P139" s="32"/>
      <c r="Q139" s="32"/>
      <c r="R139" s="32"/>
      <c r="S139" s="32"/>
      <c r="T139" s="32"/>
      <c r="U139" s="32"/>
      <c r="V139" s="32">
        <v>1</v>
      </c>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0</v>
      </c>
      <c r="E141" s="158">
        <f t="shared" si="26"/>
        <v>0</v>
      </c>
      <c r="F141" s="158">
        <f t="shared" si="26"/>
        <v>0</v>
      </c>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5</v>
      </c>
      <c r="E145" s="150">
        <f t="shared" ref="E145:F148" si="35">+G145+I145+K145+M145+O145</f>
        <v>3</v>
      </c>
      <c r="F145" s="150">
        <f t="shared" si="35"/>
        <v>2</v>
      </c>
      <c r="G145" s="25">
        <v>1</v>
      </c>
      <c r="H145" s="25"/>
      <c r="I145" s="25"/>
      <c r="J145" s="25">
        <v>1</v>
      </c>
      <c r="K145" s="25">
        <v>2</v>
      </c>
      <c r="L145" s="25"/>
      <c r="M145" s="25"/>
      <c r="N145" s="25">
        <v>1</v>
      </c>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0</v>
      </c>
      <c r="E146" s="155">
        <f t="shared" si="35"/>
        <v>0</v>
      </c>
      <c r="F146" s="155">
        <f t="shared" si="35"/>
        <v>0</v>
      </c>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13</v>
      </c>
      <c r="E148" s="158">
        <f t="shared" si="35"/>
        <v>8</v>
      </c>
      <c r="F148" s="158">
        <f t="shared" si="35"/>
        <v>5</v>
      </c>
      <c r="G148" s="35">
        <v>1</v>
      </c>
      <c r="H148" s="35"/>
      <c r="I148" s="35">
        <v>3</v>
      </c>
      <c r="J148" s="35">
        <v>2</v>
      </c>
      <c r="K148" s="35">
        <v>2</v>
      </c>
      <c r="L148" s="35">
        <v>2</v>
      </c>
      <c r="M148" s="35">
        <v>2</v>
      </c>
      <c r="N148" s="35">
        <v>1</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0</v>
      </c>
      <c r="E149" s="150">
        <f t="shared" ref="E149:F155" si="36">+G149+I149+K149+M149+O149+Q149+S149+U149+W149+Y149+AA149+AC149+AE149+AG149+AI149+AK149+AM149</f>
        <v>0</v>
      </c>
      <c r="F149" s="150">
        <f t="shared" si="36"/>
        <v>0</v>
      </c>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0</v>
      </c>
      <c r="E152" s="155">
        <f t="shared" si="36"/>
        <v>0</v>
      </c>
      <c r="F152" s="155">
        <f t="shared" si="36"/>
        <v>0</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3</v>
      </c>
      <c r="E154" s="155">
        <f t="shared" si="36"/>
        <v>1</v>
      </c>
      <c r="F154" s="155">
        <f t="shared" si="36"/>
        <v>2</v>
      </c>
      <c r="G154" s="32">
        <v>1</v>
      </c>
      <c r="H154" s="32">
        <v>1</v>
      </c>
      <c r="I154" s="32"/>
      <c r="J154" s="32"/>
      <c r="K154" s="32"/>
      <c r="L154" s="32"/>
      <c r="M154" s="32"/>
      <c r="N154" s="32"/>
      <c r="O154" s="32"/>
      <c r="P154" s="32"/>
      <c r="Q154" s="32"/>
      <c r="R154" s="32">
        <v>1</v>
      </c>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3</v>
      </c>
      <c r="E155" s="155">
        <f t="shared" si="36"/>
        <v>2</v>
      </c>
      <c r="F155" s="155">
        <f t="shared" si="36"/>
        <v>1</v>
      </c>
      <c r="G155" s="32"/>
      <c r="H155" s="32"/>
      <c r="I155" s="32"/>
      <c r="J155" s="32"/>
      <c r="K155" s="32"/>
      <c r="L155" s="32"/>
      <c r="M155" s="32"/>
      <c r="N155" s="32"/>
      <c r="O155" s="32"/>
      <c r="P155" s="32"/>
      <c r="Q155" s="32"/>
      <c r="R155" s="32"/>
      <c r="S155" s="32"/>
      <c r="T155" s="32"/>
      <c r="U155" s="32"/>
      <c r="V155" s="32"/>
      <c r="W155" s="32"/>
      <c r="X155" s="32"/>
      <c r="Y155" s="32">
        <v>2</v>
      </c>
      <c r="Z155" s="32"/>
      <c r="AA155" s="32"/>
      <c r="AB155" s="32">
        <v>1</v>
      </c>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1</v>
      </c>
      <c r="E156" s="158">
        <f>+G156+I156+K156+M156+O156+Q156+S156+U156+W156+Y156+AA156+AC156+AE156+AG156+AI156+AK156+AM156</f>
        <v>1</v>
      </c>
      <c r="F156" s="158">
        <f>+H156+J156+L156+N156+P156+R156+T156+V156+X156+Z156+AB156+AD156+AF156+AH156+AJ156+AL156+AN156</f>
        <v>0</v>
      </c>
      <c r="G156" s="35">
        <v>1</v>
      </c>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312" t="s">
        <v>146</v>
      </c>
      <c r="E160" s="142" t="s">
        <v>48</v>
      </c>
      <c r="F160" s="142" t="s">
        <v>70</v>
      </c>
      <c r="G160" s="314" t="s">
        <v>48</v>
      </c>
      <c r="H160" s="314" t="s">
        <v>70</v>
      </c>
      <c r="I160" s="314" t="s">
        <v>48</v>
      </c>
      <c r="J160" s="314" t="s">
        <v>70</v>
      </c>
      <c r="K160" s="314" t="s">
        <v>48</v>
      </c>
      <c r="L160" s="314" t="s">
        <v>70</v>
      </c>
      <c r="M160" s="314" t="s">
        <v>48</v>
      </c>
      <c r="N160" s="314" t="s">
        <v>70</v>
      </c>
      <c r="O160" s="314" t="s">
        <v>48</v>
      </c>
      <c r="P160" s="314" t="s">
        <v>70</v>
      </c>
      <c r="Q160" s="314" t="s">
        <v>48</v>
      </c>
      <c r="R160" s="314" t="s">
        <v>70</v>
      </c>
      <c r="S160" s="314" t="s">
        <v>48</v>
      </c>
      <c r="T160" s="314" t="s">
        <v>70</v>
      </c>
      <c r="U160" s="314" t="s">
        <v>48</v>
      </c>
      <c r="V160" s="314" t="s">
        <v>70</v>
      </c>
      <c r="W160" s="314" t="s">
        <v>48</v>
      </c>
      <c r="X160" s="314" t="s">
        <v>70</v>
      </c>
      <c r="Y160" s="314" t="s">
        <v>48</v>
      </c>
      <c r="Z160" s="314" t="s">
        <v>70</v>
      </c>
      <c r="AA160" s="314" t="s">
        <v>48</v>
      </c>
      <c r="AB160" s="314" t="s">
        <v>70</v>
      </c>
      <c r="AC160" s="314" t="s">
        <v>48</v>
      </c>
      <c r="AD160" s="314" t="s">
        <v>70</v>
      </c>
      <c r="AE160" s="314" t="s">
        <v>48</v>
      </c>
      <c r="AF160" s="314" t="s">
        <v>70</v>
      </c>
      <c r="AG160" s="314" t="s">
        <v>48</v>
      </c>
      <c r="AH160" s="314" t="s">
        <v>70</v>
      </c>
      <c r="AI160" s="314" t="s">
        <v>48</v>
      </c>
      <c r="AJ160" s="314" t="s">
        <v>70</v>
      </c>
      <c r="AK160" s="314" t="s">
        <v>48</v>
      </c>
      <c r="AL160" s="314" t="s">
        <v>70</v>
      </c>
      <c r="AM160" s="314" t="s">
        <v>48</v>
      </c>
      <c r="AN160" s="330"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8</v>
      </c>
      <c r="E161" s="146">
        <f>+G161+I161+K161+M161+O161+Q161+S161+U161+W161+Y161+AA161+AC161+AE161+AG161+AI161+AK161+AM161</f>
        <v>6</v>
      </c>
      <c r="F161" s="146">
        <f>+H161+J161+L161+N161+P161+R161+T161+V161+X161+Z161+AB161+AD161+AF161+AH161+AJ161+AL161+AN161</f>
        <v>2</v>
      </c>
      <c r="G161" s="38">
        <v>1</v>
      </c>
      <c r="H161" s="38">
        <v>1</v>
      </c>
      <c r="I161" s="38"/>
      <c r="J161" s="38"/>
      <c r="K161" s="38"/>
      <c r="L161" s="38"/>
      <c r="M161" s="38"/>
      <c r="N161" s="38"/>
      <c r="O161" s="38"/>
      <c r="P161" s="38"/>
      <c r="Q161" s="38"/>
      <c r="R161" s="38">
        <v>1</v>
      </c>
      <c r="S161" s="38"/>
      <c r="T161" s="38"/>
      <c r="U161" s="38"/>
      <c r="V161" s="38"/>
      <c r="W161" s="38"/>
      <c r="X161" s="38"/>
      <c r="Y161" s="38">
        <v>2</v>
      </c>
      <c r="Z161" s="38"/>
      <c r="AA161" s="38">
        <v>2</v>
      </c>
      <c r="AB161" s="38"/>
      <c r="AC161" s="38"/>
      <c r="AD161" s="38"/>
      <c r="AE161" s="38"/>
      <c r="AF161" s="38"/>
      <c r="AG161" s="38">
        <v>1</v>
      </c>
      <c r="AH161" s="38"/>
      <c r="AI161" s="38"/>
      <c r="AJ161" s="38"/>
      <c r="AK161" s="38"/>
      <c r="AL161" s="38"/>
      <c r="AM161" s="38"/>
      <c r="AN161" s="173"/>
      <c r="AO161" s="299"/>
      <c r="AP161" s="109"/>
      <c r="AQ161" s="300"/>
      <c r="AR161" s="175"/>
      <c r="AS161" s="38"/>
      <c r="AT161" s="38"/>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8</v>
      </c>
      <c r="E166" s="50">
        <f t="shared" si="41"/>
        <v>6</v>
      </c>
      <c r="F166" s="50">
        <f t="shared" si="41"/>
        <v>2</v>
      </c>
      <c r="G166" s="38">
        <v>1</v>
      </c>
      <c r="H166" s="38">
        <v>1</v>
      </c>
      <c r="I166" s="38"/>
      <c r="J166" s="38"/>
      <c r="K166" s="38"/>
      <c r="L166" s="38"/>
      <c r="M166" s="38"/>
      <c r="N166" s="38"/>
      <c r="O166" s="38"/>
      <c r="P166" s="38"/>
      <c r="Q166" s="38"/>
      <c r="R166" s="38">
        <v>1</v>
      </c>
      <c r="S166" s="38"/>
      <c r="T166" s="38"/>
      <c r="U166" s="38"/>
      <c r="V166" s="38"/>
      <c r="W166" s="38"/>
      <c r="X166" s="38"/>
      <c r="Y166" s="38">
        <v>2</v>
      </c>
      <c r="Z166" s="38"/>
      <c r="AA166" s="38">
        <v>2</v>
      </c>
      <c r="AB166" s="38"/>
      <c r="AC166" s="38"/>
      <c r="AD166" s="38"/>
      <c r="AE166" s="38"/>
      <c r="AF166" s="38"/>
      <c r="AG166" s="38">
        <v>1</v>
      </c>
      <c r="AH166" s="38"/>
      <c r="AI166" s="38"/>
      <c r="AJ166" s="38"/>
      <c r="AK166" s="38"/>
      <c r="AL166" s="38"/>
      <c r="AM166" s="38"/>
      <c r="AN166" s="173"/>
      <c r="AO166" s="163"/>
      <c r="AP166" s="38"/>
      <c r="AQ166" s="306"/>
      <c r="AR166" s="175"/>
      <c r="AS166" s="38"/>
      <c r="AT166" s="38"/>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0</v>
      </c>
      <c r="E169" s="155">
        <f t="shared" si="41"/>
        <v>0</v>
      </c>
      <c r="F169" s="155">
        <f t="shared" si="41"/>
        <v>0</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1</v>
      </c>
      <c r="E172" s="155">
        <f t="shared" si="49"/>
        <v>1</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v>1</v>
      </c>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0</v>
      </c>
      <c r="E173" s="155">
        <f t="shared" si="49"/>
        <v>0</v>
      </c>
      <c r="F173" s="155">
        <f t="shared" si="49"/>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1</v>
      </c>
      <c r="E174" s="158">
        <f t="shared" si="49"/>
        <v>1</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v>1</v>
      </c>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0</v>
      </c>
      <c r="E178" s="150">
        <f t="shared" ref="E178:F181" si="50">+G178+I178+K178+M178+O178</f>
        <v>0</v>
      </c>
      <c r="F178" s="150">
        <f t="shared" si="50"/>
        <v>0</v>
      </c>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0</v>
      </c>
      <c r="E179" s="155">
        <f t="shared" si="50"/>
        <v>0</v>
      </c>
      <c r="F179" s="155">
        <f t="shared" si="50"/>
        <v>0</v>
      </c>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0</v>
      </c>
      <c r="E181" s="158">
        <f t="shared" si="50"/>
        <v>0</v>
      </c>
      <c r="F181" s="158">
        <f t="shared" si="50"/>
        <v>0</v>
      </c>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0</v>
      </c>
      <c r="E182" s="150">
        <f t="shared" si="49"/>
        <v>0</v>
      </c>
      <c r="F182" s="150">
        <f t="shared" si="49"/>
        <v>0</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2</v>
      </c>
      <c r="E185" s="155">
        <f t="shared" si="49"/>
        <v>2</v>
      </c>
      <c r="F185" s="155">
        <f t="shared" si="49"/>
        <v>0</v>
      </c>
      <c r="G185" s="32"/>
      <c r="H185" s="32"/>
      <c r="I185" s="32"/>
      <c r="J185" s="32"/>
      <c r="K185" s="32"/>
      <c r="L185" s="32"/>
      <c r="M185" s="32"/>
      <c r="N185" s="32"/>
      <c r="O185" s="32"/>
      <c r="P185" s="32"/>
      <c r="Q185" s="32"/>
      <c r="R185" s="32"/>
      <c r="S185" s="32"/>
      <c r="T185" s="32"/>
      <c r="U185" s="32"/>
      <c r="V185" s="32"/>
      <c r="W185" s="32"/>
      <c r="X185" s="32"/>
      <c r="Y185" s="32">
        <v>2</v>
      </c>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3</v>
      </c>
      <c r="E187" s="155">
        <f t="shared" si="49"/>
        <v>1</v>
      </c>
      <c r="F187" s="155">
        <f t="shared" si="49"/>
        <v>2</v>
      </c>
      <c r="G187" s="32">
        <v>1</v>
      </c>
      <c r="H187" s="32">
        <v>1</v>
      </c>
      <c r="I187" s="32"/>
      <c r="J187" s="32"/>
      <c r="K187" s="32"/>
      <c r="L187" s="32"/>
      <c r="M187" s="32"/>
      <c r="N187" s="32"/>
      <c r="O187" s="32"/>
      <c r="P187" s="32"/>
      <c r="Q187" s="32"/>
      <c r="R187" s="32">
        <v>1</v>
      </c>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1</v>
      </c>
      <c r="E188" s="155">
        <f t="shared" si="49"/>
        <v>1</v>
      </c>
      <c r="F188" s="155">
        <f t="shared" si="49"/>
        <v>0</v>
      </c>
      <c r="G188" s="32"/>
      <c r="H188" s="32"/>
      <c r="I188" s="32"/>
      <c r="J188" s="32"/>
      <c r="K188" s="32"/>
      <c r="L188" s="32"/>
      <c r="M188" s="32"/>
      <c r="N188" s="32"/>
      <c r="O188" s="32"/>
      <c r="P188" s="32"/>
      <c r="Q188" s="32"/>
      <c r="R188" s="32"/>
      <c r="S188" s="32"/>
      <c r="T188" s="32"/>
      <c r="U188" s="32"/>
      <c r="V188" s="32"/>
      <c r="W188" s="32"/>
      <c r="X188" s="32"/>
      <c r="Y188" s="32"/>
      <c r="Z188" s="32"/>
      <c r="AA188" s="32">
        <v>1</v>
      </c>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315" t="s">
        <v>198</v>
      </c>
      <c r="D193" s="315" t="s">
        <v>48</v>
      </c>
      <c r="E193" s="322" t="s">
        <v>70</v>
      </c>
      <c r="F193" s="316" t="s">
        <v>48</v>
      </c>
      <c r="G193" s="316" t="s">
        <v>70</v>
      </c>
      <c r="H193" s="316" t="s">
        <v>48</v>
      </c>
      <c r="I193" s="316" t="s">
        <v>70</v>
      </c>
      <c r="J193" s="316" t="s">
        <v>48</v>
      </c>
      <c r="K193" s="316" t="s">
        <v>70</v>
      </c>
      <c r="L193" s="316" t="s">
        <v>48</v>
      </c>
      <c r="M193" s="316" t="s">
        <v>70</v>
      </c>
      <c r="N193" s="316" t="s">
        <v>48</v>
      </c>
      <c r="O193" s="316" t="s">
        <v>70</v>
      </c>
      <c r="P193" s="316" t="s">
        <v>48</v>
      </c>
      <c r="Q193" s="316" t="s">
        <v>70</v>
      </c>
      <c r="R193" s="316" t="s">
        <v>48</v>
      </c>
      <c r="S193" s="316" t="s">
        <v>70</v>
      </c>
      <c r="T193" s="316" t="s">
        <v>48</v>
      </c>
      <c r="U193" s="316" t="s">
        <v>70</v>
      </c>
      <c r="V193" s="316" t="s">
        <v>48</v>
      </c>
      <c r="W193" s="316" t="s">
        <v>70</v>
      </c>
      <c r="X193" s="316" t="s">
        <v>48</v>
      </c>
      <c r="Y193" s="316" t="s">
        <v>70</v>
      </c>
      <c r="Z193" s="316" t="s">
        <v>48</v>
      </c>
      <c r="AA193" s="316" t="s">
        <v>70</v>
      </c>
      <c r="AB193" s="316" t="s">
        <v>48</v>
      </c>
      <c r="AC193" s="316" t="s">
        <v>70</v>
      </c>
      <c r="AD193" s="316" t="s">
        <v>48</v>
      </c>
      <c r="AE193" s="316" t="s">
        <v>70</v>
      </c>
      <c r="AF193" s="316" t="s">
        <v>48</v>
      </c>
      <c r="AG193" s="316" t="s">
        <v>70</v>
      </c>
      <c r="AH193" s="316" t="s">
        <v>48</v>
      </c>
      <c r="AI193" s="316" t="s">
        <v>70</v>
      </c>
      <c r="AJ193" s="316" t="s">
        <v>48</v>
      </c>
      <c r="AK193" s="316"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315" t="s">
        <v>198</v>
      </c>
      <c r="D197" s="315" t="s">
        <v>48</v>
      </c>
      <c r="E197" s="322" t="s">
        <v>70</v>
      </c>
      <c r="F197" s="316" t="s">
        <v>48</v>
      </c>
      <c r="G197" s="316" t="s">
        <v>70</v>
      </c>
      <c r="H197" s="316" t="s">
        <v>48</v>
      </c>
      <c r="I197" s="316" t="s">
        <v>70</v>
      </c>
      <c r="J197" s="316" t="s">
        <v>48</v>
      </c>
      <c r="K197" s="316" t="s">
        <v>70</v>
      </c>
      <c r="L197" s="316" t="s">
        <v>48</v>
      </c>
      <c r="M197" s="316" t="s">
        <v>70</v>
      </c>
      <c r="N197" s="316" t="s">
        <v>48</v>
      </c>
      <c r="O197" s="316" t="s">
        <v>70</v>
      </c>
      <c r="P197" s="316" t="s">
        <v>48</v>
      </c>
      <c r="Q197" s="316" t="s">
        <v>70</v>
      </c>
      <c r="R197" s="316" t="s">
        <v>48</v>
      </c>
      <c r="S197" s="316" t="s">
        <v>70</v>
      </c>
      <c r="T197" s="316" t="s">
        <v>48</v>
      </c>
      <c r="U197" s="316" t="s">
        <v>70</v>
      </c>
      <c r="V197" s="316" t="s">
        <v>48</v>
      </c>
      <c r="W197" s="316" t="s">
        <v>70</v>
      </c>
      <c r="X197" s="316" t="s">
        <v>48</v>
      </c>
      <c r="Y197" s="316" t="s">
        <v>70</v>
      </c>
      <c r="Z197" s="316" t="s">
        <v>48</v>
      </c>
      <c r="AA197" s="316" t="s">
        <v>70</v>
      </c>
      <c r="AB197" s="316" t="s">
        <v>48</v>
      </c>
      <c r="AC197" s="316" t="s">
        <v>70</v>
      </c>
      <c r="AD197" s="316" t="s">
        <v>48</v>
      </c>
      <c r="AE197" s="316" t="s">
        <v>70</v>
      </c>
      <c r="AF197" s="316" t="s">
        <v>48</v>
      </c>
      <c r="AG197" s="316" t="s">
        <v>70</v>
      </c>
      <c r="AH197" s="316" t="s">
        <v>48</v>
      </c>
      <c r="AI197" s="316" t="s">
        <v>70</v>
      </c>
      <c r="AJ197" s="316" t="s">
        <v>48</v>
      </c>
      <c r="AK197" s="316"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318" t="s">
        <v>143</v>
      </c>
      <c r="F201" s="318" t="s">
        <v>84</v>
      </c>
      <c r="G201" s="318" t="s">
        <v>8</v>
      </c>
      <c r="H201" s="316" t="s">
        <v>9</v>
      </c>
      <c r="I201" s="316" t="s">
        <v>10</v>
      </c>
      <c r="J201" s="316" t="s">
        <v>11</v>
      </c>
      <c r="K201" s="316" t="s">
        <v>12</v>
      </c>
      <c r="L201" s="316" t="s">
        <v>13</v>
      </c>
      <c r="M201" s="316" t="s">
        <v>14</v>
      </c>
      <c r="N201" s="316" t="s">
        <v>204</v>
      </c>
      <c r="O201" s="316" t="s">
        <v>205</v>
      </c>
      <c r="P201" s="316" t="s">
        <v>206</v>
      </c>
      <c r="Q201" s="316" t="s">
        <v>207</v>
      </c>
      <c r="R201" s="316" t="s">
        <v>208</v>
      </c>
      <c r="S201" s="316" t="s">
        <v>209</v>
      </c>
      <c r="T201" s="318" t="s">
        <v>210</v>
      </c>
      <c r="U201" s="318"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315" t="s">
        <v>198</v>
      </c>
      <c r="D209" s="315" t="s">
        <v>48</v>
      </c>
      <c r="E209" s="310" t="s">
        <v>70</v>
      </c>
      <c r="F209" s="328" t="s">
        <v>210</v>
      </c>
      <c r="G209" s="328" t="s">
        <v>70</v>
      </c>
      <c r="H209" s="328" t="s">
        <v>210</v>
      </c>
      <c r="I209" s="328" t="s">
        <v>70</v>
      </c>
      <c r="J209" s="328" t="s">
        <v>210</v>
      </c>
      <c r="K209" s="328" t="s">
        <v>70</v>
      </c>
      <c r="L209" s="328" t="s">
        <v>210</v>
      </c>
      <c r="M209" s="328" t="s">
        <v>70</v>
      </c>
      <c r="N209" s="328" t="s">
        <v>210</v>
      </c>
      <c r="O209" s="328" t="s">
        <v>70</v>
      </c>
      <c r="P209" s="328" t="s">
        <v>210</v>
      </c>
      <c r="Q209" s="328" t="s">
        <v>70</v>
      </c>
      <c r="R209" s="328" t="s">
        <v>210</v>
      </c>
      <c r="S209" s="328" t="s">
        <v>70</v>
      </c>
      <c r="T209" s="328" t="s">
        <v>210</v>
      </c>
      <c r="U209" s="328" t="s">
        <v>70</v>
      </c>
      <c r="V209" s="328" t="s">
        <v>210</v>
      </c>
      <c r="W209" s="328" t="s">
        <v>70</v>
      </c>
      <c r="X209" s="328" t="s">
        <v>210</v>
      </c>
      <c r="Y209" s="328" t="s">
        <v>70</v>
      </c>
      <c r="Z209" s="328" t="s">
        <v>210</v>
      </c>
      <c r="AA209" s="328" t="s">
        <v>70</v>
      </c>
      <c r="AB209" s="328" t="s">
        <v>210</v>
      </c>
      <c r="AC209" s="328" t="s">
        <v>70</v>
      </c>
      <c r="AD209" s="328" t="s">
        <v>210</v>
      </c>
      <c r="AE209" s="328" t="s">
        <v>70</v>
      </c>
      <c r="AF209" s="328" t="s">
        <v>210</v>
      </c>
      <c r="AG209" s="328" t="s">
        <v>70</v>
      </c>
      <c r="AH209" s="328" t="s">
        <v>210</v>
      </c>
      <c r="AI209" s="328" t="s">
        <v>70</v>
      </c>
      <c r="AJ209" s="328" t="s">
        <v>210</v>
      </c>
      <c r="AK209" s="328" t="s">
        <v>70</v>
      </c>
      <c r="AL209" s="328" t="s">
        <v>210</v>
      </c>
      <c r="AM209" s="311"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14</v>
      </c>
      <c r="D210" s="203">
        <f>+F210+H210+J210+L210+N210+P210+R210+T210+V210++X210+Z210+AB210+AD210+AF210+AH210+AJ210+AL210</f>
        <v>2</v>
      </c>
      <c r="E210" s="203">
        <f>+G210+I210+K210+M210+O210+Q210+S210+U210+W210++Y210+AA210+AC210+AE210+AG210+AI210+AK210+AM210</f>
        <v>12</v>
      </c>
      <c r="F210" s="203">
        <f>SUM(F212:F220)</f>
        <v>0</v>
      </c>
      <c r="G210" s="203">
        <f t="shared" ref="G210:AM210" si="52">SUM(G212:G220)</f>
        <v>0</v>
      </c>
      <c r="H210" s="203">
        <f t="shared" si="52"/>
        <v>0</v>
      </c>
      <c r="I210" s="203">
        <f t="shared" si="52"/>
        <v>0</v>
      </c>
      <c r="J210" s="203">
        <f t="shared" si="52"/>
        <v>0</v>
      </c>
      <c r="K210" s="203">
        <f>SUM(K211:K220)</f>
        <v>0</v>
      </c>
      <c r="L210" s="203">
        <f t="shared" si="52"/>
        <v>1</v>
      </c>
      <c r="M210" s="203">
        <f>SUM(M211:M220)</f>
        <v>0</v>
      </c>
      <c r="N210" s="203">
        <f t="shared" si="52"/>
        <v>0</v>
      </c>
      <c r="O210" s="203">
        <f>SUM(O211:O220)</f>
        <v>4</v>
      </c>
      <c r="P210" s="203">
        <f t="shared" si="52"/>
        <v>0</v>
      </c>
      <c r="Q210" s="203">
        <f>SUM(Q211:Q220)</f>
        <v>3</v>
      </c>
      <c r="R210" s="203">
        <f t="shared" si="52"/>
        <v>0</v>
      </c>
      <c r="S210" s="203">
        <f>SUM(S211:S220)</f>
        <v>1</v>
      </c>
      <c r="T210" s="203">
        <f t="shared" si="52"/>
        <v>0</v>
      </c>
      <c r="U210" s="203">
        <f>SUM(U211:U220)</f>
        <v>0</v>
      </c>
      <c r="V210" s="203">
        <f t="shared" si="52"/>
        <v>0</v>
      </c>
      <c r="W210" s="203">
        <f>SUM(W211:W220)</f>
        <v>1</v>
      </c>
      <c r="X210" s="203">
        <f t="shared" si="52"/>
        <v>0</v>
      </c>
      <c r="Y210" s="203">
        <f>SUM(Y211:Y220)</f>
        <v>1</v>
      </c>
      <c r="Z210" s="203">
        <f t="shared" si="52"/>
        <v>0</v>
      </c>
      <c r="AA210" s="203">
        <f>SUM(AA211:AA220)</f>
        <v>1</v>
      </c>
      <c r="AB210" s="203">
        <f t="shared" si="52"/>
        <v>1</v>
      </c>
      <c r="AC210" s="203">
        <f>SUM(AC211:AC220)</f>
        <v>0</v>
      </c>
      <c r="AD210" s="203">
        <f t="shared" si="52"/>
        <v>0</v>
      </c>
      <c r="AE210" s="203">
        <f t="shared" si="52"/>
        <v>1</v>
      </c>
      <c r="AF210" s="203">
        <f t="shared" si="52"/>
        <v>0</v>
      </c>
      <c r="AG210" s="203">
        <f t="shared" si="52"/>
        <v>0</v>
      </c>
      <c r="AH210" s="203">
        <f t="shared" si="52"/>
        <v>0</v>
      </c>
      <c r="AI210" s="203">
        <f t="shared" si="52"/>
        <v>0</v>
      </c>
      <c r="AJ210" s="203">
        <f t="shared" si="52"/>
        <v>0</v>
      </c>
      <c r="AK210" s="203">
        <f t="shared" si="52"/>
        <v>0</v>
      </c>
      <c r="AL210" s="204">
        <f t="shared" si="52"/>
        <v>0</v>
      </c>
      <c r="AM210" s="205">
        <f t="shared" si="52"/>
        <v>0</v>
      </c>
      <c r="AN210" s="206">
        <f>SUM(AN211:AN220)</f>
        <v>0</v>
      </c>
      <c r="AO210" s="207">
        <f>SUM(AO211:AO220)</f>
        <v>0</v>
      </c>
      <c r="AP210" s="208">
        <f>SUM(AP211:AP220)</f>
        <v>0</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321" t="s">
        <v>225</v>
      </c>
      <c r="C212" s="53">
        <f t="shared" ref="C212:C220" si="55">SUM(D212:E212)</f>
        <v>2</v>
      </c>
      <c r="D212" s="53">
        <f t="shared" ref="D212:E220" si="56">+F212+H212+J212+L212+N212+P212+R212+T212+V212++X212+Z212+AB212+AD212+AF212+AH212+AJ212+AL212</f>
        <v>0</v>
      </c>
      <c r="E212" s="168">
        <f>+G212+I212+K212+M212+O212+Q212+S212+U212+W212++Y212+AA212+AC212+AE212+AG212+AI212+AK212+AM212</f>
        <v>2</v>
      </c>
      <c r="F212" s="44"/>
      <c r="G212" s="44"/>
      <c r="H212" s="44"/>
      <c r="I212" s="44"/>
      <c r="J212" s="44"/>
      <c r="K212" s="44"/>
      <c r="L212" s="44"/>
      <c r="M212" s="44"/>
      <c r="N212" s="44"/>
      <c r="O212" s="44"/>
      <c r="P212" s="44"/>
      <c r="Q212" s="44">
        <v>2</v>
      </c>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12</v>
      </c>
      <c r="D214" s="56">
        <f t="shared" si="56"/>
        <v>2</v>
      </c>
      <c r="E214" s="214">
        <f t="shared" si="56"/>
        <v>10</v>
      </c>
      <c r="F214" s="32"/>
      <c r="G214" s="32"/>
      <c r="H214" s="32"/>
      <c r="I214" s="32"/>
      <c r="J214" s="32"/>
      <c r="K214" s="32"/>
      <c r="L214" s="32">
        <v>1</v>
      </c>
      <c r="M214" s="32"/>
      <c r="N214" s="32"/>
      <c r="O214" s="32">
        <v>4</v>
      </c>
      <c r="P214" s="32"/>
      <c r="Q214" s="32">
        <v>1</v>
      </c>
      <c r="R214" s="32"/>
      <c r="S214" s="32">
        <v>1</v>
      </c>
      <c r="T214" s="32"/>
      <c r="U214" s="32"/>
      <c r="V214" s="32"/>
      <c r="W214" s="32">
        <v>1</v>
      </c>
      <c r="X214" s="32"/>
      <c r="Y214" s="32">
        <v>1</v>
      </c>
      <c r="Z214" s="32"/>
      <c r="AA214" s="32">
        <v>1</v>
      </c>
      <c r="AB214" s="32">
        <v>1</v>
      </c>
      <c r="AC214" s="32"/>
      <c r="AD214" s="32"/>
      <c r="AE214" s="32">
        <v>1</v>
      </c>
      <c r="AF214" s="32"/>
      <c r="AG214" s="32"/>
      <c r="AH214" s="32"/>
      <c r="AI214" s="32"/>
      <c r="AJ214" s="32"/>
      <c r="AK214" s="32"/>
      <c r="AL214" s="32"/>
      <c r="AM214" s="86"/>
      <c r="AN214" s="177"/>
      <c r="AO214" s="178"/>
      <c r="AP214" s="32"/>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0</v>
      </c>
      <c r="D219" s="56">
        <f t="shared" si="56"/>
        <v>0</v>
      </c>
      <c r="E219" s="214">
        <f t="shared" si="56"/>
        <v>0</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0</v>
      </c>
      <c r="D220" s="53">
        <f t="shared" si="56"/>
        <v>0</v>
      </c>
      <c r="E220" s="168">
        <f t="shared" si="56"/>
        <v>0</v>
      </c>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315" t="s">
        <v>198</v>
      </c>
      <c r="D224" s="315" t="s">
        <v>48</v>
      </c>
      <c r="E224" s="310"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2</v>
      </c>
      <c r="D225" s="52">
        <f t="shared" ref="D225:E231" si="60">+F225+H225+J225+L225+N225+P225+R225+T225+V225++X225+Z225+AB225+AD225+AF225+AH225+AJ225+AL225+AN225</f>
        <v>2</v>
      </c>
      <c r="E225" s="52">
        <f t="shared" si="60"/>
        <v>0</v>
      </c>
      <c r="F225" s="24"/>
      <c r="G225" s="24"/>
      <c r="H225" s="24"/>
      <c r="I225" s="24"/>
      <c r="J225" s="24"/>
      <c r="K225" s="24"/>
      <c r="L225" s="24"/>
      <c r="M225" s="24"/>
      <c r="N225" s="24"/>
      <c r="O225" s="24"/>
      <c r="P225" s="24"/>
      <c r="Q225" s="24"/>
      <c r="R225" s="24">
        <v>1</v>
      </c>
      <c r="S225" s="24"/>
      <c r="T225" s="24">
        <v>1</v>
      </c>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0</v>
      </c>
      <c r="D226" s="62">
        <f t="shared" si="60"/>
        <v>0</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0</v>
      </c>
      <c r="D227" s="221">
        <f t="shared" si="60"/>
        <v>0</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315" t="s">
        <v>198</v>
      </c>
      <c r="D235" s="315" t="s">
        <v>48</v>
      </c>
      <c r="E235" s="310"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1</v>
      </c>
      <c r="D237" s="236">
        <f t="shared" si="64"/>
        <v>1</v>
      </c>
      <c r="E237" s="237">
        <f t="shared" si="64"/>
        <v>0</v>
      </c>
      <c r="F237" s="238"/>
      <c r="G237" s="238"/>
      <c r="H237" s="238"/>
      <c r="I237" s="238"/>
      <c r="J237" s="238">
        <v>1</v>
      </c>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v>
      </c>
      <c r="D238" s="108">
        <f t="shared" si="64"/>
        <v>0</v>
      </c>
      <c r="E238" s="162">
        <f t="shared" si="64"/>
        <v>11</v>
      </c>
      <c r="F238" s="233"/>
      <c r="G238" s="233">
        <v>1</v>
      </c>
      <c r="H238" s="233"/>
      <c r="I238" s="233">
        <v>3</v>
      </c>
      <c r="J238" s="233"/>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315" t="s">
        <v>198</v>
      </c>
      <c r="D243" s="315" t="s">
        <v>48</v>
      </c>
      <c r="E243" s="310" t="s">
        <v>70</v>
      </c>
      <c r="F243" s="318" t="s">
        <v>210</v>
      </c>
      <c r="G243" s="318" t="s">
        <v>70</v>
      </c>
      <c r="H243" s="318" t="s">
        <v>210</v>
      </c>
      <c r="I243" s="318" t="s">
        <v>70</v>
      </c>
      <c r="J243" s="318" t="s">
        <v>210</v>
      </c>
      <c r="K243" s="318" t="s">
        <v>70</v>
      </c>
      <c r="L243" s="318" t="s">
        <v>210</v>
      </c>
      <c r="M243" s="318" t="s">
        <v>70</v>
      </c>
      <c r="N243" s="318" t="s">
        <v>210</v>
      </c>
      <c r="O243" s="318" t="s">
        <v>70</v>
      </c>
      <c r="P243" s="318" t="s">
        <v>210</v>
      </c>
      <c r="Q243" s="318" t="s">
        <v>70</v>
      </c>
      <c r="R243" s="318" t="s">
        <v>210</v>
      </c>
      <c r="S243" s="318" t="s">
        <v>70</v>
      </c>
      <c r="T243" s="318" t="s">
        <v>210</v>
      </c>
      <c r="U243" s="318" t="s">
        <v>70</v>
      </c>
      <c r="V243" s="318" t="s">
        <v>210</v>
      </c>
      <c r="W243" s="318"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1005</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965</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4" workbookViewId="0">
      <selection activeCell="A6" sqref="A6:P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t="s">
        <v>0</v>
      </c>
      <c r="B1" s="2"/>
      <c r="C1" s="2"/>
      <c r="D1" s="2"/>
      <c r="E1" s="2"/>
      <c r="F1" s="2"/>
      <c r="G1" s="2"/>
      <c r="H1" s="2"/>
      <c r="I1" s="2"/>
      <c r="J1" s="2"/>
      <c r="K1" s="2"/>
      <c r="M1" s="4"/>
      <c r="AY1" s="5"/>
      <c r="AZ1" s="5"/>
    </row>
    <row r="2" spans="1:78" s="3" customFormat="1" ht="12.75" customHeight="1" x14ac:dyDescent="0.2">
      <c r="A2" s="1" t="str">
        <f>CONCATENATE("COMUNA: ",[8]NOMBRE!B2," - ","( ",[8]NOMBRE!C2,[8]NOMBRE!D2,[8]NOMBRE!E2,[8]NOMBRE!F2,[8]NOMBRE!G2," )")</f>
        <v>COMUNA: Linares - ( 07401 )</v>
      </c>
      <c r="B2" s="2"/>
      <c r="C2" s="2"/>
      <c r="D2" s="2"/>
      <c r="E2" s="2"/>
      <c r="F2" s="2"/>
      <c r="G2" s="2"/>
      <c r="H2" s="2"/>
      <c r="I2" s="2"/>
      <c r="J2" s="2"/>
      <c r="K2" s="2"/>
      <c r="M2" s="4"/>
      <c r="AU2" s="5"/>
      <c r="AY2" s="5"/>
      <c r="AZ2" s="5"/>
    </row>
    <row r="3" spans="1:78" s="3" customFormat="1" ht="12.75" customHeight="1" x14ac:dyDescent="0.2">
      <c r="A3" s="1" t="str">
        <f>CONCATENATE("ESTABLECIMIENTO/ESTRATEGIA: ",[8]NOMBRE!B3," - ","( ",[8]NOMBRE!C3,[8]NOMBRE!D3,[8]NOMBRE!E3,[8]NOMBRE!F3,[8]NOMBRE!G3,[8]NOMBRE!H3," )")</f>
        <v>ESTABLECIMIENTO/ESTRATEGIA: Hospital Presidente Carlos Ibáñez del Campo - ( 116108 )</v>
      </c>
      <c r="B3" s="2"/>
      <c r="C3" s="2"/>
      <c r="D3" s="6"/>
      <c r="E3" s="2"/>
      <c r="F3" s="2"/>
      <c r="G3" s="2"/>
      <c r="H3" s="2"/>
      <c r="I3" s="2"/>
      <c r="J3" s="2"/>
      <c r="K3" s="2"/>
      <c r="M3" s="4"/>
      <c r="AY3" s="5"/>
      <c r="AZ3" s="5"/>
    </row>
    <row r="4" spans="1:78" s="3" customFormat="1" ht="12.75" customHeight="1" x14ac:dyDescent="0.2">
      <c r="A4" s="1" t="str">
        <f>CONCATENATE("MES: ",[8]NOMBRE!B6," - ","( ",[8]NOMBRE!C6,[8]NOMBRE!D6," )")</f>
        <v>MES: AGOSTO - ( 08 )</v>
      </c>
      <c r="B4" s="2"/>
      <c r="C4" s="2"/>
      <c r="D4" s="2"/>
      <c r="E4" s="2"/>
      <c r="F4" s="2"/>
      <c r="G4" s="2"/>
      <c r="H4" s="2"/>
      <c r="I4" s="2"/>
      <c r="J4" s="2"/>
      <c r="K4" s="2"/>
      <c r="M4" s="4"/>
      <c r="AY4" s="5"/>
      <c r="AZ4" s="5"/>
    </row>
    <row r="5" spans="1:78" s="3" customFormat="1" ht="12.75" customHeight="1" x14ac:dyDescent="0.2">
      <c r="A5" s="7" t="str">
        <f>CONCATENATE("AÑO: ",[8]NOMBRE!B7)</f>
        <v>AÑO: 2016</v>
      </c>
      <c r="B5" s="2"/>
      <c r="C5" s="2"/>
      <c r="D5" s="2"/>
      <c r="E5" s="2"/>
      <c r="F5" s="2"/>
      <c r="G5" s="2"/>
      <c r="H5" s="2"/>
      <c r="I5" s="2"/>
      <c r="J5" s="2"/>
      <c r="K5" s="2"/>
      <c r="M5" s="4"/>
      <c r="AY5" s="5"/>
      <c r="AZ5" s="5"/>
    </row>
    <row r="6" spans="1:78" s="10" customFormat="1" ht="39.75" customHeight="1" x14ac:dyDescent="0.2">
      <c r="A6" s="587" t="s">
        <v>1</v>
      </c>
      <c r="B6" s="587"/>
      <c r="C6" s="587"/>
      <c r="D6" s="587"/>
      <c r="E6" s="587"/>
      <c r="F6" s="587"/>
      <c r="G6" s="587"/>
      <c r="H6" s="587"/>
      <c r="I6" s="587"/>
      <c r="J6" s="587"/>
      <c r="K6" s="587"/>
      <c r="L6" s="587"/>
      <c r="M6" s="587"/>
      <c r="N6" s="587"/>
      <c r="O6" s="587"/>
      <c r="P6" s="587"/>
      <c r="Q6" s="8"/>
      <c r="R6" s="8"/>
      <c r="S6" s="8"/>
      <c r="T6" s="8"/>
      <c r="U6" s="8"/>
      <c r="V6" s="8"/>
      <c r="W6" s="9"/>
      <c r="AY6" s="11"/>
      <c r="AZ6" s="11"/>
    </row>
    <row r="7" spans="1:78" s="10" customFormat="1" ht="45" customHeight="1" x14ac:dyDescent="0.2">
      <c r="A7" s="12" t="s">
        <v>2</v>
      </c>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588" t="s">
        <v>3</v>
      </c>
      <c r="B8" s="589"/>
      <c r="C8" s="592" t="s">
        <v>4</v>
      </c>
      <c r="D8" s="594" t="s">
        <v>5</v>
      </c>
      <c r="E8" s="595"/>
      <c r="F8" s="595"/>
      <c r="G8" s="595"/>
      <c r="H8" s="595"/>
      <c r="I8" s="595"/>
      <c r="J8" s="595"/>
      <c r="K8" s="595"/>
      <c r="L8" s="596"/>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590"/>
      <c r="B9" s="591"/>
      <c r="C9" s="593"/>
      <c r="D9" s="18" t="s">
        <v>6</v>
      </c>
      <c r="E9" s="19" t="s">
        <v>7</v>
      </c>
      <c r="F9" s="19" t="s">
        <v>8</v>
      </c>
      <c r="G9" s="19" t="s">
        <v>9</v>
      </c>
      <c r="H9" s="19" t="s">
        <v>10</v>
      </c>
      <c r="I9" s="19" t="s">
        <v>11</v>
      </c>
      <c r="J9" s="19" t="s">
        <v>12</v>
      </c>
      <c r="K9" s="19" t="s">
        <v>13</v>
      </c>
      <c r="L9" s="20" t="s">
        <v>14</v>
      </c>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597" t="s">
        <v>15</v>
      </c>
      <c r="B10" s="598"/>
      <c r="C10" s="23">
        <f t="shared" ref="C10:C15" si="0">SUM(D10:L10)</f>
        <v>0</v>
      </c>
      <c r="D10" s="24"/>
      <c r="E10" s="24"/>
      <c r="F10" s="24"/>
      <c r="G10" s="24"/>
      <c r="H10" s="24"/>
      <c r="I10" s="24"/>
      <c r="J10" s="24"/>
      <c r="K10" s="24"/>
      <c r="L10" s="25"/>
      <c r="M10" s="26" t="str">
        <f>+BA10</f>
        <v/>
      </c>
      <c r="N10" s="331"/>
      <c r="O10" s="331"/>
      <c r="P10" s="331"/>
      <c r="Q10" s="331"/>
      <c r="R10" s="331"/>
      <c r="S10" s="331"/>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t="str">
        <f>IF($C10&gt;=[8]A03!$C73,"","Total Gestantes ingresadas a control prenatal debe ser MAYOR o IGUAL que el Total de Evaluaciones a Gestantes de REM A03 Sección B2")</f>
        <v/>
      </c>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599" t="s">
        <v>16</v>
      </c>
      <c r="B11" s="599"/>
      <c r="C11" s="30">
        <f t="shared" si="0"/>
        <v>0</v>
      </c>
      <c r="D11" s="31"/>
      <c r="E11" s="31"/>
      <c r="F11" s="31"/>
      <c r="G11" s="31"/>
      <c r="H11" s="31"/>
      <c r="I11" s="31"/>
      <c r="J11" s="31"/>
      <c r="K11" s="31"/>
      <c r="L11" s="32"/>
      <c r="M11" s="26" t="str">
        <f>$BA11</f>
        <v/>
      </c>
      <c r="N11" s="331"/>
      <c r="O11" s="331"/>
      <c r="P11" s="331"/>
      <c r="Q11" s="331"/>
      <c r="R11" s="331"/>
      <c r="S11" s="331"/>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t="str">
        <f>IF($C10&lt;$C11," Total Gestantes es menor que primigestas","")</f>
        <v/>
      </c>
      <c r="BE11" s="5"/>
      <c r="BF11" s="5"/>
      <c r="BG11" s="5"/>
      <c r="BH11" s="29">
        <f>IF($C10&lt;$C11,1,0)</f>
        <v>0</v>
      </c>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575" t="s">
        <v>17</v>
      </c>
      <c r="B12" s="576"/>
      <c r="C12" s="30">
        <f t="shared" si="0"/>
        <v>0</v>
      </c>
      <c r="D12" s="31"/>
      <c r="E12" s="31"/>
      <c r="F12" s="31"/>
      <c r="G12" s="31"/>
      <c r="H12" s="31"/>
      <c r="I12" s="31"/>
      <c r="J12" s="31"/>
      <c r="K12" s="31"/>
      <c r="L12" s="32"/>
      <c r="M12" s="26" t="str">
        <f>$BA12</f>
        <v/>
      </c>
      <c r="N12" s="331"/>
      <c r="O12" s="331"/>
      <c r="P12" s="331"/>
      <c r="Q12" s="331"/>
      <c r="R12" s="331"/>
      <c r="S12" s="331"/>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t="str">
        <f>IF($C10&lt;$C12,"  Total Gestantes Es Menor Que Gestantes Ingresadas Antes De Las 14 Semanas","")</f>
        <v/>
      </c>
      <c r="BC12" s="5"/>
      <c r="BE12" s="5"/>
      <c r="BF12" s="5"/>
      <c r="BG12" s="5"/>
      <c r="BH12" s="29">
        <f>IF($C10&lt;$C12,1,0)</f>
        <v>0</v>
      </c>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575" t="s">
        <v>18</v>
      </c>
      <c r="B13" s="576"/>
      <c r="C13" s="30">
        <f t="shared" si="0"/>
        <v>0</v>
      </c>
      <c r="D13" s="31"/>
      <c r="E13" s="31"/>
      <c r="F13" s="31"/>
      <c r="G13" s="31"/>
      <c r="H13" s="31"/>
      <c r="I13" s="31"/>
      <c r="J13" s="31"/>
      <c r="K13" s="31"/>
      <c r="L13" s="32"/>
      <c r="M13" s="26"/>
      <c r="N13" s="331"/>
      <c r="O13" s="331"/>
      <c r="P13" s="331"/>
      <c r="Q13" s="331"/>
      <c r="R13" s="331"/>
      <c r="S13" s="331"/>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577" t="s">
        <v>19</v>
      </c>
      <c r="B14" s="578"/>
      <c r="C14" s="33">
        <f t="shared" si="0"/>
        <v>0</v>
      </c>
      <c r="D14" s="34"/>
      <c r="E14" s="34"/>
      <c r="F14" s="34"/>
      <c r="G14" s="34"/>
      <c r="H14" s="34"/>
      <c r="I14" s="34"/>
      <c r="J14" s="34"/>
      <c r="K14" s="34"/>
      <c r="L14" s="35"/>
      <c r="M14" s="26" t="str">
        <f>$BA14</f>
        <v/>
      </c>
      <c r="N14" s="331"/>
      <c r="O14" s="331"/>
      <c r="P14" s="331"/>
      <c r="Q14" s="331"/>
      <c r="R14" s="331"/>
      <c r="S14" s="331"/>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t="str">
        <f>IF($C10&lt;$C14," Total Gestantes Es Menor Que  Gestantes Con Embarazo No Planificado","")</f>
        <v/>
      </c>
      <c r="BC14" s="5"/>
      <c r="BD14" s="5"/>
      <c r="BE14" s="5"/>
      <c r="BF14" s="5"/>
      <c r="BG14" s="5"/>
      <c r="BH14" s="29">
        <f>IF($C10&lt;$C14,1,0)</f>
        <v>0</v>
      </c>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579" t="s">
        <v>20</v>
      </c>
      <c r="B15" s="580"/>
      <c r="C15" s="36">
        <f t="shared" si="0"/>
        <v>0</v>
      </c>
      <c r="D15" s="37"/>
      <c r="E15" s="37"/>
      <c r="F15" s="37"/>
      <c r="G15" s="37"/>
      <c r="H15" s="37"/>
      <c r="I15" s="37"/>
      <c r="J15" s="37"/>
      <c r="K15" s="37"/>
      <c r="L15" s="38"/>
      <c r="M15" s="26" t="str">
        <f>$BA15</f>
        <v/>
      </c>
      <c r="N15" s="331"/>
      <c r="O15" s="331"/>
      <c r="P15" s="331"/>
      <c r="Q15" s="331"/>
      <c r="R15" s="331"/>
      <c r="S15" s="331"/>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t="str">
        <f>IF($C10&lt;$C15,"  Total Gestantes Es Menor Que  Total  Gestantes Con Examen De Chagas Realizado","")</f>
        <v/>
      </c>
      <c r="BC15" s="39"/>
      <c r="BD15" s="39"/>
      <c r="BE15" s="39"/>
      <c r="BF15" s="39"/>
      <c r="BG15" s="39"/>
      <c r="BH15" s="29">
        <f>IF($C10&lt;$C15,1,0)</f>
        <v>0</v>
      </c>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t="s">
        <v>21</v>
      </c>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581" t="s">
        <v>22</v>
      </c>
      <c r="B17" s="582"/>
      <c r="C17" s="585" t="s">
        <v>23</v>
      </c>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583"/>
      <c r="B18" s="584"/>
      <c r="C18" s="586"/>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604" t="s">
        <v>24</v>
      </c>
      <c r="B19" s="605"/>
      <c r="C19" s="25">
        <v>181</v>
      </c>
      <c r="D19" s="600" t="str">
        <f t="shared" ref="D19:D29" si="1">+BA19</f>
        <v/>
      </c>
      <c r="E19" s="601"/>
      <c r="F19" s="601"/>
      <c r="G19" s="601"/>
      <c r="H19" s="601"/>
      <c r="I19" s="601"/>
      <c r="J19" s="601"/>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t="str">
        <f>IF(AND(SUM(C20:C29)&lt;&gt;0,C19=0),"Debe ingresar el total de gestantes Ingresadas a ARO","")</f>
        <v/>
      </c>
      <c r="BB19" s="5"/>
      <c r="BC19" s="5"/>
      <c r="BD19" s="5"/>
      <c r="BE19" s="5"/>
      <c r="BF19" s="5"/>
      <c r="BG19" s="5"/>
      <c r="BH19" s="29">
        <f>IF(AND(SUM(C20:C29)&lt;&gt;0,C19=0),1,0)</f>
        <v>0</v>
      </c>
    </row>
    <row r="20" spans="1:79" s="22" customFormat="1" ht="18" customHeight="1" x14ac:dyDescent="0.15">
      <c r="A20" s="606" t="s">
        <v>25</v>
      </c>
      <c r="B20" s="607"/>
      <c r="C20" s="32"/>
      <c r="D20" s="600" t="str">
        <f t="shared" si="1"/>
        <v/>
      </c>
      <c r="E20" s="601"/>
      <c r="F20" s="601"/>
      <c r="G20" s="601"/>
      <c r="H20" s="601"/>
      <c r="I20" s="601"/>
      <c r="J20" s="601"/>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t="str">
        <f>IF($C$19&lt;$C20,"  Total Gestantes debe ser Mayor o igual Que Preeclampsia (PE) ","")</f>
        <v/>
      </c>
      <c r="BB20" s="5"/>
      <c r="BC20" s="5"/>
      <c r="BD20" s="5"/>
      <c r="BE20" s="5"/>
      <c r="BF20" s="5"/>
      <c r="BG20" s="5"/>
      <c r="BH20" s="29">
        <f>IF($C$19&lt;$C20,1,0)</f>
        <v>0</v>
      </c>
    </row>
    <row r="21" spans="1:79" s="22" customFormat="1" ht="13.5" customHeight="1" x14ac:dyDescent="0.15">
      <c r="A21" s="575" t="s">
        <v>26</v>
      </c>
      <c r="B21" s="576"/>
      <c r="C21" s="32">
        <v>1</v>
      </c>
      <c r="D21" s="600" t="str">
        <f t="shared" si="1"/>
        <v/>
      </c>
      <c r="E21" s="601"/>
      <c r="F21" s="601"/>
      <c r="G21" s="601"/>
      <c r="H21" s="601"/>
      <c r="I21" s="601"/>
      <c r="J21" s="601"/>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t="str">
        <f>IF($C$19&lt;$C21,"  Total Gestantes debe ser Mayor o igual Que  Sindrome Hipertensivo del Embarazo (SHE) ","")</f>
        <v/>
      </c>
      <c r="BB21" s="5"/>
      <c r="BC21" s="5"/>
      <c r="BD21" s="5"/>
      <c r="BE21" s="5"/>
      <c r="BF21" s="5"/>
      <c r="BG21" s="5"/>
      <c r="BH21" s="29">
        <f t="shared" ref="BH21:BH29" si="2">IF($C$19&lt;$C21,1,0)</f>
        <v>0</v>
      </c>
    </row>
    <row r="22" spans="1:79" s="22" customFormat="1" ht="26.25" customHeight="1" x14ac:dyDescent="0.15">
      <c r="A22" s="575" t="s">
        <v>27</v>
      </c>
      <c r="B22" s="576"/>
      <c r="C22" s="32">
        <v>36</v>
      </c>
      <c r="D22" s="600" t="str">
        <f t="shared" si="1"/>
        <v/>
      </c>
      <c r="E22" s="601"/>
      <c r="F22" s="601"/>
      <c r="G22" s="601"/>
      <c r="H22" s="601"/>
      <c r="I22" s="601"/>
      <c r="J22" s="601"/>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t="str">
        <f>IF($C$19&lt;$C22,"  Total Gestantes debe ser Mayor o igual Que Factores de riesgo y condicionantes de Parto Prematuro ","")</f>
        <v/>
      </c>
      <c r="BB22" s="5"/>
      <c r="BC22" s="5"/>
      <c r="BD22" s="5"/>
      <c r="BE22" s="5"/>
      <c r="BF22" s="5"/>
      <c r="BG22" s="5"/>
      <c r="BH22" s="29">
        <f t="shared" si="2"/>
        <v>0</v>
      </c>
    </row>
    <row r="23" spans="1:79" s="22" customFormat="1" ht="18" customHeight="1" x14ac:dyDescent="0.15">
      <c r="A23" s="602" t="s">
        <v>28</v>
      </c>
      <c r="B23" s="603"/>
      <c r="C23" s="32"/>
      <c r="D23" s="600" t="str">
        <f t="shared" si="1"/>
        <v/>
      </c>
      <c r="E23" s="601"/>
      <c r="F23" s="601"/>
      <c r="G23" s="601"/>
      <c r="H23" s="601"/>
      <c r="I23" s="601"/>
      <c r="J23" s="601"/>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t="str">
        <f>IF($C$19&lt;$C23,"  Total Gestantes debe ser Mayor o igual Que Retardo Crecimiento Intrauterino (RCIU ) ","")</f>
        <v/>
      </c>
      <c r="BB23" s="5"/>
      <c r="BC23" s="5"/>
      <c r="BD23" s="5"/>
      <c r="BE23" s="5"/>
      <c r="BF23" s="5"/>
      <c r="BG23" s="5"/>
      <c r="BH23" s="29">
        <f t="shared" si="2"/>
        <v>0</v>
      </c>
    </row>
    <row r="24" spans="1:79" s="22" customFormat="1" ht="18" customHeight="1" x14ac:dyDescent="0.15">
      <c r="A24" s="602" t="s">
        <v>29</v>
      </c>
      <c r="B24" s="603"/>
      <c r="C24" s="32">
        <v>1</v>
      </c>
      <c r="D24" s="600" t="str">
        <f t="shared" si="1"/>
        <v/>
      </c>
      <c r="E24" s="601"/>
      <c r="F24" s="601"/>
      <c r="G24" s="601"/>
      <c r="H24" s="601"/>
      <c r="I24" s="601"/>
      <c r="J24" s="601"/>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t="str">
        <f>IF($C$19&lt;$C24,"  Total Gestantes debe ser Mayor o igual Que SIFILIS ","")</f>
        <v/>
      </c>
      <c r="BB24" s="5"/>
      <c r="BC24" s="5"/>
      <c r="BD24" s="5"/>
      <c r="BE24" s="5"/>
      <c r="BF24" s="5"/>
      <c r="BG24" s="5"/>
      <c r="BH24" s="29">
        <f t="shared" si="2"/>
        <v>0</v>
      </c>
    </row>
    <row r="25" spans="1:79" s="22" customFormat="1" ht="18" customHeight="1" x14ac:dyDescent="0.15">
      <c r="A25" s="602" t="s">
        <v>30</v>
      </c>
      <c r="B25" s="603"/>
      <c r="C25" s="32">
        <v>1</v>
      </c>
      <c r="D25" s="600" t="str">
        <f t="shared" si="1"/>
        <v/>
      </c>
      <c r="E25" s="601"/>
      <c r="F25" s="601"/>
      <c r="G25" s="601"/>
      <c r="H25" s="601"/>
      <c r="I25" s="601"/>
      <c r="J25" s="601"/>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t="str">
        <f>IF($C$19&lt;$C25,"  Total Gestantes debe ser Mayor o igual Que VIH ","")</f>
        <v/>
      </c>
      <c r="BB25" s="5"/>
      <c r="BC25" s="5"/>
      <c r="BD25" s="5"/>
      <c r="BE25" s="5"/>
      <c r="BF25" s="5"/>
      <c r="BG25" s="5"/>
      <c r="BH25" s="29">
        <f t="shared" si="2"/>
        <v>0</v>
      </c>
    </row>
    <row r="26" spans="1:79" s="22" customFormat="1" ht="18" customHeight="1" x14ac:dyDescent="0.15">
      <c r="A26" s="602" t="s">
        <v>31</v>
      </c>
      <c r="B26" s="603"/>
      <c r="C26" s="32">
        <v>27</v>
      </c>
      <c r="D26" s="600" t="str">
        <f t="shared" si="1"/>
        <v/>
      </c>
      <c r="E26" s="601"/>
      <c r="F26" s="601"/>
      <c r="G26" s="601"/>
      <c r="H26" s="601"/>
      <c r="I26" s="601"/>
      <c r="J26" s="601"/>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t="str">
        <f>IF($C$19&lt;$C26,"  Total Gestantes debe ser Mayor o igual Que Diabetes ","")</f>
        <v/>
      </c>
      <c r="BB26" s="5"/>
      <c r="BC26" s="5"/>
      <c r="BD26" s="5"/>
      <c r="BE26" s="5"/>
      <c r="BF26" s="5"/>
      <c r="BG26" s="5"/>
      <c r="BH26" s="29">
        <f t="shared" si="2"/>
        <v>0</v>
      </c>
    </row>
    <row r="27" spans="1:79" s="22" customFormat="1" ht="18" customHeight="1" x14ac:dyDescent="0.15">
      <c r="A27" s="602" t="s">
        <v>32</v>
      </c>
      <c r="B27" s="603"/>
      <c r="C27" s="32">
        <v>18</v>
      </c>
      <c r="D27" s="600" t="str">
        <f t="shared" si="1"/>
        <v/>
      </c>
      <c r="E27" s="601"/>
      <c r="F27" s="601"/>
      <c r="G27" s="601"/>
      <c r="H27" s="601"/>
      <c r="I27" s="601"/>
      <c r="J27" s="601"/>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t="str">
        <f>IF($C$19&lt;$C27,"  Total Gestantes debe ser Mayor o igual Que Cesárea anterior) ","")</f>
        <v/>
      </c>
      <c r="BB27" s="5"/>
      <c r="BC27" s="5"/>
      <c r="BD27" s="5"/>
      <c r="BE27" s="5"/>
      <c r="BF27" s="5"/>
      <c r="BG27" s="5"/>
      <c r="BH27" s="29">
        <f t="shared" si="2"/>
        <v>0</v>
      </c>
    </row>
    <row r="28" spans="1:79" s="22" customFormat="1" ht="18" customHeight="1" x14ac:dyDescent="0.15">
      <c r="A28" s="608" t="s">
        <v>33</v>
      </c>
      <c r="B28" s="609"/>
      <c r="C28" s="32">
        <v>2</v>
      </c>
      <c r="D28" s="600" t="str">
        <f t="shared" si="1"/>
        <v/>
      </c>
      <c r="E28" s="601"/>
      <c r="F28" s="601"/>
      <c r="G28" s="601"/>
      <c r="H28" s="601"/>
      <c r="I28" s="601"/>
      <c r="J28" s="601"/>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t="str">
        <f>IF($C$19&lt;$C28,"  Total Gestantes debe ser Mayor o igual Que Malformación Congénita ","")</f>
        <v/>
      </c>
      <c r="BB28" s="5"/>
      <c r="BC28" s="5"/>
      <c r="BD28" s="5"/>
      <c r="BE28" s="5"/>
      <c r="BF28" s="5"/>
      <c r="BG28" s="5"/>
      <c r="BH28" s="29">
        <f t="shared" si="2"/>
        <v>0</v>
      </c>
    </row>
    <row r="29" spans="1:79" s="22" customFormat="1" ht="18" customHeight="1" x14ac:dyDescent="0.2">
      <c r="A29" s="610" t="s">
        <v>34</v>
      </c>
      <c r="B29" s="611"/>
      <c r="C29" s="44">
        <v>95</v>
      </c>
      <c r="D29" s="600" t="str">
        <f t="shared" si="1"/>
        <v/>
      </c>
      <c r="E29" s="601"/>
      <c r="F29" s="601"/>
      <c r="G29" s="601"/>
      <c r="H29" s="601"/>
      <c r="I29" s="601"/>
      <c r="J29" s="601"/>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t="str">
        <f>IF($C$19&lt;$C29,"  Total Gestantes debe ser Mayor o igual Que Otras patologías del embarazo ","")</f>
        <v/>
      </c>
      <c r="BB29" s="10"/>
      <c r="BC29" s="10"/>
      <c r="BD29" s="10"/>
      <c r="BE29" s="10"/>
      <c r="BF29" s="10"/>
      <c r="BG29" s="10"/>
      <c r="BH29" s="29">
        <f t="shared" si="2"/>
        <v>0</v>
      </c>
      <c r="BI29" s="10"/>
      <c r="BJ29" s="10"/>
      <c r="BK29" s="10"/>
      <c r="BL29" s="10"/>
      <c r="BM29" s="10"/>
    </row>
    <row r="30" spans="1:79" s="10" customFormat="1" ht="30" customHeight="1" x14ac:dyDescent="0.2">
      <c r="A30" s="12" t="s">
        <v>35</v>
      </c>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588" t="s">
        <v>36</v>
      </c>
      <c r="B31" s="589"/>
      <c r="C31" s="592" t="s">
        <v>4</v>
      </c>
      <c r="D31" s="594" t="s">
        <v>5</v>
      </c>
      <c r="E31" s="595"/>
      <c r="F31" s="595"/>
      <c r="G31" s="595"/>
      <c r="H31" s="595"/>
      <c r="I31" s="595"/>
      <c r="J31" s="595"/>
      <c r="K31" s="595"/>
      <c r="L31" s="596"/>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21" x14ac:dyDescent="0.25">
      <c r="A32" s="590"/>
      <c r="B32" s="591"/>
      <c r="C32" s="593"/>
      <c r="D32" s="456" t="s">
        <v>6</v>
      </c>
      <c r="E32" s="458" t="s">
        <v>7</v>
      </c>
      <c r="F32" s="458" t="s">
        <v>8</v>
      </c>
      <c r="G32" s="458" t="s">
        <v>9</v>
      </c>
      <c r="H32" s="458" t="s">
        <v>10</v>
      </c>
      <c r="I32" s="458" t="s">
        <v>11</v>
      </c>
      <c r="J32" s="458" t="s">
        <v>12</v>
      </c>
      <c r="K32" s="458" t="s">
        <v>13</v>
      </c>
      <c r="L32" s="458" t="s">
        <v>14</v>
      </c>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623" t="s">
        <v>37</v>
      </c>
      <c r="B33" s="623"/>
      <c r="C33" s="50">
        <f t="shared" ref="C33:C43" si="3">SUM(D33:L33)</f>
        <v>0</v>
      </c>
      <c r="D33" s="50">
        <f t="shared" ref="D33:L33" si="4">SUM(D34:D42)</f>
        <v>0</v>
      </c>
      <c r="E33" s="50">
        <f t="shared" si="4"/>
        <v>0</v>
      </c>
      <c r="F33" s="50">
        <f t="shared" si="4"/>
        <v>0</v>
      </c>
      <c r="G33" s="50">
        <f t="shared" si="4"/>
        <v>0</v>
      </c>
      <c r="H33" s="50">
        <f t="shared" si="4"/>
        <v>0</v>
      </c>
      <c r="I33" s="50">
        <f t="shared" si="4"/>
        <v>0</v>
      </c>
      <c r="J33" s="50">
        <f t="shared" si="4"/>
        <v>0</v>
      </c>
      <c r="K33" s="50">
        <f t="shared" si="4"/>
        <v>0</v>
      </c>
      <c r="L33" s="50">
        <f t="shared" si="4"/>
        <v>0</v>
      </c>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f>IF(C33&lt;&gt;SUM(D33:L33),1,0)</f>
        <v>0</v>
      </c>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624" t="s">
        <v>38</v>
      </c>
      <c r="B34" s="625"/>
      <c r="C34" s="52">
        <f t="shared" si="3"/>
        <v>0</v>
      </c>
      <c r="D34" s="25"/>
      <c r="E34" s="25"/>
      <c r="F34" s="25"/>
      <c r="G34" s="25"/>
      <c r="H34" s="25"/>
      <c r="I34" s="25"/>
      <c r="J34" s="25"/>
      <c r="K34" s="25"/>
      <c r="L34" s="25"/>
      <c r="M34" s="618"/>
      <c r="N34" s="618"/>
      <c r="O34" s="618"/>
      <c r="P34" s="618"/>
      <c r="Q34" s="618"/>
      <c r="R34" s="618"/>
      <c r="S34" s="618"/>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f>IF(C34&lt;&gt;SUM(D34:L34),1,0)</f>
        <v>0</v>
      </c>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626" t="s">
        <v>39</v>
      </c>
      <c r="B35" s="627"/>
      <c r="C35" s="53">
        <f t="shared" si="3"/>
        <v>0</v>
      </c>
      <c r="D35" s="44"/>
      <c r="E35" s="44"/>
      <c r="F35" s="44"/>
      <c r="G35" s="44"/>
      <c r="H35" s="44"/>
      <c r="I35" s="44"/>
      <c r="J35" s="44"/>
      <c r="K35" s="44"/>
      <c r="L35" s="44"/>
      <c r="M35" s="447"/>
      <c r="N35" s="447"/>
      <c r="O35" s="447"/>
      <c r="P35" s="447"/>
      <c r="Q35" s="447"/>
      <c r="R35" s="447"/>
      <c r="S35" s="447"/>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f>IF(C35&lt;&gt;SUM(D35:L35),1,0)</f>
        <v>0</v>
      </c>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628" t="s">
        <v>40</v>
      </c>
      <c r="B36" s="54" t="s">
        <v>41</v>
      </c>
      <c r="C36" s="52">
        <f t="shared" si="3"/>
        <v>0</v>
      </c>
      <c r="D36" s="25"/>
      <c r="E36" s="25"/>
      <c r="F36" s="25"/>
      <c r="G36" s="25"/>
      <c r="H36" s="25"/>
      <c r="I36" s="25"/>
      <c r="J36" s="25"/>
      <c r="K36" s="25"/>
      <c r="L36" s="25"/>
      <c r="M36" s="618"/>
      <c r="N36" s="618"/>
      <c r="O36" s="618"/>
      <c r="P36" s="618"/>
      <c r="Q36" s="618"/>
      <c r="R36" s="618"/>
      <c r="S36" s="618"/>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f t="shared" ref="BH36:BH43" si="5">IF(C36&lt;&gt;SUM(D36:L36),1,0)</f>
        <v>0</v>
      </c>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629"/>
      <c r="B37" s="55" t="s">
        <v>42</v>
      </c>
      <c r="C37" s="56">
        <f t="shared" si="3"/>
        <v>0</v>
      </c>
      <c r="D37" s="32"/>
      <c r="E37" s="32"/>
      <c r="F37" s="32"/>
      <c r="G37" s="32"/>
      <c r="H37" s="32"/>
      <c r="I37" s="32"/>
      <c r="J37" s="32"/>
      <c r="K37" s="32"/>
      <c r="L37" s="32"/>
      <c r="M37" s="618"/>
      <c r="N37" s="618"/>
      <c r="O37" s="618"/>
      <c r="P37" s="618"/>
      <c r="Q37" s="618"/>
      <c r="R37" s="618"/>
      <c r="S37" s="618"/>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f t="shared" si="5"/>
        <v>0</v>
      </c>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629"/>
      <c r="B38" s="55" t="s">
        <v>43</v>
      </c>
      <c r="C38" s="56">
        <f t="shared" si="3"/>
        <v>0</v>
      </c>
      <c r="D38" s="32"/>
      <c r="E38" s="32"/>
      <c r="F38" s="32"/>
      <c r="G38" s="32"/>
      <c r="H38" s="32"/>
      <c r="I38" s="32"/>
      <c r="J38" s="32"/>
      <c r="K38" s="32"/>
      <c r="L38" s="32"/>
      <c r="M38" s="618"/>
      <c r="N38" s="618"/>
      <c r="O38" s="618"/>
      <c r="P38" s="618"/>
      <c r="Q38" s="618"/>
      <c r="R38" s="618"/>
      <c r="S38" s="618"/>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f t="shared" si="5"/>
        <v>0</v>
      </c>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629"/>
      <c r="B39" s="55" t="s">
        <v>44</v>
      </c>
      <c r="C39" s="56">
        <f t="shared" si="3"/>
        <v>0</v>
      </c>
      <c r="D39" s="32"/>
      <c r="E39" s="32"/>
      <c r="F39" s="32"/>
      <c r="G39" s="32"/>
      <c r="H39" s="32"/>
      <c r="I39" s="32"/>
      <c r="J39" s="32"/>
      <c r="K39" s="32"/>
      <c r="L39" s="32"/>
      <c r="M39" s="618"/>
      <c r="N39" s="618"/>
      <c r="O39" s="618"/>
      <c r="P39" s="618"/>
      <c r="Q39" s="618"/>
      <c r="R39" s="618"/>
      <c r="S39" s="618"/>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f t="shared" si="5"/>
        <v>0</v>
      </c>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630"/>
      <c r="B40" s="57" t="s">
        <v>45</v>
      </c>
      <c r="C40" s="53">
        <f t="shared" si="3"/>
        <v>0</v>
      </c>
      <c r="D40" s="44"/>
      <c r="E40" s="44"/>
      <c r="F40" s="44"/>
      <c r="G40" s="44"/>
      <c r="H40" s="44"/>
      <c r="I40" s="44"/>
      <c r="J40" s="44"/>
      <c r="K40" s="44"/>
      <c r="L40" s="44"/>
      <c r="M40" s="618"/>
      <c r="N40" s="618"/>
      <c r="O40" s="618"/>
      <c r="P40" s="618"/>
      <c r="Q40" s="618"/>
      <c r="R40" s="618"/>
      <c r="S40" s="618"/>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f t="shared" si="5"/>
        <v>0</v>
      </c>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616" t="s">
        <v>46</v>
      </c>
      <c r="B41" s="58" t="s">
        <v>47</v>
      </c>
      <c r="C41" s="59">
        <f t="shared" si="3"/>
        <v>0</v>
      </c>
      <c r="D41" s="60"/>
      <c r="E41" s="60"/>
      <c r="F41" s="60"/>
      <c r="G41" s="60"/>
      <c r="H41" s="60"/>
      <c r="I41" s="60"/>
      <c r="J41" s="60"/>
      <c r="K41" s="60"/>
      <c r="L41" s="60"/>
      <c r="M41" s="618"/>
      <c r="N41" s="618"/>
      <c r="O41" s="618"/>
      <c r="P41" s="618"/>
      <c r="Q41" s="618"/>
      <c r="R41" s="618"/>
      <c r="S41" s="618"/>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f t="shared" si="5"/>
        <v>0</v>
      </c>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617"/>
      <c r="B42" s="61" t="s">
        <v>48</v>
      </c>
      <c r="C42" s="62">
        <f t="shared" si="3"/>
        <v>0</v>
      </c>
      <c r="D42" s="35"/>
      <c r="E42" s="35"/>
      <c r="F42" s="35"/>
      <c r="G42" s="35"/>
      <c r="H42" s="35"/>
      <c r="I42" s="35"/>
      <c r="J42" s="35"/>
      <c r="K42" s="35"/>
      <c r="L42" s="35"/>
      <c r="M42" s="618"/>
      <c r="N42" s="618"/>
      <c r="O42" s="618"/>
      <c r="P42" s="618"/>
      <c r="Q42" s="618"/>
      <c r="R42" s="618"/>
      <c r="S42" s="618"/>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f t="shared" si="5"/>
        <v>0</v>
      </c>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619" t="s">
        <v>49</v>
      </c>
      <c r="B43" s="620"/>
      <c r="C43" s="63">
        <f t="shared" si="3"/>
        <v>0</v>
      </c>
      <c r="D43" s="64"/>
      <c r="E43" s="64"/>
      <c r="F43" s="64"/>
      <c r="G43" s="64"/>
      <c r="H43" s="64"/>
      <c r="I43" s="64"/>
      <c r="J43" s="64"/>
      <c r="K43" s="64"/>
      <c r="L43" s="64"/>
      <c r="M43" s="618"/>
      <c r="N43" s="618"/>
      <c r="O43" s="618"/>
      <c r="P43" s="618"/>
      <c r="Q43" s="618"/>
      <c r="R43" s="618"/>
      <c r="S43" s="618"/>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f t="shared" si="5"/>
        <v>0</v>
      </c>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t="s">
        <v>50</v>
      </c>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454" t="s">
        <v>51</v>
      </c>
      <c r="B45" s="456" t="s">
        <v>52</v>
      </c>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t="s">
        <v>53</v>
      </c>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t="s">
        <v>54</v>
      </c>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621" t="s">
        <v>55</v>
      </c>
      <c r="B48" s="622"/>
      <c r="C48" s="456" t="s">
        <v>52</v>
      </c>
      <c r="D48" s="18" t="s">
        <v>56</v>
      </c>
      <c r="E48" s="72" t="s">
        <v>57</v>
      </c>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642" t="s">
        <v>58</v>
      </c>
      <c r="B49" s="643"/>
      <c r="C49" s="50">
        <f>SUM(D49:E49)</f>
        <v>0</v>
      </c>
      <c r="D49" s="37"/>
      <c r="E49" s="38"/>
      <c r="F49" s="73"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t="str">
        <f>IF(AND(([8]A01!$C16+[8]A01!$C17+[8]A01!$C18+[8]A01!$C19+[8]A01!$D29+[8]A01!$D30+[8]A01!$D31)&lt;&gt;0,D49="",E49=""),"Observacion : En A01 existen contoles no ingresados, Revisar","")</f>
        <v/>
      </c>
      <c r="BB49" s="74"/>
      <c r="BC49" s="74"/>
      <c r="BD49" s="74"/>
      <c r="BE49" s="74"/>
      <c r="BF49" s="75"/>
      <c r="BG49" s="75"/>
      <c r="BH49" s="29">
        <f>IF(AND(([8]A01!$C16+[8]A01!$C17+[8]A01!$C18+[8]A01!$C19+[8]A01!$D29+[8]A01!$D30+[8]A01!$D31)&lt;&gt;0,D49="",E49=""),1,0)</f>
        <v>0</v>
      </c>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t="s">
        <v>59</v>
      </c>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635" t="s">
        <v>60</v>
      </c>
      <c r="B51" s="636"/>
      <c r="C51" s="639" t="s">
        <v>61</v>
      </c>
      <c r="D51" s="644" t="s">
        <v>62</v>
      </c>
      <c r="E51" s="645"/>
      <c r="F51" s="645"/>
      <c r="G51" s="645"/>
      <c r="H51" s="645"/>
      <c r="I51" s="646"/>
      <c r="J51" s="612" t="s">
        <v>63</v>
      </c>
      <c r="K51" s="613"/>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637"/>
      <c r="B52" s="638"/>
      <c r="C52" s="640"/>
      <c r="D52" s="78" t="s">
        <v>64</v>
      </c>
      <c r="E52" s="79" t="s">
        <v>65</v>
      </c>
      <c r="F52" s="79" t="s">
        <v>66</v>
      </c>
      <c r="G52" s="79" t="s">
        <v>67</v>
      </c>
      <c r="H52" s="80" t="s">
        <v>68</v>
      </c>
      <c r="I52" s="81" t="s">
        <v>69</v>
      </c>
      <c r="J52" s="78" t="s">
        <v>48</v>
      </c>
      <c r="K52" s="81" t="s">
        <v>70</v>
      </c>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614" t="s">
        <v>71</v>
      </c>
      <c r="B53" s="615"/>
      <c r="C53" s="52">
        <f>SUM(D53:I53)</f>
        <v>0</v>
      </c>
      <c r="D53" s="24"/>
      <c r="E53" s="24"/>
      <c r="F53" s="24"/>
      <c r="G53" s="24"/>
      <c r="H53" s="24"/>
      <c r="I53" s="24"/>
      <c r="J53" s="24"/>
      <c r="K53" s="25"/>
      <c r="L53" s="26" t="str">
        <f>+BA53&amp;""&amp;BB53</f>
        <v/>
      </c>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t="str">
        <f>IF(C53=SUM(D53:I53),"","El total debe ser igual a la suma de los grupos etarios, NO ALTERE FORMULAS.  ")</f>
        <v/>
      </c>
      <c r="BB53" s="28" t="str">
        <f>IF(C53&lt;&gt;J53+K53,"El total por edad no coincide con desglose según sexo","")</f>
        <v/>
      </c>
      <c r="BC53" s="74"/>
      <c r="BD53" s="74"/>
      <c r="BE53" s="74"/>
      <c r="BH53" s="29">
        <f>IF(C53&lt;&gt;SUM(D53:I53),1,0)</f>
        <v>0</v>
      </c>
      <c r="BI53" s="29">
        <f>IF(C53&lt;&gt;SUM(J53:K53),1,0)</f>
        <v>0</v>
      </c>
    </row>
    <row r="54" spans="1:79" s="75" customFormat="1" ht="15.75" customHeight="1" x14ac:dyDescent="0.15">
      <c r="A54" s="631" t="s">
        <v>72</v>
      </c>
      <c r="B54" s="632"/>
      <c r="C54" s="56">
        <f>SUM(D54:I54)</f>
        <v>0</v>
      </c>
      <c r="D54" s="31"/>
      <c r="E54" s="31"/>
      <c r="F54" s="31"/>
      <c r="G54" s="31"/>
      <c r="H54" s="31"/>
      <c r="I54" s="31"/>
      <c r="J54" s="31"/>
      <c r="K54" s="32"/>
      <c r="L54" s="26" t="str">
        <f>+BA54&amp;""&amp;BB54</f>
        <v/>
      </c>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t="str">
        <f>IF(C54=SUM(D54:I54),"","El total debe ser igual a la suma de los grupos etarios, NO ALTERE FORMULAS.  ")</f>
        <v/>
      </c>
      <c r="BB54" s="28" t="str">
        <f>IF(C54&lt;&gt;J54+K54,"El total por edad no coincide con desglose según sexo","")</f>
        <v/>
      </c>
      <c r="BC54" s="74"/>
      <c r="BD54" s="74"/>
      <c r="BE54" s="74"/>
      <c r="BH54" s="29">
        <f>IF(C54&lt;&gt;SUM(D54:I54),1,0)</f>
        <v>0</v>
      </c>
      <c r="BI54" s="29">
        <f>IF(C54&lt;&gt;SUM(J54:K54),1,0)</f>
        <v>0</v>
      </c>
    </row>
    <row r="55" spans="1:79" s="75" customFormat="1" ht="15.75" customHeight="1" x14ac:dyDescent="0.15">
      <c r="A55" s="631" t="s">
        <v>73</v>
      </c>
      <c r="B55" s="632"/>
      <c r="C55" s="56">
        <f>SUM(D55:I55)</f>
        <v>0</v>
      </c>
      <c r="D55" s="31"/>
      <c r="E55" s="31"/>
      <c r="F55" s="31"/>
      <c r="G55" s="31"/>
      <c r="H55" s="31"/>
      <c r="I55" s="31"/>
      <c r="J55" s="31"/>
      <c r="K55" s="32"/>
      <c r="L55" s="26" t="str">
        <f>+BA55&amp;""&amp;BB55</f>
        <v/>
      </c>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t="str">
        <f>IF(C55=SUM(D55:I55),"","El total debe ser igual a la suma de los grupos etarios, NO ALTERE FORMULAS.  ")</f>
        <v/>
      </c>
      <c r="BB55" s="28" t="str">
        <f>IF(C55&lt;&gt;J55+K55,"El total por edad no coincide con desglose según sexo","")</f>
        <v/>
      </c>
      <c r="BC55" s="74"/>
      <c r="BD55" s="74"/>
      <c r="BE55" s="74"/>
      <c r="BH55" s="29">
        <f>IF(C55&lt;&gt;SUM(D55:I55),1,0)</f>
        <v>0</v>
      </c>
      <c r="BI55" s="29">
        <f>IF(C55&lt;&gt;SUM(J55:K55),1,0)</f>
        <v>0</v>
      </c>
    </row>
    <row r="56" spans="1:79" s="75" customFormat="1" ht="15.75" customHeight="1" x14ac:dyDescent="0.15">
      <c r="A56" s="633" t="s">
        <v>74</v>
      </c>
      <c r="B56" s="634"/>
      <c r="C56" s="53">
        <f>SUM(D56:I56)</f>
        <v>0</v>
      </c>
      <c r="D56" s="82"/>
      <c r="E56" s="82"/>
      <c r="F56" s="82"/>
      <c r="G56" s="82"/>
      <c r="H56" s="82"/>
      <c r="I56" s="82"/>
      <c r="J56" s="82"/>
      <c r="K56" s="44"/>
      <c r="L56" s="26" t="str">
        <f>+BA56&amp;""&amp;BB56</f>
        <v/>
      </c>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t="str">
        <f>IF(C56=SUM(D56:I56),"","El total debe ser igual a la suma de los grupos etarios, NO ALTERE FORMULAS.  ")</f>
        <v/>
      </c>
      <c r="BB56" s="28" t="str">
        <f>IF(C56&lt;&gt;J56+K56,"El total por edad no coincide con desglose según sexo","")</f>
        <v/>
      </c>
      <c r="BC56" s="5"/>
      <c r="BD56" s="5"/>
      <c r="BE56" s="5"/>
      <c r="BF56" s="5"/>
      <c r="BG56" s="5"/>
      <c r="BH56" s="29">
        <f>IF(C56&lt;&gt;SUM(D56:I56),1,0)</f>
        <v>0</v>
      </c>
      <c r="BI56" s="29">
        <f>IF(C56&lt;&gt;SUM(J56:K56),1,0)</f>
        <v>0</v>
      </c>
      <c r="BJ56" s="5"/>
      <c r="BK56" s="5"/>
      <c r="BL56" s="5"/>
      <c r="BM56" s="5"/>
    </row>
    <row r="57" spans="1:79" s="75" customFormat="1" ht="23.25" customHeight="1" x14ac:dyDescent="0.2">
      <c r="A57" s="83" t="s">
        <v>75</v>
      </c>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635" t="s">
        <v>60</v>
      </c>
      <c r="B58" s="636"/>
      <c r="C58" s="639" t="s">
        <v>61</v>
      </c>
      <c r="D58" s="641" t="s">
        <v>76</v>
      </c>
      <c r="E58" s="641"/>
      <c r="F58" s="612"/>
      <c r="G58" s="612" t="s">
        <v>77</v>
      </c>
      <c r="H58" s="613"/>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637"/>
      <c r="B59" s="638"/>
      <c r="C59" s="640"/>
      <c r="D59" s="449" t="s">
        <v>78</v>
      </c>
      <c r="E59" s="449" t="s">
        <v>79</v>
      </c>
      <c r="F59" s="446" t="s">
        <v>80</v>
      </c>
      <c r="G59" s="446" t="s">
        <v>81</v>
      </c>
      <c r="H59" s="449" t="s">
        <v>82</v>
      </c>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647" t="s">
        <v>71</v>
      </c>
      <c r="B60" s="648"/>
      <c r="C60" s="52">
        <f>SUM(D60:F60)</f>
        <v>0</v>
      </c>
      <c r="D60" s="24"/>
      <c r="E60" s="24"/>
      <c r="F60" s="85"/>
      <c r="G60" s="85"/>
      <c r="H60" s="25"/>
      <c r="I60" s="26" t="str">
        <f>+BA60</f>
        <v/>
      </c>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t="str">
        <f>IF((+$G60+$H60)&lt;&gt;$D60,"Total resultados no puede ser diferente al total de niños que cumplieron tratamiento","")</f>
        <v/>
      </c>
      <c r="BC60" s="5"/>
      <c r="BD60" s="5"/>
      <c r="BE60" s="5"/>
      <c r="BF60" s="5"/>
      <c r="BG60" s="5"/>
      <c r="BH60" s="29">
        <f>IF((+$G60+$H60)&lt;&gt;$D60,1,0)</f>
        <v>0</v>
      </c>
      <c r="BI60" s="5"/>
      <c r="BJ60" s="5"/>
      <c r="BK60" s="5"/>
      <c r="BL60" s="5"/>
      <c r="BM60" s="5"/>
    </row>
    <row r="61" spans="1:79" s="75" customFormat="1" ht="15.75" customHeight="1" x14ac:dyDescent="0.15">
      <c r="A61" s="649" t="s">
        <v>72</v>
      </c>
      <c r="B61" s="650"/>
      <c r="C61" s="56">
        <f>SUM(D61:F61)</f>
        <v>0</v>
      </c>
      <c r="D61" s="31"/>
      <c r="E61" s="31"/>
      <c r="F61" s="86"/>
      <c r="G61" s="86"/>
      <c r="H61" s="32"/>
      <c r="I61" s="26" t="str">
        <f>+BA61</f>
        <v/>
      </c>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t="str">
        <f>IF((+$G61+$H61)&lt;&gt;$D61,"Total resultados no puede ser diferente al total de niños que cumplieron tratamiento","")</f>
        <v/>
      </c>
      <c r="BC61" s="5"/>
      <c r="BD61" s="5"/>
      <c r="BE61" s="5"/>
      <c r="BF61" s="5"/>
      <c r="BG61" s="5"/>
      <c r="BH61" s="29">
        <f>IF((+$G61+$H61)&lt;&gt;$D61,1,0)</f>
        <v>0</v>
      </c>
      <c r="BI61" s="5"/>
      <c r="BJ61" s="5"/>
      <c r="BK61" s="5"/>
      <c r="BL61" s="5"/>
      <c r="BM61" s="5"/>
    </row>
    <row r="62" spans="1:79" s="75" customFormat="1" ht="15.75" customHeight="1" x14ac:dyDescent="0.15">
      <c r="A62" s="649" t="s">
        <v>73</v>
      </c>
      <c r="B62" s="650"/>
      <c r="C62" s="56">
        <f>SUM(D62:F62)</f>
        <v>0</v>
      </c>
      <c r="D62" s="31"/>
      <c r="E62" s="31"/>
      <c r="F62" s="86"/>
      <c r="G62" s="86"/>
      <c r="H62" s="32"/>
      <c r="I62" s="26" t="str">
        <f>+BA62</f>
        <v/>
      </c>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t="str">
        <f>IF((+$G62+$H62)&lt;&gt;$D62,"Total resultados no puede ser diferente al total de niños que cumplieron tratamiento","")</f>
        <v/>
      </c>
      <c r="BC62" s="5"/>
      <c r="BD62" s="5"/>
      <c r="BE62" s="5"/>
      <c r="BF62" s="5"/>
      <c r="BG62" s="5"/>
      <c r="BH62" s="29">
        <f>IF((+$G62+$H62)&lt;&gt;$D62,1,0)</f>
        <v>0</v>
      </c>
      <c r="BI62" s="5"/>
      <c r="BJ62" s="5"/>
      <c r="BK62" s="5"/>
      <c r="BL62" s="5"/>
      <c r="BM62" s="5"/>
    </row>
    <row r="63" spans="1:79" s="75" customFormat="1" ht="15.75" customHeight="1" x14ac:dyDescent="0.15">
      <c r="A63" s="651" t="s">
        <v>74</v>
      </c>
      <c r="B63" s="652"/>
      <c r="C63" s="53">
        <f>SUM(D63:F63)</f>
        <v>0</v>
      </c>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t="s">
        <v>83</v>
      </c>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581" t="s">
        <v>51</v>
      </c>
      <c r="B65" s="582"/>
      <c r="C65" s="581" t="s">
        <v>52</v>
      </c>
      <c r="D65" s="657"/>
      <c r="E65" s="582"/>
      <c r="F65" s="659" t="s">
        <v>53</v>
      </c>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1"/>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653"/>
      <c r="B66" s="654"/>
      <c r="C66" s="653"/>
      <c r="D66" s="658"/>
      <c r="E66" s="654"/>
      <c r="F66" s="623" t="s">
        <v>84</v>
      </c>
      <c r="G66" s="623"/>
      <c r="H66" s="623" t="s">
        <v>85</v>
      </c>
      <c r="I66" s="623"/>
      <c r="J66" s="623" t="s">
        <v>86</v>
      </c>
      <c r="K66" s="623"/>
      <c r="L66" s="623" t="s">
        <v>87</v>
      </c>
      <c r="M66" s="623"/>
      <c r="N66" s="623" t="s">
        <v>88</v>
      </c>
      <c r="O66" s="623"/>
      <c r="P66" s="623" t="s">
        <v>89</v>
      </c>
      <c r="Q66" s="623"/>
      <c r="R66" s="623" t="s">
        <v>90</v>
      </c>
      <c r="S66" s="623"/>
      <c r="T66" s="623" t="s">
        <v>91</v>
      </c>
      <c r="U66" s="623"/>
      <c r="V66" s="623" t="s">
        <v>92</v>
      </c>
      <c r="W66" s="623"/>
      <c r="X66" s="623" t="s">
        <v>93</v>
      </c>
      <c r="Y66" s="623"/>
      <c r="Z66" s="664" t="s">
        <v>94</v>
      </c>
      <c r="AA66" s="665"/>
      <c r="AB66" s="664" t="s">
        <v>95</v>
      </c>
      <c r="AC66" s="665"/>
      <c r="AD66" s="664" t="s">
        <v>96</v>
      </c>
      <c r="AE66" s="665"/>
      <c r="AF66" s="664" t="s">
        <v>97</v>
      </c>
      <c r="AG66" s="665"/>
      <c r="AH66" s="93"/>
      <c r="AI66" s="3"/>
      <c r="AJ66" s="3"/>
      <c r="AK66" s="3"/>
      <c r="AL66" s="3"/>
      <c r="AM66" s="3"/>
      <c r="AN66" s="3"/>
      <c r="AO66" s="3"/>
      <c r="AP66" s="3"/>
      <c r="AQ66" s="3"/>
      <c r="AR66" s="3"/>
      <c r="AS66" s="3"/>
      <c r="AT66" s="3"/>
      <c r="AU66" s="3"/>
      <c r="AV66" s="3"/>
      <c r="AW66" s="3"/>
      <c r="AX66" s="3"/>
      <c r="AY66" s="3"/>
      <c r="AZ66" s="663"/>
      <c r="BA66" s="663"/>
      <c r="BB66" s="663"/>
      <c r="BC66" s="663"/>
      <c r="BD66" s="663"/>
      <c r="BE66" s="663"/>
      <c r="BF66" s="453"/>
      <c r="BG66" s="95"/>
      <c r="BH66" s="663"/>
      <c r="BI66" s="663"/>
      <c r="BJ66" s="663"/>
      <c r="BK66" s="663"/>
      <c r="BL66" s="663"/>
      <c r="BM66" s="663"/>
      <c r="BN66" s="663"/>
      <c r="BO66" s="663"/>
      <c r="BP66" s="663"/>
      <c r="BQ66" s="663"/>
      <c r="BR66" s="663"/>
      <c r="BS66" s="663"/>
      <c r="BT66" s="663"/>
      <c r="BU66" s="663"/>
      <c r="BV66" s="663"/>
      <c r="BW66" s="663"/>
      <c r="BX66" s="663"/>
      <c r="BY66" s="663"/>
      <c r="BZ66" s="663"/>
      <c r="CA66" s="663"/>
      <c r="CB66" s="658"/>
      <c r="CC66" s="658"/>
      <c r="CD66" s="658"/>
      <c r="CE66" s="658"/>
      <c r="CF66" s="658"/>
      <c r="CG66" s="658"/>
      <c r="CH66" s="658"/>
      <c r="CI66" s="658"/>
    </row>
    <row r="67" spans="1:97" s="22" customFormat="1" ht="21" x14ac:dyDescent="0.15">
      <c r="A67" s="655"/>
      <c r="B67" s="656"/>
      <c r="C67" s="456" t="s">
        <v>98</v>
      </c>
      <c r="D67" s="456" t="s">
        <v>48</v>
      </c>
      <c r="E67" s="452" t="s">
        <v>70</v>
      </c>
      <c r="F67" s="96" t="s">
        <v>48</v>
      </c>
      <c r="G67" s="97" t="s">
        <v>70</v>
      </c>
      <c r="H67" s="96" t="s">
        <v>48</v>
      </c>
      <c r="I67" s="97" t="s">
        <v>70</v>
      </c>
      <c r="J67" s="96" t="s">
        <v>48</v>
      </c>
      <c r="K67" s="97" t="s">
        <v>70</v>
      </c>
      <c r="L67" s="96" t="s">
        <v>48</v>
      </c>
      <c r="M67" s="97" t="s">
        <v>70</v>
      </c>
      <c r="N67" s="96" t="s">
        <v>48</v>
      </c>
      <c r="O67" s="97" t="s">
        <v>70</v>
      </c>
      <c r="P67" s="96" t="s">
        <v>48</v>
      </c>
      <c r="Q67" s="97" t="s">
        <v>70</v>
      </c>
      <c r="R67" s="96" t="s">
        <v>48</v>
      </c>
      <c r="S67" s="97" t="s">
        <v>70</v>
      </c>
      <c r="T67" s="96" t="s">
        <v>48</v>
      </c>
      <c r="U67" s="97" t="s">
        <v>70</v>
      </c>
      <c r="V67" s="96" t="s">
        <v>48</v>
      </c>
      <c r="W67" s="97" t="s">
        <v>70</v>
      </c>
      <c r="X67" s="96" t="s">
        <v>48</v>
      </c>
      <c r="Y67" s="97" t="s">
        <v>70</v>
      </c>
      <c r="Z67" s="96" t="s">
        <v>48</v>
      </c>
      <c r="AA67" s="97" t="s">
        <v>70</v>
      </c>
      <c r="AB67" s="96" t="s">
        <v>48</v>
      </c>
      <c r="AC67" s="97" t="s">
        <v>70</v>
      </c>
      <c r="AD67" s="96" t="s">
        <v>48</v>
      </c>
      <c r="AE67" s="97" t="s">
        <v>70</v>
      </c>
      <c r="AF67" s="96" t="s">
        <v>48</v>
      </c>
      <c r="AG67" s="97" t="s">
        <v>70</v>
      </c>
      <c r="AH67" s="98"/>
      <c r="AI67" s="99"/>
      <c r="AJ67" s="3"/>
      <c r="AK67" s="3"/>
      <c r="AL67" s="3"/>
      <c r="AM67" s="3"/>
      <c r="AN67" s="3"/>
      <c r="AO67" s="3"/>
      <c r="AP67" s="3"/>
      <c r="AQ67" s="3"/>
      <c r="AR67" s="3"/>
      <c r="AS67" s="3"/>
      <c r="AT67" s="3"/>
      <c r="AU67" s="3"/>
      <c r="AV67" s="3"/>
      <c r="AW67" s="3"/>
      <c r="AX67" s="3"/>
      <c r="AY67" s="3"/>
      <c r="AZ67" s="450"/>
      <c r="BA67" s="450"/>
      <c r="BB67" s="450"/>
      <c r="BC67" s="450"/>
      <c r="BD67" s="450"/>
      <c r="BE67" s="450"/>
      <c r="BF67" s="450"/>
      <c r="BG67" s="95"/>
      <c r="BH67" s="450"/>
      <c r="BI67" s="450"/>
      <c r="BJ67" s="450"/>
      <c r="BK67" s="450"/>
      <c r="BL67" s="450"/>
      <c r="BM67" s="450"/>
      <c r="BN67" s="450"/>
      <c r="BO67" s="450"/>
      <c r="BP67" s="450"/>
      <c r="BQ67" s="450"/>
      <c r="BR67" s="450"/>
      <c r="BS67" s="450"/>
      <c r="BT67" s="450"/>
      <c r="BU67" s="450"/>
      <c r="BV67" s="450"/>
      <c r="BW67" s="450"/>
      <c r="BX67" s="450"/>
      <c r="BY67" s="450"/>
      <c r="BZ67" s="450"/>
      <c r="CA67" s="450"/>
      <c r="CB67" s="450"/>
      <c r="CC67" s="450"/>
      <c r="CD67" s="450"/>
      <c r="CE67" s="450"/>
      <c r="CF67" s="450"/>
      <c r="CG67" s="450"/>
      <c r="CH67" s="450"/>
      <c r="CI67" s="450"/>
    </row>
    <row r="68" spans="1:97" s="22" customFormat="1" ht="15.75" customHeight="1" x14ac:dyDescent="0.15">
      <c r="A68" s="642" t="s">
        <v>99</v>
      </c>
      <c r="B68" s="643"/>
      <c r="C68" s="50">
        <f t="shared" ref="C68:C73" si="6">SUM(D68:E68)</f>
        <v>0</v>
      </c>
      <c r="D68" s="50">
        <f>+F68+H68+J68+L68+N68+P68+R68+T68+V68+X68+Z68+AB68+AD68+AF68</f>
        <v>0</v>
      </c>
      <c r="E68" s="100">
        <f t="shared" ref="D68:E71" si="7">+G68+I68+K68+M68+O68+Q68+S68+U68+W68+Y68+AA68+AC68+AE68+AG68</f>
        <v>0</v>
      </c>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657" t="s">
        <v>100</v>
      </c>
      <c r="B69" s="457" t="s">
        <v>101</v>
      </c>
      <c r="C69" s="52">
        <f t="shared" si="6"/>
        <v>0</v>
      </c>
      <c r="D69" s="52">
        <f t="shared" si="7"/>
        <v>0</v>
      </c>
      <c r="E69" s="52">
        <f t="shared" si="7"/>
        <v>0</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658"/>
      <c r="B70" s="445" t="s">
        <v>102</v>
      </c>
      <c r="C70" s="56">
        <f t="shared" si="6"/>
        <v>6</v>
      </c>
      <c r="D70" s="56">
        <f t="shared" si="7"/>
        <v>1</v>
      </c>
      <c r="E70" s="56">
        <f t="shared" si="7"/>
        <v>5</v>
      </c>
      <c r="F70" s="32"/>
      <c r="G70" s="32"/>
      <c r="H70" s="32"/>
      <c r="I70" s="32"/>
      <c r="J70" s="32"/>
      <c r="K70" s="32"/>
      <c r="L70" s="32"/>
      <c r="M70" s="32"/>
      <c r="N70" s="32"/>
      <c r="O70" s="32"/>
      <c r="P70" s="32">
        <v>1</v>
      </c>
      <c r="Q70" s="32"/>
      <c r="R70" s="32"/>
      <c r="S70" s="32">
        <v>1</v>
      </c>
      <c r="T70" s="32"/>
      <c r="U70" s="32">
        <v>1</v>
      </c>
      <c r="V70" s="32"/>
      <c r="W70" s="32">
        <v>1</v>
      </c>
      <c r="X70" s="32"/>
      <c r="Y70" s="32"/>
      <c r="Z70" s="32"/>
      <c r="AA70" s="32">
        <v>1</v>
      </c>
      <c r="AB70" s="32"/>
      <c r="AC70" s="32">
        <v>1</v>
      </c>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658"/>
      <c r="B71" s="445" t="s">
        <v>103</v>
      </c>
      <c r="C71" s="56">
        <f t="shared" si="6"/>
        <v>0</v>
      </c>
      <c r="D71" s="56">
        <f t="shared" si="7"/>
        <v>0</v>
      </c>
      <c r="E71" s="56">
        <f t="shared" si="7"/>
        <v>0</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658"/>
      <c r="B72" s="102" t="s">
        <v>104</v>
      </c>
      <c r="C72" s="56">
        <f t="shared" si="6"/>
        <v>0</v>
      </c>
      <c r="D72" s="56">
        <f>+F72+H72+J72+L72+N72+P72+R72+T72+V72+X72+Z72+AB72+AD72+AF72</f>
        <v>0</v>
      </c>
      <c r="E72" s="56">
        <f>+G72+I72+K72+M72+O72+Q72+S72+U72+W72+Y72+AA72+AC72+AE72+AG72</f>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662"/>
      <c r="B73" s="459" t="s">
        <v>105</v>
      </c>
      <c r="C73" s="53">
        <f t="shared" si="6"/>
        <v>0</v>
      </c>
      <c r="D73" s="53">
        <f>+F73+H73+J73+L73+N73+P73+R73+T73+V73+X73+Z73+AB73+AD73+AF73</f>
        <v>0</v>
      </c>
      <c r="E73" s="53">
        <f>+G73+I73+K73+M73+O73+Q73+S73+U73+W73+Y73+AA73+AC73+AE73+AG73</f>
        <v>0</v>
      </c>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t="s">
        <v>106</v>
      </c>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581" t="s">
        <v>51</v>
      </c>
      <c r="B75" s="582"/>
      <c r="C75" s="639" t="s">
        <v>52</v>
      </c>
      <c r="D75" s="639"/>
      <c r="E75" s="639"/>
      <c r="F75" s="668" t="s">
        <v>107</v>
      </c>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771" t="s">
        <v>108</v>
      </c>
      <c r="AI75" s="771"/>
      <c r="AJ75" s="771"/>
      <c r="AK75" s="3"/>
      <c r="BG75" s="3"/>
      <c r="BO75" s="3"/>
      <c r="BP75" s="3"/>
      <c r="BQ75" s="5"/>
      <c r="BR75" s="5"/>
      <c r="BS75" s="5"/>
      <c r="BT75" s="5"/>
      <c r="BU75" s="5"/>
      <c r="BV75" s="5"/>
      <c r="BW75" s="5"/>
      <c r="BX75" s="5"/>
      <c r="BY75" s="5"/>
      <c r="BZ75" s="5"/>
    </row>
    <row r="76" spans="1:97" s="22" customFormat="1" ht="12.75" customHeight="1" x14ac:dyDescent="0.15">
      <c r="A76" s="653"/>
      <c r="B76" s="654"/>
      <c r="C76" s="667"/>
      <c r="D76" s="667"/>
      <c r="E76" s="667"/>
      <c r="F76" s="623" t="s">
        <v>84</v>
      </c>
      <c r="G76" s="623"/>
      <c r="H76" s="623" t="s">
        <v>85</v>
      </c>
      <c r="I76" s="623"/>
      <c r="J76" s="666" t="s">
        <v>86</v>
      </c>
      <c r="K76" s="666"/>
      <c r="L76" s="666" t="s">
        <v>87</v>
      </c>
      <c r="M76" s="666"/>
      <c r="N76" s="666" t="s">
        <v>88</v>
      </c>
      <c r="O76" s="666"/>
      <c r="P76" s="666" t="s">
        <v>89</v>
      </c>
      <c r="Q76" s="666"/>
      <c r="R76" s="623" t="s">
        <v>90</v>
      </c>
      <c r="S76" s="623"/>
      <c r="T76" s="666" t="s">
        <v>91</v>
      </c>
      <c r="U76" s="666"/>
      <c r="V76" s="666" t="s">
        <v>92</v>
      </c>
      <c r="W76" s="666"/>
      <c r="X76" s="666" t="s">
        <v>93</v>
      </c>
      <c r="Y76" s="666"/>
      <c r="Z76" s="666" t="s">
        <v>94</v>
      </c>
      <c r="AA76" s="666"/>
      <c r="AB76" s="666" t="s">
        <v>95</v>
      </c>
      <c r="AC76" s="666"/>
      <c r="AD76" s="666" t="s">
        <v>96</v>
      </c>
      <c r="AE76" s="666"/>
      <c r="AF76" s="666" t="s">
        <v>97</v>
      </c>
      <c r="AG76" s="666"/>
      <c r="AH76" s="772" t="s">
        <v>109</v>
      </c>
      <c r="AI76" s="772" t="s">
        <v>110</v>
      </c>
      <c r="AJ76" s="772" t="s">
        <v>111</v>
      </c>
      <c r="AK76" s="3"/>
      <c r="BG76" s="3"/>
      <c r="BH76" s="5"/>
      <c r="BL76" s="3"/>
      <c r="BM76" s="3"/>
      <c r="BN76" s="3"/>
      <c r="BO76" s="3"/>
      <c r="BP76" s="3"/>
      <c r="BQ76" s="5"/>
      <c r="BR76" s="5"/>
      <c r="BS76" s="5"/>
      <c r="BT76" s="5"/>
      <c r="BU76" s="5"/>
      <c r="BV76" s="5"/>
      <c r="BW76" s="5"/>
      <c r="BX76" s="5"/>
      <c r="BY76" s="5"/>
      <c r="BZ76" s="5"/>
      <c r="CA76" s="5"/>
      <c r="CB76" s="5"/>
      <c r="CC76" s="5"/>
    </row>
    <row r="77" spans="1:97" s="22" customFormat="1" ht="21" x14ac:dyDescent="0.15">
      <c r="A77" s="655"/>
      <c r="B77" s="656"/>
      <c r="C77" s="456" t="s">
        <v>98</v>
      </c>
      <c r="D77" s="456" t="s">
        <v>48</v>
      </c>
      <c r="E77" s="456" t="s">
        <v>70</v>
      </c>
      <c r="F77" s="444" t="s">
        <v>48</v>
      </c>
      <c r="G77" s="444" t="s">
        <v>70</v>
      </c>
      <c r="H77" s="444" t="s">
        <v>48</v>
      </c>
      <c r="I77" s="444" t="s">
        <v>70</v>
      </c>
      <c r="J77" s="444" t="s">
        <v>48</v>
      </c>
      <c r="K77" s="444" t="s">
        <v>70</v>
      </c>
      <c r="L77" s="444" t="s">
        <v>48</v>
      </c>
      <c r="M77" s="444" t="s">
        <v>70</v>
      </c>
      <c r="N77" s="444" t="s">
        <v>48</v>
      </c>
      <c r="O77" s="444" t="s">
        <v>70</v>
      </c>
      <c r="P77" s="444" t="s">
        <v>48</v>
      </c>
      <c r="Q77" s="444" t="s">
        <v>70</v>
      </c>
      <c r="R77" s="444" t="s">
        <v>48</v>
      </c>
      <c r="S77" s="444" t="s">
        <v>70</v>
      </c>
      <c r="T77" s="444" t="s">
        <v>48</v>
      </c>
      <c r="U77" s="444" t="s">
        <v>70</v>
      </c>
      <c r="V77" s="444" t="s">
        <v>48</v>
      </c>
      <c r="W77" s="444" t="s">
        <v>70</v>
      </c>
      <c r="X77" s="444" t="s">
        <v>48</v>
      </c>
      <c r="Y77" s="444" t="s">
        <v>70</v>
      </c>
      <c r="Z77" s="444" t="s">
        <v>48</v>
      </c>
      <c r="AA77" s="444" t="s">
        <v>70</v>
      </c>
      <c r="AB77" s="444" t="s">
        <v>48</v>
      </c>
      <c r="AC77" s="444" t="s">
        <v>70</v>
      </c>
      <c r="AD77" s="444" t="s">
        <v>48</v>
      </c>
      <c r="AE77" s="444" t="s">
        <v>70</v>
      </c>
      <c r="AF77" s="444" t="s">
        <v>48</v>
      </c>
      <c r="AG77" s="444" t="s">
        <v>70</v>
      </c>
      <c r="AH77" s="773"/>
      <c r="AI77" s="773"/>
      <c r="AJ77" s="773"/>
      <c r="AK77" s="3"/>
      <c r="BG77" s="26"/>
      <c r="BH77" s="29">
        <f>IF(J77&lt;SUM(AO77:AQ77),1,0)</f>
        <v>0</v>
      </c>
      <c r="BO77" s="3"/>
      <c r="BP77" s="3"/>
      <c r="BQ77" s="5"/>
      <c r="BR77" s="5"/>
      <c r="BS77" s="5"/>
      <c r="BT77" s="5"/>
      <c r="BU77" s="5"/>
      <c r="BV77" s="5"/>
      <c r="BW77" s="5"/>
      <c r="BX77" s="5"/>
      <c r="BY77" s="5"/>
      <c r="BZ77" s="5"/>
      <c r="CA77" s="5"/>
      <c r="CB77" s="5"/>
      <c r="CC77" s="5"/>
    </row>
    <row r="78" spans="1:97" s="22" customFormat="1" ht="15.75" customHeight="1" x14ac:dyDescent="0.15">
      <c r="A78" s="642" t="s">
        <v>112</v>
      </c>
      <c r="B78" s="643"/>
      <c r="C78" s="50">
        <f t="shared" ref="C78:C83" si="8">SUM(D78:E78)</f>
        <v>0</v>
      </c>
      <c r="D78" s="50">
        <f t="shared" ref="D78:E81" si="9">+F78+H78+J78+L78+N78+P78+R78+T78+V78+X78+Z78+AB78+AD78+AF78</f>
        <v>0</v>
      </c>
      <c r="E78" s="50">
        <f t="shared" si="9"/>
        <v>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t="str">
        <f t="shared" ref="AK78:AK83" si="10">$BA78</f>
        <v/>
      </c>
      <c r="AZ78" s="95"/>
      <c r="BA78" s="111" t="str">
        <f>IF(C78&lt;SUM(AH78:AJ78),"Egresos según causal no puede ser mayor que  total egresos","")</f>
        <v/>
      </c>
      <c r="BB78" s="95"/>
      <c r="BC78" s="95"/>
      <c r="BD78" s="95"/>
      <c r="BE78" s="95"/>
      <c r="BF78" s="95"/>
      <c r="BG78" s="104"/>
      <c r="BH78" s="29">
        <f>IF(J78&lt;SUM(AO78:AQ78),1,0)</f>
        <v>0</v>
      </c>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657" t="s">
        <v>100</v>
      </c>
      <c r="B79" s="457" t="s">
        <v>101</v>
      </c>
      <c r="C79" s="52">
        <f t="shared" si="8"/>
        <v>0</v>
      </c>
      <c r="D79" s="52">
        <f>+F79+H79+J79+L79+N79+P79+R79+T79+V79+X79+Z79+AB79+AD79+AF79</f>
        <v>0</v>
      </c>
      <c r="E79" s="52">
        <f t="shared" si="9"/>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t="str">
        <f t="shared" si="10"/>
        <v/>
      </c>
      <c r="AZ79" s="5"/>
      <c r="BA79" s="111" t="str">
        <f>IF(C79&lt;SUM(AH79:AJ79),"Egresos según causal no puede ser mayor que  total egresos","")</f>
        <v/>
      </c>
      <c r="BB79" s="5"/>
      <c r="BC79" s="5"/>
      <c r="BD79" s="5"/>
      <c r="BE79" s="5"/>
      <c r="BF79" s="5"/>
      <c r="BG79" s="5"/>
      <c r="BH79" s="29">
        <f>IF(J79&lt;SUM(AO79:AQ79),1,0)</f>
        <v>0</v>
      </c>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658"/>
      <c r="B80" s="445" t="s">
        <v>102</v>
      </c>
      <c r="C80" s="56">
        <f t="shared" si="8"/>
        <v>4</v>
      </c>
      <c r="D80" s="56">
        <f t="shared" si="9"/>
        <v>0</v>
      </c>
      <c r="E80" s="56">
        <f t="shared" si="9"/>
        <v>4</v>
      </c>
      <c r="F80" s="32"/>
      <c r="G80" s="32"/>
      <c r="H80" s="32"/>
      <c r="I80" s="32"/>
      <c r="J80" s="32"/>
      <c r="K80" s="32"/>
      <c r="L80" s="32"/>
      <c r="M80" s="32"/>
      <c r="N80" s="32"/>
      <c r="O80" s="32"/>
      <c r="P80" s="32"/>
      <c r="Q80" s="32"/>
      <c r="R80" s="32"/>
      <c r="S80" s="32"/>
      <c r="T80" s="32"/>
      <c r="U80" s="32">
        <v>1</v>
      </c>
      <c r="V80" s="32"/>
      <c r="W80" s="32"/>
      <c r="X80" s="32"/>
      <c r="Y80" s="32"/>
      <c r="Z80" s="32"/>
      <c r="AA80" s="32">
        <v>1</v>
      </c>
      <c r="AB80" s="32"/>
      <c r="AC80" s="32">
        <v>1</v>
      </c>
      <c r="AD80" s="32"/>
      <c r="AE80" s="32"/>
      <c r="AF80" s="32"/>
      <c r="AG80" s="32">
        <v>1</v>
      </c>
      <c r="AH80" s="32"/>
      <c r="AI80" s="32">
        <v>4</v>
      </c>
      <c r="AJ80" s="32"/>
      <c r="AK80" s="26" t="str">
        <f t="shared" si="10"/>
        <v/>
      </c>
      <c r="BA80" s="111" t="str">
        <f>IF(C80&lt;SUM(AH80:AJ80),"Egresos según causal no puede ser mayor que  total egresos","")</f>
        <v/>
      </c>
      <c r="BG80" s="26"/>
      <c r="BH80" s="29">
        <f>IF(J80&lt;SUM(AO80:AQ80),1,0)</f>
        <v>0</v>
      </c>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658"/>
      <c r="B81" s="445" t="s">
        <v>103</v>
      </c>
      <c r="C81" s="56">
        <f t="shared" si="8"/>
        <v>0</v>
      </c>
      <c r="D81" s="56">
        <f t="shared" si="9"/>
        <v>0</v>
      </c>
      <c r="E81" s="56">
        <f t="shared" si="9"/>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t="str">
        <f t="shared" si="10"/>
        <v/>
      </c>
      <c r="BA81" s="111" t="str">
        <f>IF(C81&lt;SUM(AH81:AJ81),"Egresos según causal no puede ser mayor que  total egresos","")</f>
        <v/>
      </c>
      <c r="BG81" s="26"/>
      <c r="BH81" s="29">
        <f>IF(J81&lt;SUM(AO81:AQ81),1,0)</f>
        <v>0</v>
      </c>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658"/>
      <c r="B82" s="102" t="s">
        <v>104</v>
      </c>
      <c r="C82" s="56">
        <f t="shared" si="8"/>
        <v>0</v>
      </c>
      <c r="D82" s="56">
        <f>+F82+H82+J82+L82+N82+P82+R82+T82+V82+X82+Z82+AB82+AD82+AF82</f>
        <v>0</v>
      </c>
      <c r="E82" s="56">
        <f>+G82+I82+K82+M82+O82+Q82+S82+U82+W82+Y82+AA82+AC82+AE82+AG82</f>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t="str">
        <f t="shared" si="10"/>
        <v/>
      </c>
      <c r="BA82" s="111" t="str">
        <f>IF(C82&lt;SUM(AH82:AJ82),"Egresos según causal no puede ser mayor que  total egresos","")</f>
        <v/>
      </c>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662"/>
      <c r="B83" s="459" t="s">
        <v>105</v>
      </c>
      <c r="C83" s="53">
        <f t="shared" si="8"/>
        <v>0</v>
      </c>
      <c r="D83" s="53">
        <f>+F83+H83+J83+L83+N83+P83+R83+T83+V83+X83+Z83+AB83+AD83+AF83</f>
        <v>0</v>
      </c>
      <c r="E83" s="53">
        <f>+G83+I83+K83+M83+O83+Q83+S83+U83+W83+Y83+AA83+AC83+AE83+AG83</f>
        <v>0</v>
      </c>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f t="shared" si="10"/>
        <v>0</v>
      </c>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t="s">
        <v>113</v>
      </c>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657" t="s">
        <v>51</v>
      </c>
      <c r="B85" s="657"/>
      <c r="C85" s="581" t="s">
        <v>52</v>
      </c>
      <c r="D85" s="657"/>
      <c r="E85" s="582"/>
      <c r="F85" s="659" t="s">
        <v>53</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1"/>
      <c r="AH85" s="771" t="s">
        <v>108</v>
      </c>
      <c r="AI85" s="771"/>
      <c r="AJ85" s="771"/>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658"/>
      <c r="B86" s="658"/>
      <c r="C86" s="653"/>
      <c r="D86" s="658"/>
      <c r="E86" s="654"/>
      <c r="F86" s="644" t="s">
        <v>114</v>
      </c>
      <c r="G86" s="646"/>
      <c r="H86" s="644" t="s">
        <v>85</v>
      </c>
      <c r="I86" s="646"/>
      <c r="J86" s="644" t="s">
        <v>86</v>
      </c>
      <c r="K86" s="646"/>
      <c r="L86" s="644" t="s">
        <v>87</v>
      </c>
      <c r="M86" s="646"/>
      <c r="N86" s="644" t="s">
        <v>88</v>
      </c>
      <c r="O86" s="646"/>
      <c r="P86" s="644" t="s">
        <v>89</v>
      </c>
      <c r="Q86" s="646"/>
      <c r="R86" s="644" t="s">
        <v>90</v>
      </c>
      <c r="S86" s="646"/>
      <c r="T86" s="644" t="s">
        <v>91</v>
      </c>
      <c r="U86" s="646"/>
      <c r="V86" s="644" t="s">
        <v>92</v>
      </c>
      <c r="W86" s="646"/>
      <c r="X86" s="644" t="s">
        <v>93</v>
      </c>
      <c r="Y86" s="646"/>
      <c r="Z86" s="664" t="s">
        <v>94</v>
      </c>
      <c r="AA86" s="665"/>
      <c r="AB86" s="664" t="s">
        <v>95</v>
      </c>
      <c r="AC86" s="665"/>
      <c r="AD86" s="664" t="s">
        <v>96</v>
      </c>
      <c r="AE86" s="665"/>
      <c r="AF86" s="664" t="s">
        <v>97</v>
      </c>
      <c r="AG86" s="665"/>
      <c r="AH86" s="772" t="s">
        <v>271</v>
      </c>
      <c r="AI86" s="772" t="s">
        <v>272</v>
      </c>
      <c r="AJ86" s="772" t="s">
        <v>111</v>
      </c>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662"/>
      <c r="B87" s="662"/>
      <c r="C87" s="456" t="s">
        <v>98</v>
      </c>
      <c r="D87" s="456" t="s">
        <v>48</v>
      </c>
      <c r="E87" s="456" t="s">
        <v>70</v>
      </c>
      <c r="F87" s="444" t="s">
        <v>48</v>
      </c>
      <c r="G87" s="444" t="s">
        <v>70</v>
      </c>
      <c r="H87" s="444" t="s">
        <v>48</v>
      </c>
      <c r="I87" s="444" t="s">
        <v>70</v>
      </c>
      <c r="J87" s="444" t="s">
        <v>48</v>
      </c>
      <c r="K87" s="444" t="s">
        <v>70</v>
      </c>
      <c r="L87" s="444" t="s">
        <v>48</v>
      </c>
      <c r="M87" s="444" t="s">
        <v>70</v>
      </c>
      <c r="N87" s="444" t="s">
        <v>48</v>
      </c>
      <c r="O87" s="444" t="s">
        <v>70</v>
      </c>
      <c r="P87" s="444" t="s">
        <v>48</v>
      </c>
      <c r="Q87" s="444" t="s">
        <v>70</v>
      </c>
      <c r="R87" s="444" t="s">
        <v>48</v>
      </c>
      <c r="S87" s="444" t="s">
        <v>70</v>
      </c>
      <c r="T87" s="444" t="s">
        <v>48</v>
      </c>
      <c r="U87" s="444" t="s">
        <v>70</v>
      </c>
      <c r="V87" s="444" t="s">
        <v>48</v>
      </c>
      <c r="W87" s="444" t="s">
        <v>70</v>
      </c>
      <c r="X87" s="444" t="s">
        <v>48</v>
      </c>
      <c r="Y87" s="444" t="s">
        <v>70</v>
      </c>
      <c r="Z87" s="444" t="s">
        <v>48</v>
      </c>
      <c r="AA87" s="444" t="s">
        <v>70</v>
      </c>
      <c r="AB87" s="444" t="s">
        <v>48</v>
      </c>
      <c r="AC87" s="444" t="s">
        <v>70</v>
      </c>
      <c r="AD87" s="444" t="s">
        <v>48</v>
      </c>
      <c r="AE87" s="444" t="s">
        <v>70</v>
      </c>
      <c r="AF87" s="444" t="s">
        <v>48</v>
      </c>
      <c r="AG87" s="444" t="s">
        <v>70</v>
      </c>
      <c r="AH87" s="773"/>
      <c r="AI87" s="773"/>
      <c r="AJ87" s="77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669" t="s">
        <v>115</v>
      </c>
      <c r="B88" s="670"/>
      <c r="C88" s="52">
        <f>SUM(D88:E88)</f>
        <v>0</v>
      </c>
      <c r="D88" s="52">
        <f t="shared" ref="D88:E92" si="11">+F88+H88+J88+L88+N88+P88+R88+T88+V88+X88+Z88+AB88+AD88+AF88</f>
        <v>0</v>
      </c>
      <c r="E88" s="52">
        <f>+G88+I88+K88+M88+O88+Q88+S88+U88+W88+Y88+AA88+AC88+AE88+AG88</f>
        <v>0</v>
      </c>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671" t="s">
        <v>116</v>
      </c>
      <c r="B89" s="672"/>
      <c r="C89" s="62">
        <f>SUM(D89:E89)</f>
        <v>0</v>
      </c>
      <c r="D89" s="62">
        <f t="shared" si="11"/>
        <v>0</v>
      </c>
      <c r="E89" s="62">
        <f>+G89+I89+K89+M89+O89+Q89+S89+U89+W89+Y89+AA89+AC89+AE89+AG89</f>
        <v>0</v>
      </c>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673" t="s">
        <v>117</v>
      </c>
      <c r="B90" s="106" t="s">
        <v>118</v>
      </c>
      <c r="C90" s="52">
        <f>SUM(D90:E90)</f>
        <v>0</v>
      </c>
      <c r="D90" s="52">
        <f t="shared" si="11"/>
        <v>0</v>
      </c>
      <c r="E90" s="52">
        <f>+G90+I90+K90+M90+O90+Q90+S90+U90+W90+Y90+AA90+AC90+AE90+AG90</f>
        <v>0</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674"/>
      <c r="B91" s="107" t="s">
        <v>119</v>
      </c>
      <c r="C91" s="53">
        <f>SUM(D91:E91)</f>
        <v>0</v>
      </c>
      <c r="D91" s="53">
        <f t="shared" si="11"/>
        <v>0</v>
      </c>
      <c r="E91" s="53">
        <f t="shared" si="11"/>
        <v>0</v>
      </c>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t="str">
        <f>IF(C92&gt;C90+C91,"Los Ingresos de pacientes dependientes severos con escaras DEBEN estar incluidos en los Ingresos de pacientes dependientes severos Oncológicos o No Oncológicos","")</f>
        <v/>
      </c>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675" t="s">
        <v>120</v>
      </c>
      <c r="B92" s="676"/>
      <c r="C92" s="108">
        <f>SUM(D92:E92)</f>
        <v>0</v>
      </c>
      <c r="D92" s="108">
        <f t="shared" si="11"/>
        <v>0</v>
      </c>
      <c r="E92" s="108">
        <f t="shared" si="11"/>
        <v>0</v>
      </c>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t="str">
        <f>$BC91</f>
        <v/>
      </c>
      <c r="AL92" s="3"/>
      <c r="AM92" s="3"/>
      <c r="AN92" s="3"/>
      <c r="AO92" s="3"/>
      <c r="AP92" s="3"/>
      <c r="AQ92" s="3"/>
      <c r="AR92" s="5"/>
      <c r="AS92" s="5"/>
      <c r="AT92" s="3"/>
      <c r="AU92" s="3"/>
      <c r="AV92" s="3"/>
      <c r="AW92" s="3"/>
      <c r="AX92" s="3"/>
      <c r="AY92" s="3"/>
      <c r="AZ92" s="3"/>
      <c r="BA92" s="3"/>
      <c r="BB92" s="3"/>
      <c r="BC92" s="3"/>
      <c r="BF92" s="3"/>
      <c r="BG92" s="3"/>
      <c r="BH92" s="3"/>
      <c r="BJ92" s="29">
        <f>IF(C92&gt;C90+C91,1,0)</f>
        <v>0</v>
      </c>
      <c r="BQ92" s="3"/>
      <c r="BR92" s="3"/>
      <c r="BS92" s="3"/>
      <c r="BT92" s="3"/>
      <c r="BU92" s="3"/>
      <c r="BV92" s="3"/>
      <c r="BW92" s="3"/>
      <c r="BX92" s="3"/>
      <c r="BY92" s="3"/>
      <c r="BZ92" s="3"/>
      <c r="CA92" s="5"/>
      <c r="CB92" s="5"/>
    </row>
    <row r="93" spans="1:98" s="17" customFormat="1" ht="30" customHeight="1" x14ac:dyDescent="0.2">
      <c r="A93" s="69" t="s">
        <v>121</v>
      </c>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635" t="s">
        <v>3</v>
      </c>
      <c r="B94" s="636"/>
      <c r="C94" s="664" t="s">
        <v>52</v>
      </c>
      <c r="D94" s="677"/>
      <c r="E94" s="665"/>
      <c r="F94" s="664" t="s">
        <v>94</v>
      </c>
      <c r="G94" s="665"/>
      <c r="H94" s="664" t="s">
        <v>95</v>
      </c>
      <c r="I94" s="665"/>
      <c r="J94" s="664" t="s">
        <v>96</v>
      </c>
      <c r="K94" s="665"/>
      <c r="L94" s="664" t="s">
        <v>97</v>
      </c>
      <c r="M94" s="677"/>
      <c r="N94" s="682" t="s">
        <v>122</v>
      </c>
      <c r="O94" s="665"/>
      <c r="P94" s="664" t="s">
        <v>273</v>
      </c>
      <c r="Q94" s="665"/>
      <c r="R94" s="664" t="s">
        <v>94</v>
      </c>
      <c r="S94" s="665"/>
      <c r="T94" s="664" t="s">
        <v>95</v>
      </c>
      <c r="U94" s="665"/>
      <c r="V94" s="664" t="s">
        <v>96</v>
      </c>
      <c r="W94" s="665"/>
      <c r="X94" s="664" t="s">
        <v>97</v>
      </c>
      <c r="Y94" s="665"/>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637"/>
      <c r="B95" s="638"/>
      <c r="C95" s="456" t="s">
        <v>98</v>
      </c>
      <c r="D95" s="456" t="s">
        <v>48</v>
      </c>
      <c r="E95" s="456" t="s">
        <v>70</v>
      </c>
      <c r="F95" s="456" t="s">
        <v>48</v>
      </c>
      <c r="G95" s="456" t="s">
        <v>70</v>
      </c>
      <c r="H95" s="456" t="s">
        <v>48</v>
      </c>
      <c r="I95" s="456" t="s">
        <v>70</v>
      </c>
      <c r="J95" s="456" t="s">
        <v>48</v>
      </c>
      <c r="K95" s="456" t="s">
        <v>70</v>
      </c>
      <c r="L95" s="456" t="s">
        <v>48</v>
      </c>
      <c r="M95" s="451" t="s">
        <v>70</v>
      </c>
      <c r="N95" s="113" t="s">
        <v>123</v>
      </c>
      <c r="O95" s="456" t="s">
        <v>124</v>
      </c>
      <c r="P95" s="456" t="s">
        <v>48</v>
      </c>
      <c r="Q95" s="456" t="s">
        <v>70</v>
      </c>
      <c r="R95" s="456" t="s">
        <v>48</v>
      </c>
      <c r="S95" s="456" t="s">
        <v>70</v>
      </c>
      <c r="T95" s="456" t="s">
        <v>48</v>
      </c>
      <c r="U95" s="456" t="s">
        <v>70</v>
      </c>
      <c r="V95" s="456" t="s">
        <v>48</v>
      </c>
      <c r="W95" s="456" t="s">
        <v>70</v>
      </c>
      <c r="X95" s="456" t="s">
        <v>48</v>
      </c>
      <c r="Y95" s="456" t="s">
        <v>70</v>
      </c>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678" t="s">
        <v>125</v>
      </c>
      <c r="B96" s="678"/>
      <c r="C96" s="52">
        <f>SUM(D96:E96)</f>
        <v>0</v>
      </c>
      <c r="D96" s="52">
        <f t="shared" ref="D96:E98" si="12">+F96+H96+J96+L96</f>
        <v>0</v>
      </c>
      <c r="E96" s="52">
        <f t="shared" si="12"/>
        <v>0</v>
      </c>
      <c r="F96" s="60"/>
      <c r="G96" s="60"/>
      <c r="H96" s="60"/>
      <c r="I96" s="60"/>
      <c r="J96" s="60"/>
      <c r="K96" s="60"/>
      <c r="L96" s="60"/>
      <c r="M96" s="114"/>
      <c r="N96" s="59">
        <f t="shared" ref="N96:O98" si="13">+P96+R96+T96+V96+X96</f>
        <v>0</v>
      </c>
      <c r="O96" s="59">
        <f t="shared" si="13"/>
        <v>0</v>
      </c>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599" t="s">
        <v>126</v>
      </c>
      <c r="B97" s="599"/>
      <c r="C97" s="56">
        <f>SUM(D97:E97)</f>
        <v>0</v>
      </c>
      <c r="D97" s="56">
        <f t="shared" si="12"/>
        <v>0</v>
      </c>
      <c r="E97" s="56">
        <f t="shared" si="12"/>
        <v>0</v>
      </c>
      <c r="F97" s="60"/>
      <c r="G97" s="60"/>
      <c r="H97" s="60"/>
      <c r="I97" s="60"/>
      <c r="J97" s="60"/>
      <c r="K97" s="60"/>
      <c r="L97" s="60"/>
      <c r="M97" s="114"/>
      <c r="N97" s="59">
        <f t="shared" si="13"/>
        <v>0</v>
      </c>
      <c r="O97" s="59">
        <f t="shared" si="13"/>
        <v>0</v>
      </c>
      <c r="P97" s="308"/>
      <c r="Q97" s="308"/>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679" t="s">
        <v>127</v>
      </c>
      <c r="B98" s="679"/>
      <c r="C98" s="62">
        <f>SUM(D98:E98)</f>
        <v>0</v>
      </c>
      <c r="D98" s="62">
        <f t="shared" si="12"/>
        <v>0</v>
      </c>
      <c r="E98" s="62">
        <f t="shared" si="12"/>
        <v>0</v>
      </c>
      <c r="F98" s="60"/>
      <c r="G98" s="60"/>
      <c r="H98" s="60"/>
      <c r="I98" s="60"/>
      <c r="J98" s="60"/>
      <c r="K98" s="60"/>
      <c r="L98" s="60"/>
      <c r="M98" s="114"/>
      <c r="N98" s="108">
        <f t="shared" si="13"/>
        <v>0</v>
      </c>
      <c r="O98" s="108">
        <f t="shared" si="13"/>
        <v>0</v>
      </c>
      <c r="P98" s="308"/>
      <c r="Q98" s="308"/>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680" t="s">
        <v>128</v>
      </c>
      <c r="B99" s="680"/>
      <c r="C99" s="50">
        <f t="shared" ref="C99:Y99" si="14">SUM(C96:C98)</f>
        <v>0</v>
      </c>
      <c r="D99" s="50">
        <f t="shared" si="14"/>
        <v>0</v>
      </c>
      <c r="E99" s="50">
        <f t="shared" si="14"/>
        <v>0</v>
      </c>
      <c r="F99" s="50">
        <f t="shared" si="14"/>
        <v>0</v>
      </c>
      <c r="G99" s="50">
        <f t="shared" si="14"/>
        <v>0</v>
      </c>
      <c r="H99" s="50">
        <f t="shared" si="14"/>
        <v>0</v>
      </c>
      <c r="I99" s="50">
        <f t="shared" si="14"/>
        <v>0</v>
      </c>
      <c r="J99" s="50">
        <f t="shared" si="14"/>
        <v>0</v>
      </c>
      <c r="K99" s="50">
        <f t="shared" si="14"/>
        <v>0</v>
      </c>
      <c r="L99" s="50">
        <f t="shared" si="14"/>
        <v>0</v>
      </c>
      <c r="M99" s="115">
        <f t="shared" si="14"/>
        <v>0</v>
      </c>
      <c r="N99" s="115">
        <f>+P99+R99+T99++V99+X99</f>
        <v>0</v>
      </c>
      <c r="O99" s="115">
        <f>+Q99+S99+U99++W99+Y99</f>
        <v>0</v>
      </c>
      <c r="P99" s="50">
        <f>SUM(P96:P98)</f>
        <v>0</v>
      </c>
      <c r="Q99" s="115">
        <f>SUM(Q96:Q98)</f>
        <v>0</v>
      </c>
      <c r="R99" s="50">
        <f t="shared" si="14"/>
        <v>0</v>
      </c>
      <c r="S99" s="115">
        <f t="shared" si="14"/>
        <v>0</v>
      </c>
      <c r="T99" s="50">
        <f t="shared" si="14"/>
        <v>0</v>
      </c>
      <c r="U99" s="115">
        <f t="shared" si="14"/>
        <v>0</v>
      </c>
      <c r="V99" s="50">
        <f t="shared" si="14"/>
        <v>0</v>
      </c>
      <c r="W99" s="115">
        <f t="shared" si="14"/>
        <v>0</v>
      </c>
      <c r="X99" s="50">
        <f t="shared" si="14"/>
        <v>0</v>
      </c>
      <c r="Y99" s="50">
        <f t="shared" si="14"/>
        <v>0</v>
      </c>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681" t="s">
        <v>129</v>
      </c>
      <c r="B100" s="681"/>
      <c r="C100" s="59">
        <f>SUM(D100:E100)</f>
        <v>0</v>
      </c>
      <c r="D100" s="59">
        <f t="shared" ref="D100:E103" si="15">+F100+H100+J100+L100</f>
        <v>0</v>
      </c>
      <c r="E100" s="59">
        <f t="shared" si="15"/>
        <v>0</v>
      </c>
      <c r="F100" s="60"/>
      <c r="G100" s="60"/>
      <c r="H100" s="60"/>
      <c r="I100" s="60"/>
      <c r="J100" s="60"/>
      <c r="K100" s="60"/>
      <c r="L100" s="60"/>
      <c r="M100" s="60"/>
      <c r="N100" s="26"/>
      <c r="O100" s="3"/>
      <c r="P100" s="3" t="s">
        <v>274</v>
      </c>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599" t="s">
        <v>130</v>
      </c>
      <c r="B101" s="599"/>
      <c r="C101" s="56">
        <f>SUM(D101:E101)</f>
        <v>0</v>
      </c>
      <c r="D101" s="56">
        <f t="shared" si="15"/>
        <v>0</v>
      </c>
      <c r="E101" s="56">
        <f t="shared" si="15"/>
        <v>0</v>
      </c>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599" t="s">
        <v>131</v>
      </c>
      <c r="B102" s="599"/>
      <c r="C102" s="56">
        <f>SUM(D102:E102)</f>
        <v>0</v>
      </c>
      <c r="D102" s="56">
        <f t="shared" si="15"/>
        <v>0</v>
      </c>
      <c r="E102" s="56">
        <f t="shared" si="15"/>
        <v>0</v>
      </c>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684" t="s">
        <v>132</v>
      </c>
      <c r="B103" s="684"/>
      <c r="C103" s="62">
        <f>SUM(D103:E103)</f>
        <v>0</v>
      </c>
      <c r="D103" s="62">
        <f t="shared" si="15"/>
        <v>0</v>
      </c>
      <c r="E103" s="62">
        <f t="shared" si="15"/>
        <v>0</v>
      </c>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680" t="s">
        <v>128</v>
      </c>
      <c r="B104" s="680"/>
      <c r="C104" s="50">
        <f t="shared" ref="C104:M104" si="16">SUM(C100:C103)</f>
        <v>0</v>
      </c>
      <c r="D104" s="50">
        <f t="shared" si="16"/>
        <v>0</v>
      </c>
      <c r="E104" s="50">
        <f t="shared" si="16"/>
        <v>0</v>
      </c>
      <c r="F104" s="50">
        <f t="shared" si="16"/>
        <v>0</v>
      </c>
      <c r="G104" s="50">
        <f t="shared" si="16"/>
        <v>0</v>
      </c>
      <c r="H104" s="50">
        <f t="shared" si="16"/>
        <v>0</v>
      </c>
      <c r="I104" s="50">
        <f t="shared" si="16"/>
        <v>0</v>
      </c>
      <c r="J104" s="50">
        <f t="shared" si="16"/>
        <v>0</v>
      </c>
      <c r="K104" s="50">
        <f t="shared" si="16"/>
        <v>0</v>
      </c>
      <c r="L104" s="50">
        <f t="shared" si="16"/>
        <v>0</v>
      </c>
      <c r="M104" s="50">
        <f t="shared" si="16"/>
        <v>0</v>
      </c>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685" t="s">
        <v>133</v>
      </c>
      <c r="B105" s="685"/>
      <c r="C105" s="108">
        <f>+C99+C104</f>
        <v>0</v>
      </c>
      <c r="D105" s="108">
        <f t="shared" ref="D105:M105" si="17">+D99+D104</f>
        <v>0</v>
      </c>
      <c r="E105" s="108">
        <f t="shared" si="17"/>
        <v>0</v>
      </c>
      <c r="F105" s="108">
        <f t="shared" si="17"/>
        <v>0</v>
      </c>
      <c r="G105" s="108">
        <f t="shared" si="17"/>
        <v>0</v>
      </c>
      <c r="H105" s="108">
        <f t="shared" si="17"/>
        <v>0</v>
      </c>
      <c r="I105" s="108">
        <f t="shared" si="17"/>
        <v>0</v>
      </c>
      <c r="J105" s="108">
        <f t="shared" si="17"/>
        <v>0</v>
      </c>
      <c r="K105" s="108">
        <f t="shared" si="17"/>
        <v>0</v>
      </c>
      <c r="L105" s="108">
        <f t="shared" si="17"/>
        <v>0</v>
      </c>
      <c r="M105" s="108">
        <f t="shared" si="17"/>
        <v>0</v>
      </c>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t="s">
        <v>134</v>
      </c>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635" t="s">
        <v>3</v>
      </c>
      <c r="B107" s="636"/>
      <c r="C107" s="664" t="s">
        <v>52</v>
      </c>
      <c r="D107" s="677"/>
      <c r="E107" s="665"/>
      <c r="F107" s="664" t="s">
        <v>94</v>
      </c>
      <c r="G107" s="665"/>
      <c r="H107" s="664" t="s">
        <v>95</v>
      </c>
      <c r="I107" s="665"/>
      <c r="J107" s="664" t="s">
        <v>96</v>
      </c>
      <c r="K107" s="665"/>
      <c r="L107" s="664" t="s">
        <v>97</v>
      </c>
      <c r="M107" s="677"/>
      <c r="N107" s="683" t="s">
        <v>107</v>
      </c>
      <c r="O107" s="657"/>
      <c r="P107" s="582"/>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637"/>
      <c r="B108" s="638"/>
      <c r="C108" s="456" t="s">
        <v>98</v>
      </c>
      <c r="D108" s="456" t="s">
        <v>48</v>
      </c>
      <c r="E108" s="456" t="s">
        <v>70</v>
      </c>
      <c r="F108" s="456" t="s">
        <v>48</v>
      </c>
      <c r="G108" s="456" t="s">
        <v>70</v>
      </c>
      <c r="H108" s="456" t="s">
        <v>48</v>
      </c>
      <c r="I108" s="456" t="s">
        <v>70</v>
      </c>
      <c r="J108" s="456" t="s">
        <v>48</v>
      </c>
      <c r="K108" s="456" t="s">
        <v>70</v>
      </c>
      <c r="L108" s="456" t="s">
        <v>48</v>
      </c>
      <c r="M108" s="451" t="s">
        <v>70</v>
      </c>
      <c r="N108" s="280" t="s">
        <v>109</v>
      </c>
      <c r="O108" s="460" t="s">
        <v>259</v>
      </c>
      <c r="P108" s="281" t="s">
        <v>260</v>
      </c>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678" t="s">
        <v>125</v>
      </c>
      <c r="B109" s="678"/>
      <c r="C109" s="118">
        <f>SUM(D109:E109)</f>
        <v>0</v>
      </c>
      <c r="D109" s="119">
        <f t="shared" ref="D109:E111" si="18">+F109+H109+J109+L109</f>
        <v>0</v>
      </c>
      <c r="E109" s="119">
        <f t="shared" si="18"/>
        <v>0</v>
      </c>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599" t="s">
        <v>126</v>
      </c>
      <c r="B110" s="599"/>
      <c r="C110" s="122">
        <f>SUM(D110:E110)</f>
        <v>0</v>
      </c>
      <c r="D110" s="122">
        <f t="shared" si="18"/>
        <v>0</v>
      </c>
      <c r="E110" s="122">
        <f t="shared" si="18"/>
        <v>0</v>
      </c>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679" t="s">
        <v>127</v>
      </c>
      <c r="B111" s="679"/>
      <c r="C111" s="124">
        <f>SUM(D111:E111)</f>
        <v>0</v>
      </c>
      <c r="D111" s="124">
        <f t="shared" si="18"/>
        <v>0</v>
      </c>
      <c r="E111" s="124">
        <f t="shared" si="18"/>
        <v>0</v>
      </c>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680" t="s">
        <v>128</v>
      </c>
      <c r="B112" s="680"/>
      <c r="C112" s="125">
        <f t="shared" ref="C112:N112" si="19">SUM(C109:C111)</f>
        <v>0</v>
      </c>
      <c r="D112" s="125">
        <f t="shared" si="19"/>
        <v>0</v>
      </c>
      <c r="E112" s="125">
        <f t="shared" si="19"/>
        <v>0</v>
      </c>
      <c r="F112" s="125">
        <f t="shared" si="19"/>
        <v>0</v>
      </c>
      <c r="G112" s="125">
        <f t="shared" si="19"/>
        <v>0</v>
      </c>
      <c r="H112" s="125">
        <f t="shared" si="19"/>
        <v>0</v>
      </c>
      <c r="I112" s="125">
        <f t="shared" si="19"/>
        <v>0</v>
      </c>
      <c r="J112" s="125">
        <f t="shared" si="19"/>
        <v>0</v>
      </c>
      <c r="K112" s="125">
        <f t="shared" si="19"/>
        <v>0</v>
      </c>
      <c r="L112" s="125">
        <f t="shared" si="19"/>
        <v>0</v>
      </c>
      <c r="M112" s="282">
        <f t="shared" si="19"/>
        <v>0</v>
      </c>
      <c r="N112" s="131">
        <f t="shared" si="19"/>
        <v>0</v>
      </c>
      <c r="O112" s="282">
        <f>SUM(O109:O111)</f>
        <v>0</v>
      </c>
      <c r="P112" s="125">
        <f>SUM(P109:P111)</f>
        <v>0</v>
      </c>
      <c r="Q112" s="3" t="str">
        <f>+BA112&amp;""&amp;BB112&amp;""&amp;BC112</f>
        <v xml:space="preserve"> </v>
      </c>
      <c r="R112" s="3"/>
      <c r="S112" s="3"/>
      <c r="AG112" s="17"/>
      <c r="AH112" s="17"/>
      <c r="AI112" s="17"/>
      <c r="AJ112" s="17"/>
      <c r="AK112" s="3"/>
      <c r="AL112" s="3"/>
      <c r="AM112" s="3"/>
      <c r="AN112" s="3"/>
      <c r="AO112" s="3"/>
      <c r="AP112" s="5"/>
      <c r="AQ112" s="5"/>
      <c r="AS112" s="95"/>
      <c r="AT112" s="95"/>
      <c r="AU112" s="95"/>
      <c r="AV112" s="95"/>
      <c r="AW112" s="95"/>
      <c r="AX112" s="95"/>
      <c r="AY112" s="95"/>
      <c r="AZ112" s="95"/>
      <c r="BA112" s="28" t="str">
        <f>IF($C112&lt;SUM($N112:$P112),"Egresos según causal no puede ser mayor que el total de Egresos"," ")</f>
        <v xml:space="preserve"> </v>
      </c>
      <c r="BB112" s="5"/>
      <c r="BC112" s="5"/>
      <c r="BD112" s="95"/>
      <c r="BE112" s="95"/>
      <c r="BF112" s="95"/>
      <c r="BG112" s="95"/>
      <c r="BH112" s="29">
        <f>IF($C112&lt;SUM($N112:$P112),1,0)</f>
        <v>0</v>
      </c>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681" t="s">
        <v>129</v>
      </c>
      <c r="B113" s="681"/>
      <c r="C113" s="126">
        <f>SUM(D113:E113)</f>
        <v>0</v>
      </c>
      <c r="D113" s="126">
        <f t="shared" ref="D113:E116" si="20">+F113+H113+J113+L113</f>
        <v>0</v>
      </c>
      <c r="E113" s="126">
        <f t="shared" si="20"/>
        <v>0</v>
      </c>
      <c r="F113" s="60"/>
      <c r="G113" s="60"/>
      <c r="H113" s="60"/>
      <c r="I113" s="60"/>
      <c r="J113" s="60"/>
      <c r="K113" s="60"/>
      <c r="L113" s="60"/>
      <c r="M113" s="114"/>
      <c r="N113" s="128"/>
      <c r="O113" s="114"/>
      <c r="P113" s="60"/>
      <c r="Q113" s="3" t="str">
        <f>+BA113&amp;""&amp;BB113&amp;""&amp;BC113</f>
        <v xml:space="preserve"> </v>
      </c>
      <c r="R113" s="3"/>
      <c r="S113" s="3"/>
      <c r="T113" s="3"/>
      <c r="U113" s="3"/>
      <c r="V113" s="3"/>
      <c r="W113" s="3"/>
      <c r="X113" s="3"/>
      <c r="Y113" s="3"/>
      <c r="Z113" s="3"/>
      <c r="AA113" s="3"/>
      <c r="AB113" s="3"/>
      <c r="AC113" s="3"/>
      <c r="AQ113" s="17"/>
      <c r="AR113" s="17"/>
      <c r="AS113" s="17"/>
      <c r="AT113" s="17"/>
      <c r="AU113" s="3"/>
      <c r="AV113" s="3"/>
      <c r="AW113" s="3"/>
      <c r="AX113" s="3"/>
      <c r="AY113" s="3"/>
      <c r="AZ113" s="5"/>
      <c r="BA113" s="28" t="str">
        <f>IF($C113&lt;SUM($N113:$P113),"Egresos según causal no puede ser mayor que el total de Egresos"," ")</f>
        <v xml:space="preserve"> </v>
      </c>
      <c r="BB113" s="5"/>
      <c r="BC113" s="5"/>
      <c r="BD113" s="95"/>
      <c r="BE113" s="95"/>
      <c r="BF113" s="95"/>
      <c r="BG113" s="95"/>
      <c r="BH113" s="29">
        <f>IF($C113&lt;SUM($N113:$P113),1,0)</f>
        <v>0</v>
      </c>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599" t="s">
        <v>130</v>
      </c>
      <c r="B114" s="599"/>
      <c r="C114" s="122">
        <f>SUM(D114:E114)</f>
        <v>0</v>
      </c>
      <c r="D114" s="122">
        <f t="shared" si="20"/>
        <v>0</v>
      </c>
      <c r="E114" s="122">
        <f t="shared" si="20"/>
        <v>0</v>
      </c>
      <c r="F114" s="32"/>
      <c r="G114" s="32"/>
      <c r="H114" s="32"/>
      <c r="I114" s="32"/>
      <c r="J114" s="32"/>
      <c r="K114" s="32"/>
      <c r="L114" s="32"/>
      <c r="M114" s="86"/>
      <c r="N114" s="129"/>
      <c r="O114" s="86"/>
      <c r="P114" s="32"/>
      <c r="Q114" s="3" t="str">
        <f>+BA114&amp;""&amp;BB114&amp;""&amp;BC114</f>
        <v xml:space="preserve"> </v>
      </c>
      <c r="R114" s="3"/>
      <c r="S114" s="3"/>
      <c r="T114" s="3"/>
      <c r="U114" s="3"/>
      <c r="V114" s="3"/>
      <c r="W114" s="3"/>
      <c r="X114" s="3"/>
      <c r="Y114" s="3"/>
      <c r="Z114" s="3"/>
      <c r="AA114" s="3"/>
      <c r="AB114" s="3"/>
      <c r="AC114" s="3"/>
      <c r="AQ114" s="17"/>
      <c r="AR114" s="17"/>
      <c r="AS114" s="17"/>
      <c r="AT114" s="17"/>
      <c r="AU114" s="3"/>
      <c r="AV114" s="3"/>
      <c r="AW114" s="3"/>
      <c r="AX114" s="3"/>
      <c r="AY114" s="3"/>
      <c r="AZ114" s="5"/>
      <c r="BA114" s="28" t="str">
        <f>IF($C114&lt;SUM($N114:$P114),"Egresos según causal no puede ser mayor que el total de Egresos"," ")</f>
        <v xml:space="preserve"> </v>
      </c>
      <c r="BB114" s="5"/>
      <c r="BC114" s="5"/>
      <c r="BD114" s="95"/>
      <c r="BE114" s="95"/>
      <c r="BF114" s="95"/>
      <c r="BG114" s="95"/>
      <c r="BH114" s="29">
        <f>IF($C114&lt;SUM($N114:$P114),1,0)</f>
        <v>0</v>
      </c>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599" t="s">
        <v>131</v>
      </c>
      <c r="B115" s="599"/>
      <c r="C115" s="122">
        <f>SUM(D115:E115)</f>
        <v>0</v>
      </c>
      <c r="D115" s="122">
        <f t="shared" si="20"/>
        <v>0</v>
      </c>
      <c r="E115" s="122">
        <f t="shared" si="20"/>
        <v>0</v>
      </c>
      <c r="F115" s="32"/>
      <c r="G115" s="32"/>
      <c r="H115" s="32"/>
      <c r="I115" s="32"/>
      <c r="J115" s="32"/>
      <c r="K115" s="32"/>
      <c r="L115" s="32"/>
      <c r="M115" s="86"/>
      <c r="N115" s="129"/>
      <c r="O115" s="86"/>
      <c r="P115" s="32"/>
      <c r="Q115" s="3" t="str">
        <f>+BA115&amp;""&amp;BB115&amp;""&amp;BC115</f>
        <v xml:space="preserve"> </v>
      </c>
      <c r="R115" s="3"/>
      <c r="S115" s="3"/>
      <c r="T115" s="3"/>
      <c r="U115" s="3"/>
      <c r="V115" s="3"/>
      <c r="W115" s="3"/>
      <c r="X115" s="3"/>
      <c r="Y115" s="3"/>
      <c r="Z115" s="3"/>
      <c r="AA115" s="3"/>
      <c r="AB115" s="3"/>
      <c r="AC115" s="3"/>
      <c r="AQ115" s="17"/>
      <c r="AR115" s="17"/>
      <c r="AS115" s="17"/>
      <c r="AT115" s="17"/>
      <c r="AU115" s="3"/>
      <c r="AV115" s="3"/>
      <c r="AW115" s="3"/>
      <c r="AX115" s="3"/>
      <c r="AY115" s="3"/>
      <c r="AZ115" s="5"/>
      <c r="BA115" s="28" t="str">
        <f>IF($C115&lt;SUM($N115:$P115),"Egresos según causal no puede ser mayor que el total de Egresos"," ")</f>
        <v xml:space="preserve"> </v>
      </c>
      <c r="BB115" s="5"/>
      <c r="BC115" s="5"/>
      <c r="BD115" s="95"/>
      <c r="BE115" s="95"/>
      <c r="BF115" s="95"/>
      <c r="BG115" s="95"/>
      <c r="BH115" s="29">
        <f>IF($C115&lt;SUM($N115:$P115),1,0)</f>
        <v>0</v>
      </c>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684" t="s">
        <v>132</v>
      </c>
      <c r="B116" s="684"/>
      <c r="C116" s="124">
        <f>SUM(D116:E116)</f>
        <v>0</v>
      </c>
      <c r="D116" s="124">
        <f t="shared" si="20"/>
        <v>0</v>
      </c>
      <c r="E116" s="124">
        <f t="shared" si="20"/>
        <v>0</v>
      </c>
      <c r="F116" s="35"/>
      <c r="G116" s="35"/>
      <c r="H116" s="35"/>
      <c r="I116" s="35"/>
      <c r="J116" s="35"/>
      <c r="K116" s="35"/>
      <c r="L116" s="35"/>
      <c r="M116" s="159"/>
      <c r="N116" s="130"/>
      <c r="O116" s="159"/>
      <c r="P116" s="35"/>
      <c r="Q116" s="3" t="str">
        <f>+BA116&amp;""&amp;BB116&amp;""&amp;BC116</f>
        <v xml:space="preserve"> </v>
      </c>
      <c r="R116" s="3"/>
      <c r="S116" s="3"/>
      <c r="T116" s="3"/>
      <c r="U116" s="3"/>
      <c r="V116" s="3"/>
      <c r="W116" s="3"/>
      <c r="X116" s="3"/>
      <c r="Y116" s="3"/>
      <c r="Z116" s="3"/>
      <c r="AA116" s="3"/>
      <c r="AB116" s="3"/>
      <c r="AC116" s="3"/>
      <c r="AQ116" s="17"/>
      <c r="AR116" s="17"/>
      <c r="AS116" s="17"/>
      <c r="AT116" s="17"/>
      <c r="AU116" s="3"/>
      <c r="AV116" s="3"/>
      <c r="AW116" s="3"/>
      <c r="AX116" s="3"/>
      <c r="AY116" s="3"/>
      <c r="AZ116" s="5"/>
      <c r="BA116" s="28" t="str">
        <f>IF($C116&lt;SUM($N116:$P116),"Egresos según causal no puede ser mayor que el total de Egresos"," ")</f>
        <v xml:space="preserve"> </v>
      </c>
      <c r="BB116" s="5"/>
      <c r="BC116" s="5"/>
      <c r="BD116" s="95"/>
      <c r="BE116" s="95"/>
      <c r="BF116" s="95"/>
      <c r="BG116" s="95"/>
      <c r="BH116" s="29">
        <f>IF($C116&lt;SUM($N116:$P116),1,0)</f>
        <v>0</v>
      </c>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680" t="s">
        <v>128</v>
      </c>
      <c r="B117" s="680"/>
      <c r="C117" s="125">
        <f t="shared" ref="C117:N117" si="21">SUM(C113:C116)</f>
        <v>0</v>
      </c>
      <c r="D117" s="125">
        <f t="shared" si="21"/>
        <v>0</v>
      </c>
      <c r="E117" s="125">
        <f t="shared" si="21"/>
        <v>0</v>
      </c>
      <c r="F117" s="125">
        <f t="shared" si="21"/>
        <v>0</v>
      </c>
      <c r="G117" s="125">
        <f t="shared" si="21"/>
        <v>0</v>
      </c>
      <c r="H117" s="125">
        <f t="shared" si="21"/>
        <v>0</v>
      </c>
      <c r="I117" s="125">
        <f t="shared" si="21"/>
        <v>0</v>
      </c>
      <c r="J117" s="125">
        <f t="shared" si="21"/>
        <v>0</v>
      </c>
      <c r="K117" s="125">
        <f t="shared" si="21"/>
        <v>0</v>
      </c>
      <c r="L117" s="125">
        <f t="shared" si="21"/>
        <v>0</v>
      </c>
      <c r="M117" s="282">
        <f t="shared" si="21"/>
        <v>0</v>
      </c>
      <c r="N117" s="131">
        <f t="shared" si="21"/>
        <v>0</v>
      </c>
      <c r="O117" s="282">
        <f>SUM(O113:O116)</f>
        <v>0</v>
      </c>
      <c r="P117" s="125">
        <f>SUM(P113:P116)</f>
        <v>0</v>
      </c>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685" t="s">
        <v>133</v>
      </c>
      <c r="B118" s="685"/>
      <c r="C118" s="132">
        <f>+C112+C117</f>
        <v>0</v>
      </c>
      <c r="D118" s="132">
        <f t="shared" ref="D118:N118" si="22">+D112+D117</f>
        <v>0</v>
      </c>
      <c r="E118" s="132">
        <f t="shared" si="22"/>
        <v>0</v>
      </c>
      <c r="F118" s="132">
        <f t="shared" si="22"/>
        <v>0</v>
      </c>
      <c r="G118" s="132">
        <f t="shared" si="22"/>
        <v>0</v>
      </c>
      <c r="H118" s="132">
        <f t="shared" si="22"/>
        <v>0</v>
      </c>
      <c r="I118" s="132">
        <f t="shared" si="22"/>
        <v>0</v>
      </c>
      <c r="J118" s="132">
        <f t="shared" si="22"/>
        <v>0</v>
      </c>
      <c r="K118" s="132">
        <f t="shared" si="22"/>
        <v>0</v>
      </c>
      <c r="L118" s="132">
        <f t="shared" si="22"/>
        <v>0</v>
      </c>
      <c r="M118" s="283">
        <f t="shared" si="22"/>
        <v>0</v>
      </c>
      <c r="N118" s="133">
        <f t="shared" si="22"/>
        <v>0</v>
      </c>
      <c r="O118" s="283">
        <f>+O112+O117</f>
        <v>0</v>
      </c>
      <c r="P118" s="132">
        <f>+P112+P117</f>
        <v>0</v>
      </c>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t="s">
        <v>136</v>
      </c>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635" t="s">
        <v>3</v>
      </c>
      <c r="B120" s="636"/>
      <c r="C120" s="664" t="s">
        <v>52</v>
      </c>
      <c r="D120" s="677"/>
      <c r="E120" s="665"/>
      <c r="F120" s="664" t="s">
        <v>93</v>
      </c>
      <c r="G120" s="665"/>
      <c r="H120" s="664" t="s">
        <v>94</v>
      </c>
      <c r="I120" s="665"/>
      <c r="J120" s="664" t="s">
        <v>95</v>
      </c>
      <c r="K120" s="665"/>
      <c r="L120" s="664" t="s">
        <v>96</v>
      </c>
      <c r="M120" s="665"/>
      <c r="N120" s="664" t="s">
        <v>97</v>
      </c>
      <c r="O120" s="677"/>
      <c r="P120" s="682" t="s">
        <v>107</v>
      </c>
      <c r="Q120" s="677"/>
      <c r="R120" s="665"/>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637"/>
      <c r="B121" s="638"/>
      <c r="C121" s="456" t="s">
        <v>98</v>
      </c>
      <c r="D121" s="456" t="s">
        <v>48</v>
      </c>
      <c r="E121" s="456" t="s">
        <v>70</v>
      </c>
      <c r="F121" s="456" t="s">
        <v>48</v>
      </c>
      <c r="G121" s="456" t="s">
        <v>70</v>
      </c>
      <c r="H121" s="456" t="s">
        <v>48</v>
      </c>
      <c r="I121" s="456" t="s">
        <v>70</v>
      </c>
      <c r="J121" s="456" t="s">
        <v>48</v>
      </c>
      <c r="K121" s="456" t="s">
        <v>70</v>
      </c>
      <c r="L121" s="456" t="s">
        <v>48</v>
      </c>
      <c r="M121" s="456" t="s">
        <v>70</v>
      </c>
      <c r="N121" s="456" t="s">
        <v>48</v>
      </c>
      <c r="O121" s="451" t="s">
        <v>70</v>
      </c>
      <c r="P121" s="113" t="s">
        <v>109</v>
      </c>
      <c r="Q121" s="456" t="s">
        <v>259</v>
      </c>
      <c r="R121" s="456" t="s">
        <v>260</v>
      </c>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624" t="s">
        <v>137</v>
      </c>
      <c r="B122" s="693"/>
      <c r="C122" s="118">
        <f>SUM(D122:E122)</f>
        <v>0</v>
      </c>
      <c r="D122" s="284">
        <f>+H122+J122+L122+F122+N122</f>
        <v>0</v>
      </c>
      <c r="E122" s="119">
        <f>+I122+K122+G122+M122+O122</f>
        <v>0</v>
      </c>
      <c r="F122" s="285"/>
      <c r="G122" s="25"/>
      <c r="H122" s="285"/>
      <c r="I122" s="25"/>
      <c r="J122" s="285"/>
      <c r="K122" s="25"/>
      <c r="L122" s="285"/>
      <c r="M122" s="25"/>
      <c r="N122" s="285"/>
      <c r="O122" s="85"/>
      <c r="P122" s="121"/>
      <c r="Q122" s="25"/>
      <c r="R122" s="183"/>
      <c r="S122" s="3" t="str">
        <f>+BA122</f>
        <v xml:space="preserve"> </v>
      </c>
      <c r="T122" s="3"/>
      <c r="U122" s="3"/>
      <c r="V122" s="3"/>
      <c r="W122" s="3"/>
      <c r="X122" s="3"/>
      <c r="Y122" s="3"/>
      <c r="Z122" s="3"/>
      <c r="AA122" s="3"/>
      <c r="AB122" s="3"/>
      <c r="AC122" s="3"/>
      <c r="AS122" s="5"/>
      <c r="AT122" s="5"/>
      <c r="AU122" s="5"/>
      <c r="AV122" s="5"/>
      <c r="AW122" s="5"/>
      <c r="AX122" s="5"/>
      <c r="AY122" s="5"/>
      <c r="AZ122" s="5"/>
      <c r="BA122" s="28" t="str">
        <f>IF($C122&lt;SUM($P122:$R122),"Egresos según causal no puede ser mayor que el total de Egresos"," ")</f>
        <v xml:space="preserve"> </v>
      </c>
      <c r="BD122" s="95"/>
      <c r="BE122" s="95"/>
      <c r="BF122" s="95"/>
      <c r="BG122" s="95"/>
      <c r="BH122" s="29">
        <f>IF($C122&lt;SUM($P122:$R122),1,0)</f>
        <v>0</v>
      </c>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694" t="s">
        <v>138</v>
      </c>
      <c r="B123" s="695"/>
      <c r="C123" s="122">
        <f>SUM(D123:E123)</f>
        <v>0</v>
      </c>
      <c r="D123" s="286">
        <f>+H123+J123+L123+F123+N123</f>
        <v>0</v>
      </c>
      <c r="E123" s="122">
        <f>+I123+K123+G123+M123+O123</f>
        <v>0</v>
      </c>
      <c r="F123" s="287"/>
      <c r="G123" s="32"/>
      <c r="H123" s="287"/>
      <c r="I123" s="32"/>
      <c r="J123" s="287"/>
      <c r="K123" s="32"/>
      <c r="L123" s="287"/>
      <c r="M123" s="32"/>
      <c r="N123" s="287"/>
      <c r="O123" s="86"/>
      <c r="P123" s="123"/>
      <c r="Q123" s="32"/>
      <c r="R123" s="178"/>
      <c r="S123" s="3" t="str">
        <f>+BA123</f>
        <v xml:space="preserve"> </v>
      </c>
      <c r="T123" s="3"/>
      <c r="U123" s="3"/>
      <c r="V123" s="3"/>
      <c r="W123" s="3"/>
      <c r="X123" s="3"/>
      <c r="Y123" s="3"/>
      <c r="Z123" s="3"/>
      <c r="AA123" s="3"/>
      <c r="AB123" s="3"/>
      <c r="AC123" s="3"/>
      <c r="AS123" s="5"/>
      <c r="AT123" s="5"/>
      <c r="AU123" s="5"/>
      <c r="AV123" s="5"/>
      <c r="AW123" s="5"/>
      <c r="AX123" s="5"/>
      <c r="AY123" s="5"/>
      <c r="AZ123" s="5"/>
      <c r="BA123" s="28" t="str">
        <f>IF($C123&lt;SUM($P123:$R123),"Egresos según causal no puede ser mayor que el total de Egresos"," ")</f>
        <v xml:space="preserve"> </v>
      </c>
      <c r="BB123" s="5"/>
      <c r="BC123" s="5"/>
      <c r="BD123" s="95"/>
      <c r="BE123" s="95"/>
      <c r="BF123" s="95"/>
      <c r="BG123" s="95"/>
      <c r="BH123" s="29">
        <f>IF($C123&lt;SUM($P123:$R123),1,0)</f>
        <v>0</v>
      </c>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774" t="s">
        <v>261</v>
      </c>
      <c r="B124" s="775"/>
      <c r="C124" s="135">
        <f>SUM(D124:E124)</f>
        <v>0</v>
      </c>
      <c r="D124" s="288">
        <f>+H124+J124+L124+F124+N124</f>
        <v>0</v>
      </c>
      <c r="E124" s="135">
        <f>+I124+K124+G124+M124+O124</f>
        <v>0</v>
      </c>
      <c r="F124" s="289"/>
      <c r="G124" s="44"/>
      <c r="H124" s="289"/>
      <c r="I124" s="44"/>
      <c r="J124" s="289"/>
      <c r="K124" s="44"/>
      <c r="L124" s="289"/>
      <c r="M124" s="44"/>
      <c r="N124" s="289"/>
      <c r="O124" s="87"/>
      <c r="P124" s="290"/>
      <c r="Q124" s="44"/>
      <c r="R124" s="184"/>
      <c r="S124" s="3" t="str">
        <f>+BA124</f>
        <v xml:space="preserve"> </v>
      </c>
      <c r="T124" s="3"/>
      <c r="U124" s="3"/>
      <c r="V124" s="3"/>
      <c r="W124" s="3"/>
      <c r="X124" s="3"/>
      <c r="Y124" s="3"/>
      <c r="Z124" s="3"/>
      <c r="AA124" s="3"/>
      <c r="AB124" s="3"/>
      <c r="AC124" s="3"/>
      <c r="AS124" s="5"/>
      <c r="AT124" s="5"/>
      <c r="AU124" s="5"/>
      <c r="AV124" s="5"/>
      <c r="AW124" s="5"/>
      <c r="AX124" s="5"/>
      <c r="AY124" s="5"/>
      <c r="AZ124" s="5"/>
      <c r="BA124" s="28" t="str">
        <f>IF($C124&lt;SUM($P124:$R124),"Egresos según causal no puede ser mayor que el total de Egresos"," ")</f>
        <v xml:space="preserve"> </v>
      </c>
      <c r="BB124" s="5"/>
      <c r="BC124" s="5"/>
      <c r="BD124" s="95"/>
      <c r="BE124" s="95"/>
      <c r="BF124" s="95"/>
      <c r="BG124" s="95"/>
      <c r="BH124" s="29">
        <f>IF($C124&lt;SUM($P124:$R124),1,0)</f>
        <v>0</v>
      </c>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t="s">
        <v>139</v>
      </c>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623" t="s">
        <v>140</v>
      </c>
      <c r="B126" s="623"/>
      <c r="C126" s="623"/>
      <c r="D126" s="623" t="s">
        <v>52</v>
      </c>
      <c r="E126" s="623"/>
      <c r="F126" s="623"/>
      <c r="G126" s="720" t="s">
        <v>141</v>
      </c>
      <c r="H126" s="720"/>
      <c r="I126" s="776" t="s">
        <v>142</v>
      </c>
      <c r="J126" s="776"/>
      <c r="K126" s="776" t="s">
        <v>143</v>
      </c>
      <c r="L126" s="776"/>
      <c r="M126" s="720" t="s">
        <v>84</v>
      </c>
      <c r="N126" s="720"/>
      <c r="O126" s="720" t="s">
        <v>8</v>
      </c>
      <c r="P126" s="720"/>
      <c r="Q126" s="666" t="s">
        <v>86</v>
      </c>
      <c r="R126" s="666"/>
      <c r="S126" s="666" t="s">
        <v>87</v>
      </c>
      <c r="T126" s="666"/>
      <c r="U126" s="666" t="s">
        <v>88</v>
      </c>
      <c r="V126" s="666"/>
      <c r="W126" s="666" t="s">
        <v>89</v>
      </c>
      <c r="X126" s="666"/>
      <c r="Y126" s="666" t="s">
        <v>90</v>
      </c>
      <c r="Z126" s="666"/>
      <c r="AA126" s="666" t="s">
        <v>91</v>
      </c>
      <c r="AB126" s="666"/>
      <c r="AC126" s="666" t="s">
        <v>92</v>
      </c>
      <c r="AD126" s="666"/>
      <c r="AE126" s="666" t="s">
        <v>93</v>
      </c>
      <c r="AF126" s="666"/>
      <c r="AG126" s="666" t="s">
        <v>94</v>
      </c>
      <c r="AH126" s="666"/>
      <c r="AI126" s="666" t="s">
        <v>95</v>
      </c>
      <c r="AJ126" s="666"/>
      <c r="AK126" s="666" t="s">
        <v>96</v>
      </c>
      <c r="AL126" s="666"/>
      <c r="AM126" s="666" t="s">
        <v>97</v>
      </c>
      <c r="AN126" s="664"/>
      <c r="AO126" s="777" t="s">
        <v>144</v>
      </c>
      <c r="AP126" s="779" t="s">
        <v>262</v>
      </c>
      <c r="AQ126" s="781" t="s">
        <v>145</v>
      </c>
      <c r="AR126" s="781"/>
      <c r="AY126" s="5"/>
      <c r="AZ126" s="291"/>
      <c r="BA126" s="95"/>
      <c r="BB126" s="95"/>
      <c r="BC126" s="95"/>
      <c r="BD126" s="292"/>
      <c r="BE126" s="292"/>
      <c r="BF126" s="291"/>
      <c r="BG126" s="293"/>
      <c r="BH126" s="291"/>
      <c r="BI126" s="291"/>
      <c r="BJ126" s="292"/>
      <c r="BK126" s="292"/>
      <c r="BL126" s="292"/>
      <c r="BM126" s="292"/>
      <c r="BN126" s="291"/>
      <c r="BO126" s="291"/>
      <c r="BP126" s="291"/>
      <c r="BQ126" s="291"/>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658"/>
      <c r="CO126" s="658"/>
      <c r="CP126" s="95"/>
      <c r="CQ126" s="95"/>
      <c r="CR126" s="95"/>
    </row>
    <row r="127" spans="1:96" s="22" customFormat="1" ht="21" x14ac:dyDescent="0.15">
      <c r="A127" s="623"/>
      <c r="B127" s="623"/>
      <c r="C127" s="623"/>
      <c r="D127" s="464" t="s">
        <v>146</v>
      </c>
      <c r="E127" s="332" t="s">
        <v>48</v>
      </c>
      <c r="F127" s="332" t="s">
        <v>70</v>
      </c>
      <c r="G127" s="463" t="s">
        <v>48</v>
      </c>
      <c r="H127" s="463" t="s">
        <v>70</v>
      </c>
      <c r="I127" s="463" t="s">
        <v>48</v>
      </c>
      <c r="J127" s="463" t="s">
        <v>70</v>
      </c>
      <c r="K127" s="463" t="s">
        <v>48</v>
      </c>
      <c r="L127" s="463" t="s">
        <v>70</v>
      </c>
      <c r="M127" s="463" t="s">
        <v>48</v>
      </c>
      <c r="N127" s="463" t="s">
        <v>70</v>
      </c>
      <c r="O127" s="463" t="s">
        <v>48</v>
      </c>
      <c r="P127" s="463" t="s">
        <v>70</v>
      </c>
      <c r="Q127" s="463" t="s">
        <v>48</v>
      </c>
      <c r="R127" s="463" t="s">
        <v>70</v>
      </c>
      <c r="S127" s="463" t="s">
        <v>48</v>
      </c>
      <c r="T127" s="463" t="s">
        <v>70</v>
      </c>
      <c r="U127" s="463" t="s">
        <v>48</v>
      </c>
      <c r="V127" s="463" t="s">
        <v>70</v>
      </c>
      <c r="W127" s="463" t="s">
        <v>48</v>
      </c>
      <c r="X127" s="463" t="s">
        <v>70</v>
      </c>
      <c r="Y127" s="463" t="s">
        <v>48</v>
      </c>
      <c r="Z127" s="463" t="s">
        <v>70</v>
      </c>
      <c r="AA127" s="463" t="s">
        <v>48</v>
      </c>
      <c r="AB127" s="463" t="s">
        <v>70</v>
      </c>
      <c r="AC127" s="463" t="s">
        <v>48</v>
      </c>
      <c r="AD127" s="463" t="s">
        <v>70</v>
      </c>
      <c r="AE127" s="463" t="s">
        <v>48</v>
      </c>
      <c r="AF127" s="463" t="s">
        <v>70</v>
      </c>
      <c r="AG127" s="463" t="s">
        <v>48</v>
      </c>
      <c r="AH127" s="463" t="s">
        <v>70</v>
      </c>
      <c r="AI127" s="463" t="s">
        <v>48</v>
      </c>
      <c r="AJ127" s="463" t="s">
        <v>70</v>
      </c>
      <c r="AK127" s="463" t="s">
        <v>48</v>
      </c>
      <c r="AL127" s="463" t="s">
        <v>70</v>
      </c>
      <c r="AM127" s="463" t="s">
        <v>48</v>
      </c>
      <c r="AN127" s="443" t="s">
        <v>70</v>
      </c>
      <c r="AO127" s="778"/>
      <c r="AP127" s="780"/>
      <c r="AQ127" s="143" t="s">
        <v>48</v>
      </c>
      <c r="AR127" s="143" t="s">
        <v>70</v>
      </c>
      <c r="AY127" s="5"/>
      <c r="AZ127" s="294"/>
      <c r="BA127" s="95"/>
      <c r="BB127" s="95"/>
      <c r="BC127" s="95"/>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95"/>
      <c r="CQ127" s="95"/>
      <c r="CR127" s="95"/>
    </row>
    <row r="128" spans="1:96" s="22" customFormat="1" ht="15.75" customHeight="1" x14ac:dyDescent="0.15">
      <c r="A128" s="144" t="s">
        <v>147</v>
      </c>
      <c r="B128" s="453"/>
      <c r="C128" s="145"/>
      <c r="D128" s="146">
        <f>SUM(E128:F128)</f>
        <v>37</v>
      </c>
      <c r="E128" s="146">
        <f>+G128+I128+K128+M128+O128+Q128+S128+U128+W128+Y128+AA128+AC128+AE128+AG128+AI128+AK128+AM128</f>
        <v>18</v>
      </c>
      <c r="F128" s="146">
        <f>+H128+J128+L128+N128+P128+R128+T128+V128+X128+Z128+AB128+AD128+AF128+AH128+AJ128+AL128+AN128</f>
        <v>19</v>
      </c>
      <c r="G128" s="147">
        <v>2</v>
      </c>
      <c r="H128" s="147">
        <v>2</v>
      </c>
      <c r="I128" s="147">
        <v>5</v>
      </c>
      <c r="J128" s="147">
        <v>2</v>
      </c>
      <c r="K128" s="147">
        <v>5</v>
      </c>
      <c r="L128" s="147">
        <v>2</v>
      </c>
      <c r="M128" s="147"/>
      <c r="N128" s="147">
        <v>2</v>
      </c>
      <c r="O128" s="147">
        <v>1</v>
      </c>
      <c r="P128" s="147">
        <v>2</v>
      </c>
      <c r="Q128" s="147"/>
      <c r="R128" s="147">
        <v>2</v>
      </c>
      <c r="S128" s="147"/>
      <c r="T128" s="147"/>
      <c r="U128" s="147"/>
      <c r="V128" s="147"/>
      <c r="W128" s="147">
        <v>1</v>
      </c>
      <c r="X128" s="147"/>
      <c r="Y128" s="147">
        <v>3</v>
      </c>
      <c r="Z128" s="147">
        <v>2</v>
      </c>
      <c r="AA128" s="147">
        <v>1</v>
      </c>
      <c r="AB128" s="147">
        <v>1</v>
      </c>
      <c r="AC128" s="147"/>
      <c r="AD128" s="147">
        <v>2</v>
      </c>
      <c r="AE128" s="147"/>
      <c r="AF128" s="147">
        <v>2</v>
      </c>
      <c r="AG128" s="147"/>
      <c r="AH128" s="147"/>
      <c r="AI128" s="147"/>
      <c r="AJ128" s="147"/>
      <c r="AK128" s="147"/>
      <c r="AL128" s="147"/>
      <c r="AM128" s="147"/>
      <c r="AN128" s="148"/>
      <c r="AO128" s="149"/>
      <c r="AP128" s="147"/>
      <c r="AQ128" s="147"/>
      <c r="AR128" s="147"/>
      <c r="AS128" s="26" t="str">
        <f>$BA128&amp;" "&amp;$BB128&amp;""&amp;$BC128&amp;""&amp;$BD128</f>
        <v xml:space="preserve"> </v>
      </c>
      <c r="AT128" s="3"/>
      <c r="AZ128" s="95"/>
      <c r="BA128" s="28" t="str">
        <f>IF($AO128&lt;=$F128,"","Las gestantes ingresadas al Programa NO debe ser mayor al Total de Mujeres ingresadas")</f>
        <v/>
      </c>
      <c r="BB128" s="28" t="str">
        <f>IF($AP128&lt;=$F128,"","Las madres de hijos menor de 5 años NO DEBE ser mayor al Total de Mujeres ingresadas al Programa")</f>
        <v/>
      </c>
      <c r="BC128" s="28" t="str">
        <f>IF(($AQ128)&lt;=$E128,"","Los ingresos de Pueblos originarios Hombres NO DEBE ser mayor al Total de ingresos Hombres del Programa")</f>
        <v/>
      </c>
      <c r="BD128" s="28" t="str">
        <f>IF($AR128&lt;=$F128,"","Los ingresos de Pueblos originarios Mujeres NO DEBE ser mayor al Total de ingresos Mujeres del Programa")</f>
        <v/>
      </c>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782" t="s">
        <v>148</v>
      </c>
      <c r="B129" s="783"/>
      <c r="C129" s="784"/>
      <c r="D129" s="785"/>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7"/>
      <c r="AS129" s="26" t="str">
        <f>+BM131&amp;""&amp;BN131&amp;""&amp;BO131&amp;""&amp;BP131&amp;""&amp;BQ131&amp;""&amp;BR131&amp;""&amp;BS131&amp;""&amp;BT131&amp;""&amp;BU131&amp;""&amp;BV131&amp;""&amp;BW131&amp;""&amp;BX131&amp;""&amp;BY131&amp;""&amp;BZ131&amp;""&amp;CA131&amp;""&amp;CB131&amp;""&amp;CC131&amp;""&amp;CD131&amp;""&amp;CE131&amp;""&amp;CF131&amp;""&amp;CG131&amp;""&amp;CH131&amp;""&amp;CI131&amp;""&amp;CJ131&amp;""&amp;CK131&amp;""&amp;CL131&amp;""&amp;CM131&amp;""&amp;CN131&amp;""&amp;CO131&amp;""&amp;CP131&amp;""&amp;CQ131&amp;""&amp;CR131&amp;""&amp;CS131&amp;""&amp;CT131&amp;""&amp;CU131&amp;""&amp;CV131&amp;""&amp;CW131&amp;""&amp;CX131&amp;""&amp;CY131&amp;""&amp;CZ131&amp;""&amp;DA131&amp;""</f>
        <v/>
      </c>
      <c r="AT129" s="3"/>
      <c r="BA129" s="28" t="str">
        <f>IF($AO130&lt;=$F130,"","Las gestantes ingresadas al Programa NO debe ser mayor al Total de Mujeres ingresadas")</f>
        <v/>
      </c>
      <c r="BB129" s="28" t="str">
        <f t="shared" ref="BB129:BB156" si="23">IF($AP130&lt;=$F130,"","Las madres de hijos menor de 5 años NO DEBE ser mayor al Total de Mujeres ingresadas al Programa")</f>
        <v/>
      </c>
      <c r="BC129" s="28" t="str">
        <f t="shared" ref="BC129:BC154" si="24">IF(($AQ130)&lt;=$E130,"","Los ingresos de Pueblos originarios Hombres NO DEBE ser mayor al Total de ingresos Hombres del Programa")</f>
        <v/>
      </c>
      <c r="BD129" s="28" t="str">
        <f t="shared" ref="BD129:BD154" si="25">IF($AR130&lt;=$F130,"","Los ingresos de Pueblos originarios Mujeres NO DEBE ser mayor al Total de ingresos Mujeres del Programa")</f>
        <v/>
      </c>
      <c r="BG129" s="95"/>
      <c r="BH129" s="29">
        <f>IF($AO128&lt;=$F128,0,1)</f>
        <v>0</v>
      </c>
      <c r="BI129" s="29">
        <f>IF($AP128&lt;=$F128,0,1)</f>
        <v>0</v>
      </c>
      <c r="BJ129" s="29">
        <f>IF(($AQ128)&lt;=$E128,0,1)</f>
        <v>0</v>
      </c>
      <c r="BK129" s="29">
        <f>IF($AR128&lt;=$F128,0,1)</f>
        <v>0</v>
      </c>
      <c r="BL129" s="29">
        <f>IF($D133&gt;D128,1,0)</f>
        <v>0</v>
      </c>
      <c r="BM129" s="256" t="s">
        <v>52</v>
      </c>
      <c r="BN129" s="256"/>
      <c r="BO129" s="256"/>
      <c r="BP129" s="256" t="s">
        <v>141</v>
      </c>
      <c r="BQ129" s="256"/>
      <c r="BR129" s="256" t="s">
        <v>142</v>
      </c>
      <c r="BS129" s="256"/>
      <c r="BT129" s="256" t="s">
        <v>143</v>
      </c>
      <c r="BU129" s="256"/>
      <c r="BV129" s="256" t="s">
        <v>84</v>
      </c>
      <c r="BW129" s="256"/>
      <c r="BX129" s="256" t="s">
        <v>8</v>
      </c>
      <c r="BY129" s="256"/>
      <c r="BZ129" s="256" t="s">
        <v>86</v>
      </c>
      <c r="CA129" s="256"/>
      <c r="CB129" s="256" t="s">
        <v>87</v>
      </c>
      <c r="CC129" s="256"/>
      <c r="CD129" s="256" t="s">
        <v>88</v>
      </c>
      <c r="CE129" s="256"/>
      <c r="CF129" s="256" t="s">
        <v>89</v>
      </c>
      <c r="CG129" s="256"/>
      <c r="CH129" s="256" t="s">
        <v>90</v>
      </c>
      <c r="CI129" s="256"/>
      <c r="CJ129" s="256" t="s">
        <v>91</v>
      </c>
      <c r="CK129" s="256"/>
      <c r="CL129" s="256" t="s">
        <v>92</v>
      </c>
      <c r="CM129" s="256"/>
      <c r="CN129" s="256" t="s">
        <v>93</v>
      </c>
      <c r="CO129" s="256"/>
      <c r="CP129" s="256" t="s">
        <v>94</v>
      </c>
      <c r="CQ129" s="256"/>
      <c r="CR129" s="256" t="s">
        <v>95</v>
      </c>
      <c r="CS129" s="256"/>
      <c r="CT129" s="256" t="s">
        <v>96</v>
      </c>
      <c r="CU129" s="256"/>
      <c r="CV129" s="256" t="s">
        <v>97</v>
      </c>
      <c r="CW129" s="256"/>
      <c r="CX129" s="256" t="s">
        <v>144</v>
      </c>
      <c r="CY129" s="256" t="s">
        <v>262</v>
      </c>
      <c r="CZ129" s="256" t="s">
        <v>145</v>
      </c>
      <c r="DA129" s="256"/>
    </row>
    <row r="130" spans="1:105" s="22" customFormat="1" ht="15.75" customHeight="1" x14ac:dyDescent="0.15">
      <c r="A130" s="788" t="s">
        <v>263</v>
      </c>
      <c r="B130" s="691" t="s">
        <v>149</v>
      </c>
      <c r="C130" s="692"/>
      <c r="D130" s="150">
        <f>SUM(E130:F130)</f>
        <v>0</v>
      </c>
      <c r="E130" s="150">
        <f t="shared" ref="E130:F144" si="26">+G130+I130+K130+M130+O130+Q130+S130+U130+W130+Y130+AA130+AC130+AE130+AG130+AI130+AK130+AM130</f>
        <v>0</v>
      </c>
      <c r="F130" s="150">
        <f t="shared" si="26"/>
        <v>0</v>
      </c>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t="str">
        <f t="shared" ref="AS130:AS155" si="27">$BA129&amp;" "&amp;$BB129&amp;""&amp;$BC129&amp;""&amp;$BD129</f>
        <v xml:space="preserve"> </v>
      </c>
      <c r="AT130" s="3"/>
      <c r="BA130" s="28" t="str">
        <f>IF($AO131&lt;=$F131,"","Las gestantes ingresadas al Programa NO debe ser mayor al Total de Mujeres ingresadas")</f>
        <v/>
      </c>
      <c r="BB130" s="28" t="str">
        <f t="shared" si="23"/>
        <v/>
      </c>
      <c r="BC130" s="28" t="str">
        <f t="shared" si="24"/>
        <v/>
      </c>
      <c r="BD130" s="28" t="str">
        <f t="shared" si="25"/>
        <v/>
      </c>
      <c r="BG130" s="95"/>
      <c r="BH130" s="29">
        <f t="shared" ref="BH130:BH157" si="28">IF($AO130&lt;=$F130,0,1)</f>
        <v>0</v>
      </c>
      <c r="BI130" s="29">
        <f t="shared" ref="BI130:BI157" si="29">IF($AP130&lt;=$F130,0,1)</f>
        <v>0</v>
      </c>
      <c r="BJ130" s="29">
        <f>IF(($AQ130)&lt;=$E130,0,1)</f>
        <v>0</v>
      </c>
      <c r="BK130" s="29">
        <f>IF($AR130&lt;=$F130,0,1)</f>
        <v>0</v>
      </c>
      <c r="BL130" s="5"/>
      <c r="BM130" s="256" t="s">
        <v>146</v>
      </c>
      <c r="BN130" s="256" t="s">
        <v>48</v>
      </c>
      <c r="BO130" s="256" t="s">
        <v>70</v>
      </c>
      <c r="BP130" s="256" t="s">
        <v>48</v>
      </c>
      <c r="BQ130" s="256" t="s">
        <v>70</v>
      </c>
      <c r="BR130" s="256" t="s">
        <v>48</v>
      </c>
      <c r="BS130" s="256" t="s">
        <v>70</v>
      </c>
      <c r="BT130" s="256" t="s">
        <v>48</v>
      </c>
      <c r="BU130" s="256" t="s">
        <v>70</v>
      </c>
      <c r="BV130" s="256" t="s">
        <v>48</v>
      </c>
      <c r="BW130" s="256" t="s">
        <v>70</v>
      </c>
      <c r="BX130" s="256" t="s">
        <v>48</v>
      </c>
      <c r="BY130" s="256" t="s">
        <v>70</v>
      </c>
      <c r="BZ130" s="256" t="s">
        <v>48</v>
      </c>
      <c r="CA130" s="256" t="s">
        <v>70</v>
      </c>
      <c r="CB130" s="256" t="s">
        <v>48</v>
      </c>
      <c r="CC130" s="256" t="s">
        <v>70</v>
      </c>
      <c r="CD130" s="256" t="s">
        <v>48</v>
      </c>
      <c r="CE130" s="256" t="s">
        <v>70</v>
      </c>
      <c r="CF130" s="256" t="s">
        <v>48</v>
      </c>
      <c r="CG130" s="256" t="s">
        <v>70</v>
      </c>
      <c r="CH130" s="256" t="s">
        <v>48</v>
      </c>
      <c r="CI130" s="256" t="s">
        <v>70</v>
      </c>
      <c r="CJ130" s="256" t="s">
        <v>48</v>
      </c>
      <c r="CK130" s="256" t="s">
        <v>70</v>
      </c>
      <c r="CL130" s="256" t="s">
        <v>48</v>
      </c>
      <c r="CM130" s="256" t="s">
        <v>70</v>
      </c>
      <c r="CN130" s="256" t="s">
        <v>48</v>
      </c>
      <c r="CO130" s="256" t="s">
        <v>70</v>
      </c>
      <c r="CP130" s="256" t="s">
        <v>48</v>
      </c>
      <c r="CQ130" s="256" t="s">
        <v>70</v>
      </c>
      <c r="CR130" s="256" t="s">
        <v>48</v>
      </c>
      <c r="CS130" s="256" t="s">
        <v>70</v>
      </c>
      <c r="CT130" s="256" t="s">
        <v>48</v>
      </c>
      <c r="CU130" s="256" t="s">
        <v>70</v>
      </c>
      <c r="CV130" s="256" t="s">
        <v>48</v>
      </c>
      <c r="CW130" s="256" t="s">
        <v>70</v>
      </c>
      <c r="CX130" s="256"/>
      <c r="CY130" s="256"/>
      <c r="CZ130" s="256" t="s">
        <v>48</v>
      </c>
      <c r="DA130" s="256" t="s">
        <v>70</v>
      </c>
    </row>
    <row r="131" spans="1:105" s="22" customFormat="1" ht="15.75" customHeight="1" x14ac:dyDescent="0.15">
      <c r="A131" s="724"/>
      <c r="B131" s="715" t="s">
        <v>150</v>
      </c>
      <c r="C131" s="716"/>
      <c r="D131" s="151">
        <f>SUM(E131:F131)</f>
        <v>0</v>
      </c>
      <c r="E131" s="151">
        <f t="shared" si="26"/>
        <v>0</v>
      </c>
      <c r="F131" s="151">
        <f t="shared" si="26"/>
        <v>0</v>
      </c>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t="str">
        <f t="shared" si="27"/>
        <v xml:space="preserve"> </v>
      </c>
      <c r="AT131" s="3"/>
      <c r="BA131" s="28" t="str">
        <f>IF($AO132&lt;=$F132,"","Las gestantes ingresadas al Programa NO debe ser mayor al Total de Mujeres ingresadas")</f>
        <v/>
      </c>
      <c r="BB131" s="28" t="str">
        <f t="shared" si="23"/>
        <v/>
      </c>
      <c r="BC131" s="28" t="str">
        <f t="shared" si="24"/>
        <v/>
      </c>
      <c r="BD131" s="28" t="str">
        <f t="shared" si="25"/>
        <v/>
      </c>
      <c r="BG131" s="95"/>
      <c r="BH131" s="29">
        <f t="shared" si="28"/>
        <v>0</v>
      </c>
      <c r="BI131" s="29">
        <f t="shared" si="29"/>
        <v>0</v>
      </c>
      <c r="BJ131" s="29">
        <f t="shared" ref="BJ131:BJ157" si="30">IF(($AQ131)&lt;=$E131,0,1)</f>
        <v>0</v>
      </c>
      <c r="BK131" s="29">
        <f t="shared" ref="BK131:BK157" si="31">IF($AR131&lt;=$F131,0,1)</f>
        <v>0</v>
      </c>
      <c r="BL131" s="5"/>
      <c r="BM131" s="256"/>
      <c r="BN131" s="256"/>
      <c r="BO131" s="256"/>
      <c r="BP131" s="256" t="str">
        <f>IF(G$133&gt;G$128,"El Nº de personas con diagnostico , no puede ser mayor al Nº de Ingresos al programa","")</f>
        <v/>
      </c>
      <c r="BQ131" s="256" t="str">
        <f t="shared" ref="BQ131:CW131" si="32">IF(H$133&gt;H$128,"El Nº de personas con diagnostico, no puede ser mayor al Nº de Ingresos al programa","")</f>
        <v/>
      </c>
      <c r="BR131" s="256" t="str">
        <f t="shared" si="32"/>
        <v/>
      </c>
      <c r="BS131" s="256" t="str">
        <f t="shared" si="32"/>
        <v/>
      </c>
      <c r="BT131" s="256" t="str">
        <f t="shared" si="32"/>
        <v/>
      </c>
      <c r="BU131" s="256" t="str">
        <f t="shared" si="32"/>
        <v/>
      </c>
      <c r="BV131" s="256" t="str">
        <f t="shared" si="32"/>
        <v/>
      </c>
      <c r="BW131" s="256" t="str">
        <f t="shared" si="32"/>
        <v/>
      </c>
      <c r="BX131" s="256" t="str">
        <f t="shared" si="32"/>
        <v/>
      </c>
      <c r="BY131" s="256" t="str">
        <f t="shared" si="32"/>
        <v/>
      </c>
      <c r="BZ131" s="256" t="str">
        <f t="shared" si="32"/>
        <v/>
      </c>
      <c r="CA131" s="256" t="str">
        <f t="shared" si="32"/>
        <v/>
      </c>
      <c r="CB131" s="256" t="str">
        <f t="shared" si="32"/>
        <v/>
      </c>
      <c r="CC131" s="256" t="str">
        <f t="shared" si="32"/>
        <v/>
      </c>
      <c r="CD131" s="256" t="str">
        <f t="shared" si="32"/>
        <v/>
      </c>
      <c r="CE131" s="256" t="str">
        <f t="shared" si="32"/>
        <v/>
      </c>
      <c r="CF131" s="256" t="str">
        <f t="shared" si="32"/>
        <v/>
      </c>
      <c r="CG131" s="256" t="str">
        <f t="shared" si="32"/>
        <v/>
      </c>
      <c r="CH131" s="256" t="str">
        <f t="shared" si="32"/>
        <v/>
      </c>
      <c r="CI131" s="256" t="str">
        <f t="shared" si="32"/>
        <v/>
      </c>
      <c r="CJ131" s="256" t="str">
        <f t="shared" si="32"/>
        <v/>
      </c>
      <c r="CK131" s="256" t="str">
        <f t="shared" si="32"/>
        <v/>
      </c>
      <c r="CL131" s="256" t="str">
        <f t="shared" si="32"/>
        <v/>
      </c>
      <c r="CM131" s="256" t="str">
        <f t="shared" si="32"/>
        <v/>
      </c>
      <c r="CN131" s="256" t="str">
        <f t="shared" si="32"/>
        <v/>
      </c>
      <c r="CO131" s="256" t="str">
        <f t="shared" si="32"/>
        <v/>
      </c>
      <c r="CP131" s="256" t="str">
        <f t="shared" si="32"/>
        <v/>
      </c>
      <c r="CQ131" s="256" t="str">
        <f t="shared" si="32"/>
        <v/>
      </c>
      <c r="CR131" s="256" t="str">
        <f t="shared" si="32"/>
        <v/>
      </c>
      <c r="CS131" s="256" t="str">
        <f t="shared" si="32"/>
        <v/>
      </c>
      <c r="CT131" s="256" t="str">
        <f t="shared" si="32"/>
        <v/>
      </c>
      <c r="CU131" s="256" t="str">
        <f t="shared" si="32"/>
        <v/>
      </c>
      <c r="CV131" s="256" t="str">
        <f t="shared" si="32"/>
        <v/>
      </c>
      <c r="CW131" s="256" t="str">
        <f t="shared" si="32"/>
        <v/>
      </c>
      <c r="CX131" s="256" t="str">
        <f>IF(AO$133&gt;AO$128,"El Nº de personas con diagnostico (Gestantes), no puede ser mayor al Nº de Ingresos al programa","")</f>
        <v/>
      </c>
      <c r="CY131" s="256" t="str">
        <f>IF(AP$133&gt;AP$128,"El Nº de personas con diagnostico (Madre Menor de 5 años), no puede ser mayor al Nº de Ingresos al programa","")</f>
        <v/>
      </c>
      <c r="CZ131" s="256" t="str">
        <f>IF(AQ$133&gt;AQ$128,"El Nº de personas con diagnostico (hombres pueblo originario), no puede ser mayor al Nº de Ingresos al programa","")</f>
        <v/>
      </c>
      <c r="DA131" s="256" t="str">
        <f>IF(AR$133&gt;AR$128,"El Nº de personas con diagnostico (Mujer Pueblo Originario), no puede ser mayor al Nº de Ingresos al programa","")</f>
        <v/>
      </c>
    </row>
    <row r="132" spans="1:105" s="22" customFormat="1" ht="15.75" customHeight="1" x14ac:dyDescent="0.15">
      <c r="A132" s="686" t="s">
        <v>151</v>
      </c>
      <c r="B132" s="686"/>
      <c r="C132" s="687"/>
      <c r="D132" s="158">
        <f>SUM(E132:F132)</f>
        <v>0</v>
      </c>
      <c r="E132" s="158">
        <f t="shared" si="26"/>
        <v>0</v>
      </c>
      <c r="F132" s="158">
        <f t="shared" si="26"/>
        <v>0</v>
      </c>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t="str">
        <f t="shared" si="27"/>
        <v xml:space="preserve"> </v>
      </c>
      <c r="AT132" s="3"/>
      <c r="BA132" s="28"/>
      <c r="BB132" s="28" t="str">
        <f t="shared" si="23"/>
        <v/>
      </c>
      <c r="BC132" s="28" t="str">
        <f t="shared" si="24"/>
        <v/>
      </c>
      <c r="BD132" s="28" t="str">
        <f t="shared" si="25"/>
        <v/>
      </c>
      <c r="BG132" s="95"/>
      <c r="BH132" s="29">
        <f t="shared" si="28"/>
        <v>0</v>
      </c>
      <c r="BI132" s="29">
        <f t="shared" si="29"/>
        <v>0</v>
      </c>
      <c r="BJ132" s="29">
        <f t="shared" si="30"/>
        <v>0</v>
      </c>
      <c r="BK132" s="29">
        <f t="shared" si="31"/>
        <v>0</v>
      </c>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688" t="s">
        <v>264</v>
      </c>
      <c r="B133" s="689"/>
      <c r="C133" s="690"/>
      <c r="D133" s="50">
        <f>SUM(E133:F133)</f>
        <v>37</v>
      </c>
      <c r="E133" s="50">
        <f t="shared" si="26"/>
        <v>18</v>
      </c>
      <c r="F133" s="50">
        <f t="shared" si="26"/>
        <v>19</v>
      </c>
      <c r="G133" s="38">
        <v>2</v>
      </c>
      <c r="H133" s="38">
        <v>2</v>
      </c>
      <c r="I133" s="38">
        <v>5</v>
      </c>
      <c r="J133" s="38">
        <v>2</v>
      </c>
      <c r="K133" s="38">
        <v>5</v>
      </c>
      <c r="L133" s="38">
        <v>2</v>
      </c>
      <c r="M133" s="38"/>
      <c r="N133" s="38">
        <v>2</v>
      </c>
      <c r="O133" s="38">
        <v>1</v>
      </c>
      <c r="P133" s="38">
        <v>2</v>
      </c>
      <c r="Q133" s="38"/>
      <c r="R133" s="38">
        <v>2</v>
      </c>
      <c r="S133" s="38"/>
      <c r="T133" s="38"/>
      <c r="U133" s="38"/>
      <c r="V133" s="38"/>
      <c r="W133" s="38">
        <v>1</v>
      </c>
      <c r="X133" s="38"/>
      <c r="Y133" s="38">
        <v>3</v>
      </c>
      <c r="Z133" s="38">
        <v>2</v>
      </c>
      <c r="AA133" s="38">
        <v>1</v>
      </c>
      <c r="AB133" s="38">
        <v>1</v>
      </c>
      <c r="AC133" s="38"/>
      <c r="AD133" s="38">
        <v>2</v>
      </c>
      <c r="AE133" s="38"/>
      <c r="AF133" s="38">
        <v>2</v>
      </c>
      <c r="AG133" s="38"/>
      <c r="AH133" s="38"/>
      <c r="AI133" s="38"/>
      <c r="AJ133" s="38"/>
      <c r="AK133" s="38"/>
      <c r="AL133" s="38"/>
      <c r="AM133" s="38"/>
      <c r="AN133" s="173"/>
      <c r="AO133" s="163"/>
      <c r="AP133" s="38"/>
      <c r="AQ133" s="38"/>
      <c r="AR133" s="38"/>
      <c r="AS133" s="26" t="str">
        <f t="shared" si="27"/>
        <v xml:space="preserve"> </v>
      </c>
      <c r="AT133" s="3"/>
      <c r="BA133" s="28" t="str">
        <f t="shared" ref="BA133:BA154" si="33">IF($AO134&lt;=$F134,"","Las gestantes ingresadas al Programa NO debe ser mayor al Total de Mujeres ingresadas")</f>
        <v/>
      </c>
      <c r="BB133" s="28" t="str">
        <f t="shared" si="23"/>
        <v/>
      </c>
      <c r="BC133" s="28" t="str">
        <f t="shared" si="24"/>
        <v/>
      </c>
      <c r="BD133" s="28" t="str">
        <f t="shared" si="25"/>
        <v/>
      </c>
      <c r="BG133" s="95"/>
      <c r="BH133" s="29"/>
      <c r="BI133" s="29"/>
      <c r="BJ133" s="29">
        <f t="shared" si="30"/>
        <v>0</v>
      </c>
      <c r="BK133" s="29">
        <f t="shared" si="31"/>
        <v>0</v>
      </c>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700" t="s">
        <v>152</v>
      </c>
      <c r="B134" s="717" t="s">
        <v>153</v>
      </c>
      <c r="C134" s="718"/>
      <c r="D134" s="152">
        <f t="shared" ref="D134:D155" si="34">SUM(E134:F134)</f>
        <v>0</v>
      </c>
      <c r="E134" s="152">
        <f t="shared" si="26"/>
        <v>0</v>
      </c>
      <c r="F134" s="152">
        <f t="shared" si="26"/>
        <v>0</v>
      </c>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t="str">
        <f t="shared" si="27"/>
        <v xml:space="preserve"> </v>
      </c>
      <c r="AT134" s="3"/>
      <c r="BA134" s="28" t="str">
        <f t="shared" si="33"/>
        <v/>
      </c>
      <c r="BB134" s="28" t="str">
        <f t="shared" si="23"/>
        <v/>
      </c>
      <c r="BC134" s="28" t="str">
        <f t="shared" si="24"/>
        <v/>
      </c>
      <c r="BD134" s="28" t="str">
        <f t="shared" si="25"/>
        <v/>
      </c>
      <c r="BG134" s="95"/>
      <c r="BH134" s="29">
        <f t="shared" si="28"/>
        <v>0</v>
      </c>
      <c r="BI134" s="29">
        <f t="shared" si="29"/>
        <v>0</v>
      </c>
      <c r="BJ134" s="29">
        <f t="shared" si="30"/>
        <v>0</v>
      </c>
      <c r="BK134" s="29">
        <f t="shared" si="31"/>
        <v>0</v>
      </c>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700"/>
      <c r="B135" s="696" t="s">
        <v>154</v>
      </c>
      <c r="C135" s="697"/>
      <c r="D135" s="155">
        <f t="shared" si="34"/>
        <v>0</v>
      </c>
      <c r="E135" s="155">
        <f t="shared" si="26"/>
        <v>0</v>
      </c>
      <c r="F135" s="155">
        <f t="shared" si="26"/>
        <v>0</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t="str">
        <f t="shared" si="27"/>
        <v xml:space="preserve"> </v>
      </c>
      <c r="AT135" s="3"/>
      <c r="BA135" s="28" t="str">
        <f t="shared" si="33"/>
        <v/>
      </c>
      <c r="BB135" s="28" t="str">
        <f t="shared" si="23"/>
        <v/>
      </c>
      <c r="BC135" s="28" t="str">
        <f t="shared" si="24"/>
        <v/>
      </c>
      <c r="BD135" s="28" t="str">
        <f t="shared" si="25"/>
        <v/>
      </c>
      <c r="BG135" s="95"/>
      <c r="BH135" s="29">
        <f t="shared" si="28"/>
        <v>0</v>
      </c>
      <c r="BI135" s="29">
        <f t="shared" si="29"/>
        <v>0</v>
      </c>
      <c r="BJ135" s="29">
        <f t="shared" si="30"/>
        <v>0</v>
      </c>
      <c r="BK135" s="29">
        <f t="shared" si="31"/>
        <v>0</v>
      </c>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700"/>
      <c r="B136" s="696" t="s">
        <v>155</v>
      </c>
      <c r="C136" s="697"/>
      <c r="D136" s="155">
        <f t="shared" si="34"/>
        <v>1</v>
      </c>
      <c r="E136" s="155">
        <f t="shared" si="26"/>
        <v>0</v>
      </c>
      <c r="F136" s="155">
        <f t="shared" si="26"/>
        <v>1</v>
      </c>
      <c r="G136" s="32"/>
      <c r="H136" s="32"/>
      <c r="I136" s="32"/>
      <c r="J136" s="32"/>
      <c r="K136" s="32"/>
      <c r="L136" s="32"/>
      <c r="M136" s="32"/>
      <c r="N136" s="32"/>
      <c r="O136" s="32"/>
      <c r="P136" s="32">
        <v>1</v>
      </c>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t="str">
        <f t="shared" si="27"/>
        <v xml:space="preserve"> </v>
      </c>
      <c r="AT136" s="3"/>
      <c r="BA136" s="28" t="str">
        <f t="shared" si="33"/>
        <v/>
      </c>
      <c r="BB136" s="28" t="str">
        <f t="shared" si="23"/>
        <v/>
      </c>
      <c r="BC136" s="28" t="str">
        <f t="shared" si="24"/>
        <v/>
      </c>
      <c r="BD136" s="28" t="str">
        <f t="shared" si="25"/>
        <v/>
      </c>
      <c r="BG136" s="95"/>
      <c r="BH136" s="29">
        <f t="shared" si="28"/>
        <v>0</v>
      </c>
      <c r="BI136" s="29">
        <f t="shared" si="29"/>
        <v>0</v>
      </c>
      <c r="BJ136" s="29">
        <f t="shared" si="30"/>
        <v>0</v>
      </c>
      <c r="BK136" s="29">
        <f t="shared" si="31"/>
        <v>0</v>
      </c>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700"/>
      <c r="B137" s="696" t="s">
        <v>156</v>
      </c>
      <c r="C137" s="697"/>
      <c r="D137" s="155">
        <f>SUM(F137:F137)</f>
        <v>0</v>
      </c>
      <c r="E137" s="164"/>
      <c r="F137" s="155">
        <f>+J137+L137+N137+P137+R137+T137+V137+X137+Z137+AB137+AD137+AF137+AH137+AJ137+AL137+AN137</f>
        <v>0</v>
      </c>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t="str">
        <f t="shared" si="27"/>
        <v xml:space="preserve"> </v>
      </c>
      <c r="AT137" s="3"/>
      <c r="BA137" s="28" t="str">
        <f t="shared" si="33"/>
        <v/>
      </c>
      <c r="BB137" s="28" t="str">
        <f t="shared" si="23"/>
        <v/>
      </c>
      <c r="BC137" s="28" t="str">
        <f t="shared" si="24"/>
        <v/>
      </c>
      <c r="BD137" s="28" t="str">
        <f t="shared" si="25"/>
        <v/>
      </c>
      <c r="BG137" s="95"/>
      <c r="BH137" s="29">
        <f t="shared" si="28"/>
        <v>0</v>
      </c>
      <c r="BI137" s="29">
        <f t="shared" si="29"/>
        <v>0</v>
      </c>
      <c r="BJ137" s="29">
        <f t="shared" si="30"/>
        <v>0</v>
      </c>
      <c r="BK137" s="29">
        <f t="shared" si="31"/>
        <v>0</v>
      </c>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700"/>
      <c r="B138" s="696" t="s">
        <v>157</v>
      </c>
      <c r="C138" s="697"/>
      <c r="D138" s="155">
        <f t="shared" si="34"/>
        <v>0</v>
      </c>
      <c r="E138" s="155">
        <f t="shared" si="26"/>
        <v>0</v>
      </c>
      <c r="F138" s="155">
        <f t="shared" si="26"/>
        <v>0</v>
      </c>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t="str">
        <f t="shared" si="27"/>
        <v xml:space="preserve"> </v>
      </c>
      <c r="AT138" s="3"/>
      <c r="BA138" s="28" t="str">
        <f t="shared" si="33"/>
        <v/>
      </c>
      <c r="BB138" s="28" t="str">
        <f t="shared" si="23"/>
        <v/>
      </c>
      <c r="BC138" s="28" t="str">
        <f t="shared" si="24"/>
        <v/>
      </c>
      <c r="BD138" s="28" t="str">
        <f t="shared" si="25"/>
        <v/>
      </c>
      <c r="BG138" s="95"/>
      <c r="BH138" s="29">
        <f t="shared" si="28"/>
        <v>0</v>
      </c>
      <c r="BI138" s="29">
        <f t="shared" si="29"/>
        <v>0</v>
      </c>
      <c r="BJ138" s="29">
        <f t="shared" si="30"/>
        <v>0</v>
      </c>
      <c r="BK138" s="29">
        <f t="shared" si="31"/>
        <v>0</v>
      </c>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700"/>
      <c r="B139" s="707" t="s">
        <v>158</v>
      </c>
      <c r="C139" s="708"/>
      <c r="D139" s="155">
        <f t="shared" si="34"/>
        <v>5</v>
      </c>
      <c r="E139" s="155">
        <f t="shared" si="26"/>
        <v>2</v>
      </c>
      <c r="F139" s="155">
        <f t="shared" si="26"/>
        <v>3</v>
      </c>
      <c r="G139" s="32"/>
      <c r="H139" s="32"/>
      <c r="I139" s="32"/>
      <c r="J139" s="32"/>
      <c r="K139" s="32"/>
      <c r="L139" s="32"/>
      <c r="M139" s="32"/>
      <c r="N139" s="32"/>
      <c r="O139" s="32"/>
      <c r="P139" s="32"/>
      <c r="Q139" s="32"/>
      <c r="R139" s="32"/>
      <c r="S139" s="32"/>
      <c r="T139" s="32"/>
      <c r="U139" s="32"/>
      <c r="V139" s="32"/>
      <c r="W139" s="32">
        <v>1</v>
      </c>
      <c r="X139" s="32"/>
      <c r="Y139" s="32"/>
      <c r="Z139" s="32"/>
      <c r="AA139" s="32">
        <v>1</v>
      </c>
      <c r="AB139" s="32"/>
      <c r="AC139" s="32"/>
      <c r="AD139" s="32">
        <v>1</v>
      </c>
      <c r="AE139" s="32"/>
      <c r="AF139" s="32">
        <v>2</v>
      </c>
      <c r="AG139" s="32"/>
      <c r="AH139" s="32"/>
      <c r="AI139" s="32"/>
      <c r="AJ139" s="32"/>
      <c r="AK139" s="32"/>
      <c r="AL139" s="32"/>
      <c r="AM139" s="32"/>
      <c r="AN139" s="86"/>
      <c r="AO139" s="129"/>
      <c r="AP139" s="32"/>
      <c r="AQ139" s="32"/>
      <c r="AR139" s="32"/>
      <c r="AS139" s="26" t="str">
        <f t="shared" si="27"/>
        <v xml:space="preserve"> </v>
      </c>
      <c r="AT139" s="3"/>
      <c r="BA139" s="28" t="str">
        <f t="shared" si="33"/>
        <v/>
      </c>
      <c r="BB139" s="28" t="str">
        <f t="shared" si="23"/>
        <v/>
      </c>
      <c r="BC139" s="28" t="str">
        <f t="shared" si="24"/>
        <v/>
      </c>
      <c r="BD139" s="28" t="str">
        <f t="shared" si="25"/>
        <v/>
      </c>
      <c r="BG139" s="95"/>
      <c r="BH139" s="29">
        <f t="shared" si="28"/>
        <v>0</v>
      </c>
      <c r="BI139" s="29">
        <f t="shared" si="29"/>
        <v>0</v>
      </c>
      <c r="BJ139" s="29">
        <f t="shared" si="30"/>
        <v>0</v>
      </c>
      <c r="BK139" s="29">
        <f t="shared" si="31"/>
        <v>0</v>
      </c>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700"/>
      <c r="B140" s="709" t="s">
        <v>159</v>
      </c>
      <c r="C140" s="710"/>
      <c r="D140" s="155">
        <f t="shared" si="34"/>
        <v>0</v>
      </c>
      <c r="E140" s="155">
        <f t="shared" si="26"/>
        <v>0</v>
      </c>
      <c r="F140" s="155">
        <f t="shared" si="26"/>
        <v>0</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t="str">
        <f t="shared" si="27"/>
        <v xml:space="preserve"> </v>
      </c>
      <c r="AT140" s="3"/>
      <c r="BA140" s="28" t="str">
        <f t="shared" si="33"/>
        <v/>
      </c>
      <c r="BB140" s="28" t="str">
        <f t="shared" si="23"/>
        <v/>
      </c>
      <c r="BC140" s="28" t="str">
        <f t="shared" si="24"/>
        <v/>
      </c>
      <c r="BD140" s="28" t="str">
        <f t="shared" si="25"/>
        <v/>
      </c>
      <c r="BG140" s="95"/>
      <c r="BH140" s="29">
        <f t="shared" si="28"/>
        <v>0</v>
      </c>
      <c r="BI140" s="29">
        <f t="shared" si="29"/>
        <v>0</v>
      </c>
      <c r="BJ140" s="29">
        <f t="shared" si="30"/>
        <v>0</v>
      </c>
      <c r="BK140" s="29">
        <f t="shared" si="31"/>
        <v>0</v>
      </c>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700"/>
      <c r="B141" s="711" t="s">
        <v>160</v>
      </c>
      <c r="C141" s="712"/>
      <c r="D141" s="158">
        <f t="shared" si="34"/>
        <v>1</v>
      </c>
      <c r="E141" s="158">
        <f t="shared" si="26"/>
        <v>0</v>
      </c>
      <c r="F141" s="158">
        <f t="shared" si="26"/>
        <v>1</v>
      </c>
      <c r="G141" s="35"/>
      <c r="H141" s="35"/>
      <c r="I141" s="35"/>
      <c r="J141" s="35"/>
      <c r="K141" s="35"/>
      <c r="L141" s="35"/>
      <c r="M141" s="35"/>
      <c r="N141" s="35">
        <v>1</v>
      </c>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t="str">
        <f t="shared" si="27"/>
        <v xml:space="preserve"> </v>
      </c>
      <c r="AT141" s="3"/>
      <c r="BA141" s="28" t="str">
        <f t="shared" si="33"/>
        <v/>
      </c>
      <c r="BB141" s="28" t="str">
        <f t="shared" si="23"/>
        <v/>
      </c>
      <c r="BC141" s="28" t="str">
        <f t="shared" si="24"/>
        <v/>
      </c>
      <c r="BD141" s="28" t="str">
        <f t="shared" si="25"/>
        <v/>
      </c>
      <c r="BG141" s="95"/>
      <c r="BH141" s="29">
        <f t="shared" si="28"/>
        <v>0</v>
      </c>
      <c r="BI141" s="29">
        <f t="shared" si="29"/>
        <v>0</v>
      </c>
      <c r="BJ141" s="29">
        <f t="shared" si="30"/>
        <v>0</v>
      </c>
      <c r="BK141" s="29">
        <f t="shared" si="31"/>
        <v>0</v>
      </c>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699" t="s">
        <v>161</v>
      </c>
      <c r="B142" s="713" t="s">
        <v>162</v>
      </c>
      <c r="C142" s="714"/>
      <c r="D142" s="150">
        <f t="shared" si="34"/>
        <v>0</v>
      </c>
      <c r="E142" s="150">
        <f t="shared" si="26"/>
        <v>0</v>
      </c>
      <c r="F142" s="150">
        <f t="shared" si="26"/>
        <v>0</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t="str">
        <f t="shared" si="27"/>
        <v xml:space="preserve"> </v>
      </c>
      <c r="AT142" s="3"/>
      <c r="BA142" s="28" t="str">
        <f t="shared" si="33"/>
        <v/>
      </c>
      <c r="BB142" s="28" t="str">
        <f t="shared" si="23"/>
        <v/>
      </c>
      <c r="BC142" s="28" t="str">
        <f t="shared" si="24"/>
        <v/>
      </c>
      <c r="BD142" s="28" t="str">
        <f t="shared" si="25"/>
        <v/>
      </c>
      <c r="BG142" s="95"/>
      <c r="BH142" s="29">
        <f t="shared" si="28"/>
        <v>0</v>
      </c>
      <c r="BI142" s="29">
        <f t="shared" si="29"/>
        <v>0</v>
      </c>
      <c r="BJ142" s="29">
        <f t="shared" si="30"/>
        <v>0</v>
      </c>
      <c r="BK142" s="29">
        <f t="shared" si="31"/>
        <v>0</v>
      </c>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700"/>
      <c r="B143" s="696" t="s">
        <v>163</v>
      </c>
      <c r="C143" s="697"/>
      <c r="D143" s="155">
        <f t="shared" si="34"/>
        <v>0</v>
      </c>
      <c r="E143" s="155">
        <f t="shared" si="26"/>
        <v>0</v>
      </c>
      <c r="F143" s="155">
        <f t="shared" si="26"/>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t="str">
        <f t="shared" si="27"/>
        <v xml:space="preserve"> </v>
      </c>
      <c r="AT143" s="3"/>
      <c r="BA143" s="28" t="str">
        <f t="shared" si="33"/>
        <v/>
      </c>
      <c r="BB143" s="28" t="str">
        <f t="shared" si="23"/>
        <v/>
      </c>
      <c r="BC143" s="28" t="str">
        <f t="shared" si="24"/>
        <v/>
      </c>
      <c r="BD143" s="28" t="str">
        <f t="shared" si="25"/>
        <v/>
      </c>
      <c r="BG143" s="95"/>
      <c r="BH143" s="29">
        <f t="shared" si="28"/>
        <v>0</v>
      </c>
      <c r="BI143" s="29">
        <f t="shared" si="29"/>
        <v>0</v>
      </c>
      <c r="BJ143" s="29">
        <f t="shared" si="30"/>
        <v>0</v>
      </c>
      <c r="BK143" s="29">
        <f t="shared" si="31"/>
        <v>0</v>
      </c>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719"/>
      <c r="B144" s="715" t="s">
        <v>164</v>
      </c>
      <c r="C144" s="716"/>
      <c r="D144" s="151">
        <f t="shared" si="34"/>
        <v>0</v>
      </c>
      <c r="E144" s="151">
        <f t="shared" si="26"/>
        <v>0</v>
      </c>
      <c r="F144" s="151">
        <f t="shared" si="26"/>
        <v>0</v>
      </c>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t="str">
        <f t="shared" si="27"/>
        <v xml:space="preserve"> </v>
      </c>
      <c r="AT144" s="3"/>
      <c r="BA144" s="28" t="str">
        <f t="shared" si="33"/>
        <v/>
      </c>
      <c r="BB144" s="28" t="str">
        <f t="shared" si="23"/>
        <v/>
      </c>
      <c r="BC144" s="28" t="str">
        <f t="shared" si="24"/>
        <v/>
      </c>
      <c r="BD144" s="28" t="str">
        <f t="shared" si="25"/>
        <v/>
      </c>
      <c r="BG144" s="95"/>
      <c r="BH144" s="29">
        <f t="shared" si="28"/>
        <v>0</v>
      </c>
      <c r="BI144" s="29">
        <f t="shared" si="29"/>
        <v>0</v>
      </c>
      <c r="BJ144" s="29">
        <f t="shared" si="30"/>
        <v>0</v>
      </c>
      <c r="BK144" s="29">
        <f t="shared" si="31"/>
        <v>0</v>
      </c>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699" t="s">
        <v>165</v>
      </c>
      <c r="B145" s="691" t="s">
        <v>166</v>
      </c>
      <c r="C145" s="692"/>
      <c r="D145" s="150">
        <f t="shared" si="34"/>
        <v>5</v>
      </c>
      <c r="E145" s="150">
        <f t="shared" ref="E145:F148" si="35">+G145+I145+K145+M145+O145</f>
        <v>3</v>
      </c>
      <c r="F145" s="150">
        <f t="shared" si="35"/>
        <v>2</v>
      </c>
      <c r="G145" s="25"/>
      <c r="H145" s="25"/>
      <c r="I145" s="25">
        <v>1</v>
      </c>
      <c r="J145" s="25">
        <v>1</v>
      </c>
      <c r="K145" s="25">
        <v>2</v>
      </c>
      <c r="L145" s="25">
        <v>1</v>
      </c>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t="str">
        <f t="shared" si="27"/>
        <v xml:space="preserve"> </v>
      </c>
      <c r="AT145" s="3"/>
      <c r="BA145" s="28" t="str">
        <f t="shared" si="33"/>
        <v/>
      </c>
      <c r="BB145" s="28" t="str">
        <f t="shared" si="23"/>
        <v/>
      </c>
      <c r="BC145" s="28" t="str">
        <f t="shared" si="24"/>
        <v/>
      </c>
      <c r="BD145" s="28" t="str">
        <f t="shared" si="25"/>
        <v/>
      </c>
      <c r="BG145" s="95"/>
      <c r="BH145" s="29">
        <f t="shared" si="28"/>
        <v>0</v>
      </c>
      <c r="BI145" s="29">
        <f t="shared" si="29"/>
        <v>0</v>
      </c>
      <c r="BJ145" s="29">
        <f t="shared" si="30"/>
        <v>0</v>
      </c>
      <c r="BK145" s="29">
        <f t="shared" si="31"/>
        <v>0</v>
      </c>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700"/>
      <c r="B146" s="696" t="s">
        <v>167</v>
      </c>
      <c r="C146" s="697"/>
      <c r="D146" s="155">
        <f t="shared" si="34"/>
        <v>1</v>
      </c>
      <c r="E146" s="155">
        <f t="shared" si="35"/>
        <v>1</v>
      </c>
      <c r="F146" s="155">
        <f t="shared" si="35"/>
        <v>0</v>
      </c>
      <c r="G146" s="32"/>
      <c r="H146" s="32"/>
      <c r="I146" s="32"/>
      <c r="J146" s="32"/>
      <c r="K146" s="32">
        <v>1</v>
      </c>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t="str">
        <f t="shared" si="27"/>
        <v xml:space="preserve"> </v>
      </c>
      <c r="AT146" s="3"/>
      <c r="BA146" s="28" t="str">
        <f t="shared" si="33"/>
        <v/>
      </c>
      <c r="BB146" s="28" t="str">
        <f t="shared" si="23"/>
        <v/>
      </c>
      <c r="BC146" s="28" t="str">
        <f t="shared" si="24"/>
        <v/>
      </c>
      <c r="BD146" s="28" t="str">
        <f t="shared" si="25"/>
        <v/>
      </c>
      <c r="BG146" s="95"/>
      <c r="BH146" s="29">
        <f t="shared" si="28"/>
        <v>0</v>
      </c>
      <c r="BI146" s="29">
        <f t="shared" si="29"/>
        <v>0</v>
      </c>
      <c r="BJ146" s="29">
        <f t="shared" si="30"/>
        <v>0</v>
      </c>
      <c r="BK146" s="29">
        <f t="shared" si="31"/>
        <v>0</v>
      </c>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700"/>
      <c r="B147" s="696" t="s">
        <v>168</v>
      </c>
      <c r="C147" s="697"/>
      <c r="D147" s="155">
        <f t="shared" si="34"/>
        <v>0</v>
      </c>
      <c r="E147" s="155">
        <f t="shared" si="35"/>
        <v>0</v>
      </c>
      <c r="F147" s="155">
        <f t="shared" si="35"/>
        <v>0</v>
      </c>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t="str">
        <f t="shared" si="27"/>
        <v xml:space="preserve"> </v>
      </c>
      <c r="AT147" s="3"/>
      <c r="BA147" s="28" t="str">
        <f t="shared" si="33"/>
        <v/>
      </c>
      <c r="BB147" s="28" t="str">
        <f t="shared" si="23"/>
        <v/>
      </c>
      <c r="BC147" s="28" t="str">
        <f t="shared" si="24"/>
        <v/>
      </c>
      <c r="BD147" s="28" t="str">
        <f t="shared" si="25"/>
        <v/>
      </c>
      <c r="BG147" s="95"/>
      <c r="BH147" s="29">
        <f t="shared" si="28"/>
        <v>0</v>
      </c>
      <c r="BI147" s="29">
        <f t="shared" si="29"/>
        <v>0</v>
      </c>
      <c r="BJ147" s="29">
        <f t="shared" si="30"/>
        <v>0</v>
      </c>
      <c r="BK147" s="29">
        <f t="shared" si="31"/>
        <v>0</v>
      </c>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700"/>
      <c r="B148" s="698" t="s">
        <v>169</v>
      </c>
      <c r="C148" s="687"/>
      <c r="D148" s="158">
        <f t="shared" si="34"/>
        <v>6</v>
      </c>
      <c r="E148" s="158">
        <f t="shared" si="35"/>
        <v>3</v>
      </c>
      <c r="F148" s="158">
        <f t="shared" si="35"/>
        <v>3</v>
      </c>
      <c r="G148" s="35"/>
      <c r="H148" s="35"/>
      <c r="I148" s="35">
        <v>3</v>
      </c>
      <c r="J148" s="35">
        <v>1</v>
      </c>
      <c r="K148" s="35"/>
      <c r="L148" s="35">
        <v>1</v>
      </c>
      <c r="M148" s="35"/>
      <c r="N148" s="35">
        <v>1</v>
      </c>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t="str">
        <f t="shared" si="27"/>
        <v xml:space="preserve"> </v>
      </c>
      <c r="AT148" s="3"/>
      <c r="BA148" s="28" t="str">
        <f t="shared" si="33"/>
        <v/>
      </c>
      <c r="BB148" s="28" t="str">
        <f t="shared" si="23"/>
        <v/>
      </c>
      <c r="BC148" s="28" t="str">
        <f t="shared" si="24"/>
        <v/>
      </c>
      <c r="BD148" s="28" t="str">
        <f t="shared" si="25"/>
        <v/>
      </c>
      <c r="BG148" s="95"/>
      <c r="BH148" s="29">
        <f t="shared" si="28"/>
        <v>0</v>
      </c>
      <c r="BI148" s="29">
        <f t="shared" si="29"/>
        <v>0</v>
      </c>
      <c r="BJ148" s="29">
        <f t="shared" si="30"/>
        <v>0</v>
      </c>
      <c r="BK148" s="29">
        <f t="shared" si="31"/>
        <v>0</v>
      </c>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701" t="s">
        <v>170</v>
      </c>
      <c r="B149" s="701"/>
      <c r="C149" s="692"/>
      <c r="D149" s="150">
        <f t="shared" si="34"/>
        <v>2</v>
      </c>
      <c r="E149" s="150">
        <f t="shared" ref="E149:F155" si="36">+G149+I149+K149+M149+O149+Q149+S149+U149+W149+Y149+AA149+AC149+AE149+AG149+AI149+AK149+AM149</f>
        <v>0</v>
      </c>
      <c r="F149" s="150">
        <f t="shared" si="36"/>
        <v>2</v>
      </c>
      <c r="G149" s="25"/>
      <c r="H149" s="25"/>
      <c r="I149" s="25"/>
      <c r="J149" s="25"/>
      <c r="K149" s="25"/>
      <c r="L149" s="25"/>
      <c r="M149" s="25"/>
      <c r="N149" s="25"/>
      <c r="O149" s="25"/>
      <c r="P149" s="25">
        <v>1</v>
      </c>
      <c r="Q149" s="25"/>
      <c r="R149" s="25"/>
      <c r="S149" s="25"/>
      <c r="T149" s="25"/>
      <c r="U149" s="25"/>
      <c r="V149" s="25"/>
      <c r="W149" s="25"/>
      <c r="X149" s="25"/>
      <c r="Y149" s="25"/>
      <c r="Z149" s="25">
        <v>1</v>
      </c>
      <c r="AA149" s="25"/>
      <c r="AB149" s="25"/>
      <c r="AC149" s="25"/>
      <c r="AD149" s="25"/>
      <c r="AE149" s="25"/>
      <c r="AF149" s="25"/>
      <c r="AG149" s="25"/>
      <c r="AH149" s="25"/>
      <c r="AI149" s="25"/>
      <c r="AJ149" s="25"/>
      <c r="AK149" s="25"/>
      <c r="AL149" s="25"/>
      <c r="AM149" s="25"/>
      <c r="AN149" s="85"/>
      <c r="AO149" s="161"/>
      <c r="AP149" s="25"/>
      <c r="AQ149" s="25"/>
      <c r="AR149" s="25"/>
      <c r="AS149" s="26" t="str">
        <f t="shared" si="27"/>
        <v xml:space="preserve"> </v>
      </c>
      <c r="AT149" s="3"/>
      <c r="BA149" s="28" t="str">
        <f t="shared" si="33"/>
        <v/>
      </c>
      <c r="BB149" s="28" t="str">
        <f t="shared" si="23"/>
        <v/>
      </c>
      <c r="BC149" s="28" t="str">
        <f t="shared" si="24"/>
        <v/>
      </c>
      <c r="BD149" s="28" t="str">
        <f t="shared" si="25"/>
        <v/>
      </c>
      <c r="BG149" s="95"/>
      <c r="BH149" s="29">
        <f t="shared" si="28"/>
        <v>0</v>
      </c>
      <c r="BI149" s="29">
        <f t="shared" si="29"/>
        <v>0</v>
      </c>
      <c r="BJ149" s="29">
        <f t="shared" si="30"/>
        <v>0</v>
      </c>
      <c r="BK149" s="29">
        <f t="shared" si="31"/>
        <v>0</v>
      </c>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702" t="s">
        <v>171</v>
      </c>
      <c r="B150" s="702"/>
      <c r="C150" s="697"/>
      <c r="D150" s="155">
        <f t="shared" si="34"/>
        <v>0</v>
      </c>
      <c r="E150" s="155">
        <f t="shared" si="36"/>
        <v>0</v>
      </c>
      <c r="F150" s="155">
        <f t="shared" si="36"/>
        <v>0</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t="str">
        <f t="shared" si="27"/>
        <v xml:space="preserve"> </v>
      </c>
      <c r="AT150" s="3"/>
      <c r="BA150" s="28" t="str">
        <f t="shared" si="33"/>
        <v/>
      </c>
      <c r="BB150" s="28" t="str">
        <f t="shared" si="23"/>
        <v/>
      </c>
      <c r="BC150" s="28" t="str">
        <f t="shared" si="24"/>
        <v/>
      </c>
      <c r="BD150" s="28" t="str">
        <f t="shared" si="25"/>
        <v/>
      </c>
      <c r="BG150" s="95"/>
      <c r="BH150" s="29">
        <f t="shared" si="28"/>
        <v>0</v>
      </c>
      <c r="BI150" s="29">
        <f t="shared" si="29"/>
        <v>0</v>
      </c>
      <c r="BJ150" s="29">
        <f t="shared" si="30"/>
        <v>0</v>
      </c>
      <c r="BK150" s="29">
        <f t="shared" si="31"/>
        <v>0</v>
      </c>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703" t="s">
        <v>172</v>
      </c>
      <c r="B151" s="704"/>
      <c r="C151" s="705"/>
      <c r="D151" s="155">
        <f t="shared" si="34"/>
        <v>0</v>
      </c>
      <c r="E151" s="155">
        <f t="shared" si="36"/>
        <v>0</v>
      </c>
      <c r="F151" s="155">
        <f t="shared" si="36"/>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t="str">
        <f t="shared" si="27"/>
        <v xml:space="preserve"> </v>
      </c>
      <c r="AT151" s="3"/>
      <c r="BA151" s="28" t="str">
        <f t="shared" si="33"/>
        <v/>
      </c>
      <c r="BB151" s="28" t="str">
        <f t="shared" si="23"/>
        <v/>
      </c>
      <c r="BC151" s="28" t="str">
        <f t="shared" si="24"/>
        <v/>
      </c>
      <c r="BD151" s="28" t="str">
        <f t="shared" si="25"/>
        <v/>
      </c>
      <c r="BG151" s="95"/>
      <c r="BH151" s="29">
        <f t="shared" si="28"/>
        <v>0</v>
      </c>
      <c r="BI151" s="29">
        <f t="shared" si="29"/>
        <v>0</v>
      </c>
      <c r="BJ151" s="29">
        <f t="shared" si="30"/>
        <v>0</v>
      </c>
      <c r="BK151" s="29">
        <f t="shared" si="31"/>
        <v>0</v>
      </c>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631" t="s">
        <v>173</v>
      </c>
      <c r="B152" s="706"/>
      <c r="C152" s="632"/>
      <c r="D152" s="155">
        <f t="shared" si="34"/>
        <v>1</v>
      </c>
      <c r="E152" s="155">
        <f t="shared" si="36"/>
        <v>1</v>
      </c>
      <c r="F152" s="155">
        <f t="shared" si="36"/>
        <v>0</v>
      </c>
      <c r="G152" s="32"/>
      <c r="H152" s="32"/>
      <c r="I152" s="32"/>
      <c r="J152" s="32"/>
      <c r="K152" s="32"/>
      <c r="L152" s="32"/>
      <c r="M152" s="32"/>
      <c r="N152" s="32"/>
      <c r="O152" s="32">
        <v>1</v>
      </c>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t="str">
        <f t="shared" si="27"/>
        <v xml:space="preserve"> </v>
      </c>
      <c r="AT152" s="3"/>
      <c r="BA152" s="28" t="str">
        <f t="shared" si="33"/>
        <v/>
      </c>
      <c r="BB152" s="28" t="str">
        <f t="shared" si="23"/>
        <v/>
      </c>
      <c r="BC152" s="28" t="str">
        <f t="shared" si="24"/>
        <v/>
      </c>
      <c r="BD152" s="28" t="str">
        <f t="shared" si="25"/>
        <v/>
      </c>
      <c r="BG152" s="95"/>
      <c r="BH152" s="29">
        <f t="shared" si="28"/>
        <v>0</v>
      </c>
      <c r="BI152" s="29">
        <f t="shared" si="29"/>
        <v>0</v>
      </c>
      <c r="BJ152" s="29">
        <f t="shared" si="30"/>
        <v>0</v>
      </c>
      <c r="BK152" s="29">
        <f t="shared" si="31"/>
        <v>0</v>
      </c>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631" t="s">
        <v>174</v>
      </c>
      <c r="B153" s="706"/>
      <c r="C153" s="632"/>
      <c r="D153" s="155">
        <f t="shared" si="34"/>
        <v>0</v>
      </c>
      <c r="E153" s="155">
        <f t="shared" si="36"/>
        <v>0</v>
      </c>
      <c r="F153" s="155">
        <f t="shared" si="36"/>
        <v>0</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t="str">
        <f t="shared" si="27"/>
        <v xml:space="preserve"> </v>
      </c>
      <c r="AT153" s="3"/>
      <c r="BA153" s="28" t="str">
        <f t="shared" si="33"/>
        <v/>
      </c>
      <c r="BB153" s="28" t="str">
        <f t="shared" si="23"/>
        <v/>
      </c>
      <c r="BC153" s="28" t="str">
        <f t="shared" si="24"/>
        <v/>
      </c>
      <c r="BD153" s="28" t="str">
        <f t="shared" si="25"/>
        <v/>
      </c>
      <c r="BG153" s="95"/>
      <c r="BH153" s="29">
        <f t="shared" si="28"/>
        <v>0</v>
      </c>
      <c r="BI153" s="29">
        <f t="shared" si="29"/>
        <v>0</v>
      </c>
      <c r="BJ153" s="29">
        <f t="shared" si="30"/>
        <v>0</v>
      </c>
      <c r="BK153" s="29">
        <f t="shared" si="31"/>
        <v>0</v>
      </c>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631" t="s">
        <v>175</v>
      </c>
      <c r="B154" s="706"/>
      <c r="C154" s="632"/>
      <c r="D154" s="155">
        <f t="shared" si="34"/>
        <v>10</v>
      </c>
      <c r="E154" s="155">
        <f t="shared" si="36"/>
        <v>5</v>
      </c>
      <c r="F154" s="155">
        <f t="shared" si="36"/>
        <v>5</v>
      </c>
      <c r="G154" s="32">
        <v>2</v>
      </c>
      <c r="H154" s="32">
        <v>2</v>
      </c>
      <c r="I154" s="32"/>
      <c r="J154" s="32"/>
      <c r="K154" s="32">
        <v>2</v>
      </c>
      <c r="L154" s="32"/>
      <c r="M154" s="32"/>
      <c r="N154" s="32"/>
      <c r="O154" s="32"/>
      <c r="P154" s="32"/>
      <c r="Q154" s="32"/>
      <c r="R154" s="32">
        <v>2</v>
      </c>
      <c r="S154" s="32"/>
      <c r="T154" s="32"/>
      <c r="U154" s="32"/>
      <c r="V154" s="32"/>
      <c r="W154" s="32"/>
      <c r="X154" s="32"/>
      <c r="Y154" s="32">
        <v>1</v>
      </c>
      <c r="Z154" s="32">
        <v>1</v>
      </c>
      <c r="AA154" s="32"/>
      <c r="AB154" s="32"/>
      <c r="AC154" s="32"/>
      <c r="AD154" s="32"/>
      <c r="AE154" s="32"/>
      <c r="AF154" s="32"/>
      <c r="AG154" s="32"/>
      <c r="AH154" s="32"/>
      <c r="AI154" s="32"/>
      <c r="AJ154" s="32"/>
      <c r="AK154" s="32"/>
      <c r="AL154" s="32"/>
      <c r="AM154" s="32"/>
      <c r="AN154" s="86"/>
      <c r="AO154" s="129"/>
      <c r="AP154" s="32"/>
      <c r="AQ154" s="32"/>
      <c r="AR154" s="32"/>
      <c r="AS154" s="26" t="str">
        <f t="shared" si="27"/>
        <v xml:space="preserve"> </v>
      </c>
      <c r="AT154" s="3"/>
      <c r="BA154" s="28" t="str">
        <f t="shared" si="33"/>
        <v/>
      </c>
      <c r="BB154" s="28" t="str">
        <f t="shared" si="23"/>
        <v/>
      </c>
      <c r="BC154" s="28" t="str">
        <f t="shared" si="24"/>
        <v/>
      </c>
      <c r="BD154" s="28" t="str">
        <f t="shared" si="25"/>
        <v/>
      </c>
      <c r="BG154" s="95"/>
      <c r="BH154" s="29">
        <f t="shared" si="28"/>
        <v>0</v>
      </c>
      <c r="BI154" s="29">
        <f t="shared" si="29"/>
        <v>0</v>
      </c>
      <c r="BJ154" s="29">
        <f t="shared" si="30"/>
        <v>0</v>
      </c>
      <c r="BK154" s="29">
        <f t="shared" si="31"/>
        <v>0</v>
      </c>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631" t="s">
        <v>176</v>
      </c>
      <c r="B155" s="706"/>
      <c r="C155" s="632"/>
      <c r="D155" s="155">
        <f t="shared" si="34"/>
        <v>3</v>
      </c>
      <c r="E155" s="155">
        <f t="shared" si="36"/>
        <v>2</v>
      </c>
      <c r="F155" s="155">
        <f t="shared" si="36"/>
        <v>1</v>
      </c>
      <c r="G155" s="32"/>
      <c r="H155" s="32"/>
      <c r="I155" s="32"/>
      <c r="J155" s="32"/>
      <c r="K155" s="32"/>
      <c r="L155" s="32"/>
      <c r="M155" s="32"/>
      <c r="N155" s="32"/>
      <c r="O155" s="32"/>
      <c r="P155" s="32"/>
      <c r="Q155" s="32"/>
      <c r="R155" s="32"/>
      <c r="S155" s="32"/>
      <c r="T155" s="32"/>
      <c r="U155" s="32"/>
      <c r="V155" s="32"/>
      <c r="W155" s="32"/>
      <c r="X155" s="32"/>
      <c r="Y155" s="32">
        <v>2</v>
      </c>
      <c r="Z155" s="32"/>
      <c r="AA155" s="32"/>
      <c r="AB155" s="32">
        <v>1</v>
      </c>
      <c r="AC155" s="32"/>
      <c r="AD155" s="32"/>
      <c r="AE155" s="32"/>
      <c r="AF155" s="32"/>
      <c r="AG155" s="32"/>
      <c r="AH155" s="32"/>
      <c r="AI155" s="32"/>
      <c r="AJ155" s="32"/>
      <c r="AK155" s="32"/>
      <c r="AL155" s="32"/>
      <c r="AM155" s="32"/>
      <c r="AN155" s="86"/>
      <c r="AO155" s="129"/>
      <c r="AP155" s="32"/>
      <c r="AQ155" s="32"/>
      <c r="AR155" s="32"/>
      <c r="AS155" s="26" t="str">
        <f t="shared" si="27"/>
        <v xml:space="preserve"> </v>
      </c>
      <c r="AT155" s="3"/>
      <c r="BA155" s="28"/>
      <c r="BB155" s="28" t="str">
        <f t="shared" si="23"/>
        <v/>
      </c>
      <c r="BC155" s="28"/>
      <c r="BD155" s="28"/>
      <c r="BG155" s="95"/>
      <c r="BH155" s="29">
        <f t="shared" si="28"/>
        <v>0</v>
      </c>
      <c r="BI155" s="29">
        <f t="shared" si="29"/>
        <v>0</v>
      </c>
      <c r="BJ155" s="29">
        <f t="shared" si="30"/>
        <v>0</v>
      </c>
      <c r="BK155" s="29">
        <f t="shared" si="31"/>
        <v>0</v>
      </c>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721" t="s">
        <v>177</v>
      </c>
      <c r="B156" s="722"/>
      <c r="C156" s="723"/>
      <c r="D156" s="158">
        <f>SUM(E156:F156)</f>
        <v>2</v>
      </c>
      <c r="E156" s="158">
        <f>+G156+I156+K156+M156+O156+Q156+S156+U156+W156+Y156+AA156+AC156+AE156+AG156+AI156+AK156+AM156</f>
        <v>1</v>
      </c>
      <c r="F156" s="158">
        <f>+H156+J156+L156+N156+P156+R156+T156+V156+X156+Z156+AB156+AD156+AF156+AH156+AJ156+AL156+AN156</f>
        <v>1</v>
      </c>
      <c r="G156" s="35"/>
      <c r="H156" s="35"/>
      <c r="I156" s="35">
        <v>1</v>
      </c>
      <c r="J156" s="35"/>
      <c r="K156" s="35"/>
      <c r="L156" s="35"/>
      <c r="M156" s="35"/>
      <c r="N156" s="35"/>
      <c r="O156" s="35"/>
      <c r="P156" s="35"/>
      <c r="Q156" s="35"/>
      <c r="R156" s="35"/>
      <c r="S156" s="35"/>
      <c r="T156" s="35"/>
      <c r="U156" s="35"/>
      <c r="V156" s="35"/>
      <c r="W156" s="35"/>
      <c r="X156" s="35"/>
      <c r="Y156" s="35"/>
      <c r="Z156" s="35"/>
      <c r="AA156" s="35"/>
      <c r="AB156" s="35"/>
      <c r="AC156" s="35"/>
      <c r="AD156" s="35">
        <v>1</v>
      </c>
      <c r="AE156" s="35"/>
      <c r="AF156" s="35"/>
      <c r="AG156" s="35"/>
      <c r="AH156" s="35"/>
      <c r="AI156" s="35"/>
      <c r="AJ156" s="35"/>
      <c r="AK156" s="35"/>
      <c r="AL156" s="35"/>
      <c r="AM156" s="35"/>
      <c r="AN156" s="159"/>
      <c r="AO156" s="130"/>
      <c r="AP156" s="35"/>
      <c r="AQ156" s="35"/>
      <c r="AR156" s="35"/>
      <c r="AS156" s="26"/>
      <c r="AT156" s="3"/>
      <c r="BA156" s="28" t="str">
        <f>IF($AO157&lt;=$F157,"","Las gestantes ingresadas al Programa NO debe ser mayor al Total de Mujeres ingresadas")</f>
        <v/>
      </c>
      <c r="BB156" s="28" t="str">
        <f t="shared" si="23"/>
        <v/>
      </c>
      <c r="BC156" s="28" t="str">
        <f>IF(($AQ157)&lt;=$E157,"","Los ingresos de Pueblos originarios Hombres NO DEBE ser mayor al Total de ingresos Hombres del Programa")</f>
        <v/>
      </c>
      <c r="BD156" s="28" t="str">
        <f>IF($AR157&lt;=$F157,"","Los ingresos de Pueblos originarios Mujeres NO DEBE ser mayor al Total de ingresos Mujeres del Programa")</f>
        <v/>
      </c>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724" t="s">
        <v>265</v>
      </c>
      <c r="B157" s="725"/>
      <c r="C157" s="726"/>
      <c r="D157" s="168">
        <f>SUM(E157:F157)</f>
        <v>0</v>
      </c>
      <c r="E157" s="168">
        <f>+G157+I157+K157+M157+O157+Q157+S157+U157+W157+Y157+AA157+AC157+AE157+AG157+AI157+AK157+AM157</f>
        <v>0</v>
      </c>
      <c r="F157" s="168">
        <f>+H157+J157+L157+N157+P157+R157+T157+V157+X157+Z157+AB157+AD157+AF157+AH157+AJ157+AL157+AN157</f>
        <v>0</v>
      </c>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t="str">
        <f>$BA156&amp;" "&amp;$BB156&amp;""&amp;$BC156&amp;""&amp;$BD156</f>
        <v xml:space="preserve"> </v>
      </c>
      <c r="AT157" s="3"/>
      <c r="BB157" s="294"/>
      <c r="BC157" s="294"/>
      <c r="BD157" s="294"/>
      <c r="BG157" s="95"/>
      <c r="BH157" s="29">
        <f t="shared" si="28"/>
        <v>0</v>
      </c>
      <c r="BI157" s="29">
        <f t="shared" si="29"/>
        <v>0</v>
      </c>
      <c r="BJ157" s="29">
        <f t="shared" si="30"/>
        <v>0</v>
      </c>
      <c r="BK157" s="29">
        <f t="shared" si="31"/>
        <v>0</v>
      </c>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t="s">
        <v>178</v>
      </c>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95"/>
      <c r="BI158" s="295"/>
      <c r="BJ158" s="295"/>
      <c r="BK158" s="295"/>
      <c r="BL158" s="295"/>
      <c r="BM158" s="295"/>
      <c r="BN158" s="295"/>
      <c r="BO158" s="295"/>
      <c r="BP158" s="295"/>
      <c r="BQ158" s="295"/>
      <c r="BR158" s="295"/>
      <c r="BS158" s="295"/>
      <c r="BT158" s="295"/>
      <c r="BU158" s="295"/>
      <c r="BV158" s="295"/>
      <c r="BW158" s="295"/>
      <c r="BX158" s="295"/>
      <c r="BY158" s="295"/>
      <c r="BZ158" s="295"/>
      <c r="CA158" s="295"/>
      <c r="CB158" s="295"/>
      <c r="CC158" s="295"/>
      <c r="CD158" s="295"/>
      <c r="CE158" s="295"/>
      <c r="CF158" s="295"/>
      <c r="CG158" s="295"/>
      <c r="CH158" s="295"/>
      <c r="CI158" s="295"/>
      <c r="CJ158" s="295"/>
      <c r="CK158" s="295"/>
      <c r="CL158" s="295"/>
      <c r="CM158" s="295"/>
      <c r="CN158" s="295"/>
      <c r="CO158" s="295"/>
      <c r="CP158" s="295"/>
      <c r="CQ158" s="295"/>
      <c r="CR158" s="295"/>
      <c r="CS158" s="295"/>
      <c r="CT158"/>
      <c r="CU158"/>
      <c r="CV158"/>
    </row>
    <row r="159" spans="1:102" s="22" customFormat="1" ht="15.75" customHeight="1" x14ac:dyDescent="0.25">
      <c r="A159" s="748" t="s">
        <v>179</v>
      </c>
      <c r="B159" s="748"/>
      <c r="C159" s="748"/>
      <c r="D159" s="623" t="s">
        <v>52</v>
      </c>
      <c r="E159" s="623"/>
      <c r="F159" s="623"/>
      <c r="G159" s="720" t="s">
        <v>141</v>
      </c>
      <c r="H159" s="720"/>
      <c r="I159" s="776" t="s">
        <v>142</v>
      </c>
      <c r="J159" s="776"/>
      <c r="K159" s="776" t="s">
        <v>143</v>
      </c>
      <c r="L159" s="776"/>
      <c r="M159" s="720" t="s">
        <v>84</v>
      </c>
      <c r="N159" s="720"/>
      <c r="O159" s="720" t="s">
        <v>8</v>
      </c>
      <c r="P159" s="720"/>
      <c r="Q159" s="666" t="s">
        <v>86</v>
      </c>
      <c r="R159" s="666"/>
      <c r="S159" s="666" t="s">
        <v>87</v>
      </c>
      <c r="T159" s="666"/>
      <c r="U159" s="666" t="s">
        <v>88</v>
      </c>
      <c r="V159" s="666"/>
      <c r="W159" s="666" t="s">
        <v>89</v>
      </c>
      <c r="X159" s="666"/>
      <c r="Y159" s="666" t="s">
        <v>90</v>
      </c>
      <c r="Z159" s="666"/>
      <c r="AA159" s="666" t="s">
        <v>91</v>
      </c>
      <c r="AB159" s="666"/>
      <c r="AC159" s="666" t="s">
        <v>92</v>
      </c>
      <c r="AD159" s="666"/>
      <c r="AE159" s="666" t="s">
        <v>93</v>
      </c>
      <c r="AF159" s="666"/>
      <c r="AG159" s="666" t="s">
        <v>94</v>
      </c>
      <c r="AH159" s="666"/>
      <c r="AI159" s="666" t="s">
        <v>95</v>
      </c>
      <c r="AJ159" s="666"/>
      <c r="AK159" s="666" t="s">
        <v>96</v>
      </c>
      <c r="AL159" s="666"/>
      <c r="AM159" s="666" t="s">
        <v>97</v>
      </c>
      <c r="AN159" s="664"/>
      <c r="AO159" s="789" t="s">
        <v>107</v>
      </c>
      <c r="AP159" s="790"/>
      <c r="AQ159" s="791"/>
      <c r="AR159" s="792" t="s">
        <v>144</v>
      </c>
      <c r="AS159" s="779" t="s">
        <v>262</v>
      </c>
      <c r="AT159" s="781" t="s">
        <v>145</v>
      </c>
      <c r="AU159" s="781"/>
      <c r="BE159" s="292"/>
      <c r="BF159" s="292"/>
      <c r="BG159" s="293"/>
      <c r="BH159" s="295"/>
      <c r="BI159" s="295"/>
      <c r="BJ159" s="291"/>
      <c r="BK159" s="291"/>
      <c r="BL159" s="292"/>
      <c r="BM159" s="292"/>
      <c r="BN159" s="292"/>
      <c r="BO159" s="292"/>
      <c r="BP159" s="291"/>
      <c r="BQ159" s="291"/>
      <c r="BR159" s="291"/>
      <c r="BS159" s="291"/>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5"/>
      <c r="CS159" s="295"/>
      <c r="CT159"/>
      <c r="CU159"/>
      <c r="CV159"/>
      <c r="CW159"/>
      <c r="CX159"/>
    </row>
    <row r="160" spans="1:102" s="22" customFormat="1" ht="26.25" customHeight="1" x14ac:dyDescent="0.25">
      <c r="A160" s="749"/>
      <c r="B160" s="749"/>
      <c r="C160" s="749"/>
      <c r="D160" s="464" t="s">
        <v>146</v>
      </c>
      <c r="E160" s="332" t="s">
        <v>48</v>
      </c>
      <c r="F160" s="332" t="s">
        <v>70</v>
      </c>
      <c r="G160" s="463" t="s">
        <v>48</v>
      </c>
      <c r="H160" s="463" t="s">
        <v>70</v>
      </c>
      <c r="I160" s="463" t="s">
        <v>48</v>
      </c>
      <c r="J160" s="463" t="s">
        <v>70</v>
      </c>
      <c r="K160" s="463" t="s">
        <v>48</v>
      </c>
      <c r="L160" s="463" t="s">
        <v>70</v>
      </c>
      <c r="M160" s="463" t="s">
        <v>48</v>
      </c>
      <c r="N160" s="463" t="s">
        <v>70</v>
      </c>
      <c r="O160" s="463" t="s">
        <v>48</v>
      </c>
      <c r="P160" s="463" t="s">
        <v>70</v>
      </c>
      <c r="Q160" s="463" t="s">
        <v>48</v>
      </c>
      <c r="R160" s="463" t="s">
        <v>70</v>
      </c>
      <c r="S160" s="463" t="s">
        <v>48</v>
      </c>
      <c r="T160" s="463" t="s">
        <v>70</v>
      </c>
      <c r="U160" s="463" t="s">
        <v>48</v>
      </c>
      <c r="V160" s="463" t="s">
        <v>70</v>
      </c>
      <c r="W160" s="463" t="s">
        <v>48</v>
      </c>
      <c r="X160" s="463" t="s">
        <v>70</v>
      </c>
      <c r="Y160" s="463" t="s">
        <v>48</v>
      </c>
      <c r="Z160" s="463" t="s">
        <v>70</v>
      </c>
      <c r="AA160" s="463" t="s">
        <v>48</v>
      </c>
      <c r="AB160" s="463" t="s">
        <v>70</v>
      </c>
      <c r="AC160" s="463" t="s">
        <v>48</v>
      </c>
      <c r="AD160" s="463" t="s">
        <v>70</v>
      </c>
      <c r="AE160" s="463" t="s">
        <v>48</v>
      </c>
      <c r="AF160" s="463" t="s">
        <v>70</v>
      </c>
      <c r="AG160" s="463" t="s">
        <v>48</v>
      </c>
      <c r="AH160" s="463" t="s">
        <v>70</v>
      </c>
      <c r="AI160" s="463" t="s">
        <v>48</v>
      </c>
      <c r="AJ160" s="463" t="s">
        <v>70</v>
      </c>
      <c r="AK160" s="463" t="s">
        <v>48</v>
      </c>
      <c r="AL160" s="463" t="s">
        <v>70</v>
      </c>
      <c r="AM160" s="463" t="s">
        <v>48</v>
      </c>
      <c r="AN160" s="443" t="s">
        <v>70</v>
      </c>
      <c r="AO160" s="296" t="s">
        <v>109</v>
      </c>
      <c r="AP160" s="297" t="s">
        <v>266</v>
      </c>
      <c r="AQ160" s="298" t="s">
        <v>259</v>
      </c>
      <c r="AR160" s="793"/>
      <c r="AS160" s="780"/>
      <c r="AT160" s="143" t="s">
        <v>48</v>
      </c>
      <c r="AU160" s="143" t="s">
        <v>70</v>
      </c>
      <c r="BE160" s="294"/>
      <c r="BF160" s="294"/>
      <c r="BG160" s="294"/>
      <c r="BH160" s="295"/>
      <c r="BI160" s="295"/>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5"/>
      <c r="CS160" s="295"/>
      <c r="CT160"/>
      <c r="CU160"/>
      <c r="CV160"/>
      <c r="CW160"/>
      <c r="CX160"/>
    </row>
    <row r="161" spans="1:111" s="10" customFormat="1" ht="15.75" customHeight="1" x14ac:dyDescent="0.2">
      <c r="A161" s="794" t="s">
        <v>180</v>
      </c>
      <c r="B161" s="794"/>
      <c r="C161" s="794"/>
      <c r="D161" s="146">
        <f>SUM(E161:F161)</f>
        <v>12</v>
      </c>
      <c r="E161" s="146">
        <f>+G161+I161+K161+M161+O161+Q161+S161+U161+W161+Y161+AA161+AC161+AE161+AG161+AI161+AK161+AM161</f>
        <v>7</v>
      </c>
      <c r="F161" s="146">
        <f>+H161+J161+L161+N161+P161+R161+T161+V161+X161+Z161+AB161+AD161+AF161+AH161+AJ161+AL161+AN161</f>
        <v>5</v>
      </c>
      <c r="G161" s="38">
        <v>1</v>
      </c>
      <c r="H161" s="38">
        <v>2</v>
      </c>
      <c r="I161" s="38">
        <v>3</v>
      </c>
      <c r="J161" s="38"/>
      <c r="K161" s="38">
        <v>2</v>
      </c>
      <c r="L161" s="38">
        <v>1</v>
      </c>
      <c r="M161" s="38"/>
      <c r="N161" s="38"/>
      <c r="O161" s="38"/>
      <c r="P161" s="38"/>
      <c r="Q161" s="38"/>
      <c r="R161" s="38">
        <v>1</v>
      </c>
      <c r="S161" s="38"/>
      <c r="T161" s="38"/>
      <c r="U161" s="38"/>
      <c r="V161" s="38"/>
      <c r="W161" s="38"/>
      <c r="X161" s="38"/>
      <c r="Y161" s="38"/>
      <c r="Z161" s="38"/>
      <c r="AA161" s="38"/>
      <c r="AB161" s="38"/>
      <c r="AC161" s="38"/>
      <c r="AD161" s="38"/>
      <c r="AE161" s="38">
        <v>1</v>
      </c>
      <c r="AF161" s="38">
        <v>1</v>
      </c>
      <c r="AG161" s="38"/>
      <c r="AH161" s="38"/>
      <c r="AI161" s="38"/>
      <c r="AJ161" s="38"/>
      <c r="AK161" s="38"/>
      <c r="AL161" s="38"/>
      <c r="AM161" s="38"/>
      <c r="AN161" s="173"/>
      <c r="AO161" s="299"/>
      <c r="AP161" s="109"/>
      <c r="AQ161" s="300"/>
      <c r="AR161" s="175"/>
      <c r="AS161" s="38"/>
      <c r="AT161" s="38">
        <v>1</v>
      </c>
      <c r="AU161" s="38"/>
      <c r="AV161" s="26" t="str">
        <f>$BA161&amp;" "&amp;$BB161&amp;""&amp;$BC161&amp;""&amp;$BD161</f>
        <v xml:space="preserve"> </v>
      </c>
      <c r="AW161" s="3"/>
      <c r="AX161" s="22"/>
      <c r="AY161" s="22"/>
      <c r="AZ161" s="22"/>
      <c r="BA161" s="28" t="str">
        <f>IF($AR161&lt;=$F161,"","Las gestantes egresadas del Programa NO debe ser mayor al Total de Mujeres egresadas")</f>
        <v/>
      </c>
      <c r="BB161" s="28" t="str">
        <f>IF($AS161&lt;=$F161,"","Las madres de hijos menor de 5 años NO DEBE ser mayor al Total de Mujeres egresadas al Programa")</f>
        <v/>
      </c>
      <c r="BC161" s="28" t="str">
        <f>IF(($AT161)&lt;=$E161,"","Los egresos de Pueblos originarios Hombres NO DEBE ser mayor al Total de Egresos Hombres del Programa")</f>
        <v/>
      </c>
      <c r="BD161" s="28" t="str">
        <f>IF($AU161&lt;=$F161,"","Los egresos de Pueblos originarios Mujeres NO DEBE ser mayor al Total de Egresos Mujeres del Programa")</f>
        <v/>
      </c>
      <c r="BE161" s="5"/>
      <c r="BF161" s="95"/>
      <c r="BG161" s="95"/>
      <c r="BH161" s="29">
        <f>IF($AR161&lt;=$F161,0,1)</f>
        <v>0</v>
      </c>
      <c r="BI161" s="29">
        <f>IF($AS161&lt;=$F161,0,1)</f>
        <v>0</v>
      </c>
      <c r="BJ161" s="29">
        <f>IF(($AT161)&lt;=$E161,0,1)</f>
        <v>0</v>
      </c>
      <c r="BK161" s="29">
        <f>IF($AU161&lt;=$F161,0,1)</f>
        <v>0</v>
      </c>
      <c r="BL161" s="29">
        <f>IF($D166&gt;D161,1,0)</f>
        <v>0</v>
      </c>
      <c r="BM161" s="256" t="s">
        <v>52</v>
      </c>
      <c r="BN161" s="256"/>
      <c r="BO161" s="256"/>
      <c r="BP161" s="256" t="s">
        <v>141</v>
      </c>
      <c r="BQ161" s="256"/>
      <c r="BR161" s="256" t="s">
        <v>142</v>
      </c>
      <c r="BS161" s="256"/>
      <c r="BT161" s="256" t="s">
        <v>143</v>
      </c>
      <c r="BU161" s="256"/>
      <c r="BV161" s="256" t="s">
        <v>84</v>
      </c>
      <c r="BW161" s="256"/>
      <c r="BX161" s="256" t="s">
        <v>8</v>
      </c>
      <c r="BY161" s="256"/>
      <c r="BZ161" s="256" t="s">
        <v>86</v>
      </c>
      <c r="CA161" s="256"/>
      <c r="CB161" s="256" t="s">
        <v>87</v>
      </c>
      <c r="CC161" s="256"/>
      <c r="CD161" s="256" t="s">
        <v>88</v>
      </c>
      <c r="CE161" s="256"/>
      <c r="CF161" s="256" t="s">
        <v>89</v>
      </c>
      <c r="CG161" s="256"/>
      <c r="CH161" s="256" t="s">
        <v>90</v>
      </c>
      <c r="CI161" s="256"/>
      <c r="CJ161" s="256" t="s">
        <v>91</v>
      </c>
      <c r="CK161" s="256"/>
      <c r="CL161" s="256" t="s">
        <v>92</v>
      </c>
      <c r="CM161" s="256"/>
      <c r="CN161" s="256" t="s">
        <v>93</v>
      </c>
      <c r="CO161" s="256"/>
      <c r="CP161" s="256" t="s">
        <v>94</v>
      </c>
      <c r="CQ161" s="256"/>
      <c r="CR161" s="256" t="s">
        <v>95</v>
      </c>
      <c r="CS161" s="256"/>
      <c r="CT161" s="256" t="s">
        <v>96</v>
      </c>
      <c r="CU161" s="256"/>
      <c r="CV161" s="256" t="s">
        <v>97</v>
      </c>
      <c r="CW161" s="256"/>
      <c r="CX161" s="256" t="s">
        <v>107</v>
      </c>
      <c r="CY161" s="256"/>
      <c r="CZ161" s="256"/>
      <c r="DA161" s="256" t="s">
        <v>144</v>
      </c>
      <c r="DB161" s="256" t="s">
        <v>262</v>
      </c>
      <c r="DC161" s="256" t="s">
        <v>145</v>
      </c>
      <c r="DD161" s="256"/>
      <c r="DE161" s="22"/>
      <c r="DF161" s="22"/>
      <c r="DG161" s="22"/>
    </row>
    <row r="162" spans="1:111" s="22" customFormat="1" ht="26.25" customHeight="1" x14ac:dyDescent="0.25">
      <c r="A162" s="795" t="s">
        <v>148</v>
      </c>
      <c r="B162" s="796"/>
      <c r="C162" s="796"/>
      <c r="D162" s="301"/>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3"/>
      <c r="AP162" s="234"/>
      <c r="AQ162" s="304"/>
      <c r="AR162" s="302"/>
      <c r="AS162" s="302"/>
      <c r="AT162" s="302"/>
      <c r="AU162" s="305"/>
      <c r="AV162" s="26" t="str">
        <f>+BP163&amp;""&amp;BQ163&amp;""&amp;BR163&amp;""&amp;BS163&amp;""&amp;BT163&amp;""&amp;BU163&amp;""&amp;BV163&amp;""&amp;BW163&amp;""&amp;BX163&amp;""&amp;BY163&amp;""&amp;BZ163&amp;""&amp;CA163&amp;""&amp;CB163&amp;""&amp;CC163&amp;""&amp;CD163&amp;""&amp;CE163&amp;""&amp;CF163&amp;""&amp;CG163&amp;""&amp;CH163&amp;""&amp;CI163&amp;""&amp;CJ163&amp;""&amp;CK163&amp;""&amp;CL163&amp;""&amp;CM163&amp;""&amp;CN163&amp;""&amp;CO163&amp;""&amp;CP163&amp;""&amp;CQ163&amp;""&amp;CR163&amp;""&amp;CS163&amp;""&amp;CT163&amp;""&amp;CU163&amp;""&amp;CV163&amp;""&amp;CW163&amp;""&amp;CX163&amp;""&amp;CY163&amp;""&amp;CZ163&amp;""&amp;DA163&amp;""&amp;DB163&amp;""&amp;DC163&amp;""&amp;DD163</f>
        <v/>
      </c>
      <c r="AW162" s="3"/>
      <c r="BA162" s="28" t="str">
        <f t="shared" ref="BA162:BA187" si="37">IF($AR163&lt;=$F163,"","Las gestantes egresadas del Programa NO debe ser mayor al Total de Mujeres egresadas")</f>
        <v/>
      </c>
      <c r="BB162" s="28" t="str">
        <f t="shared" ref="BB162:BB189" si="38">IF($AS163&lt;=$F163,"","Las madres de hijos menor de 5 años NO DEBE ser mayor al Total de Mujeres egresadas al Programa")</f>
        <v/>
      </c>
      <c r="BC162" s="28" t="str">
        <f t="shared" ref="BC162:BC187" si="39">IF(($AT163)&lt;=$E163,"","Los egresos de Pueblos orininarios Hombres NO DEBE ser mayor al Total de Egresos Hombres del Programa")</f>
        <v/>
      </c>
      <c r="BD162" s="28" t="str">
        <f t="shared" ref="BD162:BD187" si="40">IF($AU163&lt;=$F163,"","Los egresos de Pueblos originarios Mujeres NO DEBE ser mayor al Total de Egresos Mujeres del Programa")</f>
        <v/>
      </c>
      <c r="BE162" s="5"/>
      <c r="BG162"/>
      <c r="BH162" s="29">
        <f>IF($AR163&lt;=$F163,0,1)</f>
        <v>0</v>
      </c>
      <c r="BI162" s="29">
        <f>IF($AS163&lt;=$F163,0,1)</f>
        <v>0</v>
      </c>
      <c r="BJ162" s="29">
        <f>IF(($AT163)&lt;=$E163,0,1)</f>
        <v>0</v>
      </c>
      <c r="BK162" s="29">
        <f>IF($AU163&lt;=$F163,0,1)</f>
        <v>0</v>
      </c>
      <c r="BL162" s="29"/>
      <c r="BM162" s="256" t="s">
        <v>146</v>
      </c>
      <c r="BN162" s="256" t="s">
        <v>48</v>
      </c>
      <c r="BO162" s="256" t="s">
        <v>70</v>
      </c>
      <c r="BP162" s="256" t="s">
        <v>48</v>
      </c>
      <c r="BQ162" s="256" t="s">
        <v>70</v>
      </c>
      <c r="BR162" s="256" t="s">
        <v>48</v>
      </c>
      <c r="BS162" s="256" t="s">
        <v>70</v>
      </c>
      <c r="BT162" s="256" t="s">
        <v>48</v>
      </c>
      <c r="BU162" s="256" t="s">
        <v>70</v>
      </c>
      <c r="BV162" s="256" t="s">
        <v>48</v>
      </c>
      <c r="BW162" s="256" t="s">
        <v>70</v>
      </c>
      <c r="BX162" s="256" t="s">
        <v>48</v>
      </c>
      <c r="BY162" s="256" t="s">
        <v>70</v>
      </c>
      <c r="BZ162" s="256" t="s">
        <v>48</v>
      </c>
      <c r="CA162" s="256" t="s">
        <v>70</v>
      </c>
      <c r="CB162" s="256" t="s">
        <v>48</v>
      </c>
      <c r="CC162" s="256" t="s">
        <v>70</v>
      </c>
      <c r="CD162" s="256" t="s">
        <v>48</v>
      </c>
      <c r="CE162" s="256" t="s">
        <v>70</v>
      </c>
      <c r="CF162" s="256" t="s">
        <v>48</v>
      </c>
      <c r="CG162" s="256" t="s">
        <v>70</v>
      </c>
      <c r="CH162" s="256" t="s">
        <v>48</v>
      </c>
      <c r="CI162" s="256" t="s">
        <v>70</v>
      </c>
      <c r="CJ162" s="256" t="s">
        <v>48</v>
      </c>
      <c r="CK162" s="256" t="s">
        <v>70</v>
      </c>
      <c r="CL162" s="256" t="s">
        <v>48</v>
      </c>
      <c r="CM162" s="256" t="s">
        <v>70</v>
      </c>
      <c r="CN162" s="256" t="s">
        <v>48</v>
      </c>
      <c r="CO162" s="256" t="s">
        <v>70</v>
      </c>
      <c r="CP162" s="256" t="s">
        <v>48</v>
      </c>
      <c r="CQ162" s="256" t="s">
        <v>70</v>
      </c>
      <c r="CR162" s="256" t="s">
        <v>48</v>
      </c>
      <c r="CS162" s="256" t="s">
        <v>70</v>
      </c>
      <c r="CT162" s="256" t="s">
        <v>48</v>
      </c>
      <c r="CU162" s="256" t="s">
        <v>70</v>
      </c>
      <c r="CV162" s="256" t="s">
        <v>48</v>
      </c>
      <c r="CW162" s="256" t="s">
        <v>70</v>
      </c>
      <c r="CX162" s="256" t="s">
        <v>109</v>
      </c>
      <c r="CY162" s="256" t="s">
        <v>266</v>
      </c>
      <c r="CZ162" s="256" t="s">
        <v>259</v>
      </c>
      <c r="DA162" s="256"/>
      <c r="DB162" s="256"/>
      <c r="DC162" s="256" t="s">
        <v>48</v>
      </c>
      <c r="DD162" s="256" t="s">
        <v>70</v>
      </c>
    </row>
    <row r="163" spans="1:111" s="22" customFormat="1" ht="13.5" customHeight="1" x14ac:dyDescent="0.15">
      <c r="A163" s="735" t="s">
        <v>267</v>
      </c>
      <c r="B163" s="701" t="s">
        <v>149</v>
      </c>
      <c r="C163" s="692"/>
      <c r="D163" s="150">
        <f>SUM(E163:F163)</f>
        <v>0</v>
      </c>
      <c r="E163" s="150">
        <f t="shared" ref="E163:F169" si="41">+G163+I163+K163+M163+O163+Q163+S163+U163+W163+Y163+AA163+AC163+AE163+AG163+AI163+AK163+AM163</f>
        <v>0</v>
      </c>
      <c r="F163" s="150">
        <f t="shared" si="41"/>
        <v>0</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t="str">
        <f>$BA162&amp;" "&amp;$BB162&amp;""&amp;$BC162&amp;""&amp;$BD162</f>
        <v xml:space="preserve"> </v>
      </c>
      <c r="BA163" s="28" t="str">
        <f t="shared" si="37"/>
        <v/>
      </c>
      <c r="BB163" s="28" t="str">
        <f t="shared" si="38"/>
        <v/>
      </c>
      <c r="BC163" s="28" t="str">
        <f t="shared" si="39"/>
        <v/>
      </c>
      <c r="BD163" s="28" t="str">
        <f t="shared" si="40"/>
        <v/>
      </c>
      <c r="BE163" s="5"/>
      <c r="BG163" s="95"/>
      <c r="BH163" s="29">
        <f>IF($AR164&lt;=$F164,0,1)</f>
        <v>0</v>
      </c>
      <c r="BI163" s="29">
        <f>IF($AS164&lt;=$F164,0,1)</f>
        <v>0</v>
      </c>
      <c r="BJ163" s="29">
        <f>IF(($AT164)&lt;=$E164,0,1)</f>
        <v>0</v>
      </c>
      <c r="BK163" s="29">
        <f>IF($AU164&lt;=$F164,0,1)</f>
        <v>0</v>
      </c>
      <c r="BL163" s="29"/>
      <c r="BM163" s="256"/>
      <c r="BN163" s="256"/>
      <c r="BO163" s="256"/>
      <c r="BP163" s="256" t="str">
        <f>IF(G$166&gt;G$161,"El Nº de personas con diagnostico , no puede ser mayor al Nº de Egresos al programa","")</f>
        <v/>
      </c>
      <c r="BQ163" s="256" t="str">
        <f t="shared" ref="BQ163:CW163" si="42">IF(H$166&gt;H$161,"El Nº de personas con diagnostico , no puede ser mayor al Nº de Egresos al programa","")</f>
        <v/>
      </c>
      <c r="BR163" s="256" t="str">
        <f t="shared" si="42"/>
        <v/>
      </c>
      <c r="BS163" s="256" t="str">
        <f t="shared" si="42"/>
        <v/>
      </c>
      <c r="BT163" s="256" t="str">
        <f t="shared" si="42"/>
        <v/>
      </c>
      <c r="BU163" s="256" t="str">
        <f t="shared" si="42"/>
        <v/>
      </c>
      <c r="BV163" s="256" t="str">
        <f t="shared" si="42"/>
        <v/>
      </c>
      <c r="BW163" s="256" t="str">
        <f t="shared" si="42"/>
        <v/>
      </c>
      <c r="BX163" s="256" t="str">
        <f t="shared" si="42"/>
        <v/>
      </c>
      <c r="BY163" s="256" t="str">
        <f t="shared" si="42"/>
        <v/>
      </c>
      <c r="BZ163" s="256" t="str">
        <f t="shared" si="42"/>
        <v/>
      </c>
      <c r="CA163" s="256" t="str">
        <f t="shared" si="42"/>
        <v/>
      </c>
      <c r="CB163" s="256" t="str">
        <f t="shared" si="42"/>
        <v/>
      </c>
      <c r="CC163" s="256" t="str">
        <f t="shared" si="42"/>
        <v/>
      </c>
      <c r="CD163" s="256" t="str">
        <f t="shared" si="42"/>
        <v/>
      </c>
      <c r="CE163" s="256" t="str">
        <f t="shared" si="42"/>
        <v/>
      </c>
      <c r="CF163" s="256" t="str">
        <f t="shared" si="42"/>
        <v/>
      </c>
      <c r="CG163" s="256" t="str">
        <f t="shared" si="42"/>
        <v/>
      </c>
      <c r="CH163" s="256" t="str">
        <f t="shared" si="42"/>
        <v/>
      </c>
      <c r="CI163" s="256" t="str">
        <f t="shared" si="42"/>
        <v/>
      </c>
      <c r="CJ163" s="256" t="str">
        <f t="shared" si="42"/>
        <v/>
      </c>
      <c r="CK163" s="256" t="str">
        <f t="shared" si="42"/>
        <v/>
      </c>
      <c r="CL163" s="256" t="str">
        <f t="shared" si="42"/>
        <v/>
      </c>
      <c r="CM163" s="256" t="str">
        <f t="shared" si="42"/>
        <v/>
      </c>
      <c r="CN163" s="256" t="str">
        <f t="shared" si="42"/>
        <v/>
      </c>
      <c r="CO163" s="256" t="str">
        <f t="shared" si="42"/>
        <v/>
      </c>
      <c r="CP163" s="256" t="str">
        <f t="shared" si="42"/>
        <v/>
      </c>
      <c r="CQ163" s="256" t="str">
        <f t="shared" si="42"/>
        <v/>
      </c>
      <c r="CR163" s="256" t="str">
        <f t="shared" si="42"/>
        <v/>
      </c>
      <c r="CS163" s="256" t="str">
        <f t="shared" si="42"/>
        <v/>
      </c>
      <c r="CT163" s="256" t="str">
        <f t="shared" si="42"/>
        <v/>
      </c>
      <c r="CU163" s="256" t="str">
        <f t="shared" si="42"/>
        <v/>
      </c>
      <c r="CV163" s="256" t="str">
        <f t="shared" si="42"/>
        <v/>
      </c>
      <c r="CW163" s="256" t="str">
        <f t="shared" si="42"/>
        <v/>
      </c>
      <c r="CX163" s="256" t="str">
        <f>IF(AO$166&gt;AO$161,"El Nº de personas con diagnostico (abandono), no puede ser mayor al Nº de Egresos al programa","")</f>
        <v/>
      </c>
      <c r="CY163" s="256" t="str">
        <f>IF(AP$166&gt;AP$161,"El Nº de personas con diagnostico (Fallecimiento), no puede ser mayor al Nº de Egresos al programa","")</f>
        <v/>
      </c>
      <c r="CZ163" s="256" t="str">
        <f>IF(AQ$166&gt;AQ$161,"El Nº de personas con diagnostico (traslado), no puede ser mayor al Nº de Egresos al programa","")</f>
        <v/>
      </c>
      <c r="DA163" s="256" t="str">
        <f>IF(AS$166&gt;AS$161,"El Nº de personas con diagnostico (Gestantes), no puede ser mayor al Nº de Egresos al programa","")</f>
        <v/>
      </c>
      <c r="DB163" s="256" t="str">
        <f>IF(AS$166&gt;AS$161,"El Nº de personas con diagnostico (Madre Menor de 5 años), no puede ser mayor al Nº de Egresos al programa","")</f>
        <v/>
      </c>
      <c r="DC163" s="256" t="str">
        <f>IF(AT$166&gt;AT$161,"El Nº de personas con diagnostico (hombres pueblo originario), no puede ser mayor al Nº de Egresos al programa","")</f>
        <v/>
      </c>
      <c r="DD163" s="256" t="str">
        <f>IF(AU$166&gt;AU$161,"El Nº de personas con diagnostico (Mujer Pueblo Originario), no puede ser mayor al Nº de Egresos al programa","")</f>
        <v/>
      </c>
    </row>
    <row r="164" spans="1:111" s="22" customFormat="1" ht="13.5" customHeight="1" x14ac:dyDescent="0.15">
      <c r="A164" s="736"/>
      <c r="B164" s="734" t="s">
        <v>150</v>
      </c>
      <c r="C164" s="716"/>
      <c r="D164" s="151">
        <f>SUM(E164:F164)</f>
        <v>0</v>
      </c>
      <c r="E164" s="151">
        <f t="shared" si="41"/>
        <v>0</v>
      </c>
      <c r="F164" s="151">
        <f t="shared" si="41"/>
        <v>0</v>
      </c>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300"/>
      <c r="AR164" s="160"/>
      <c r="AS164" s="44"/>
      <c r="AT164" s="44"/>
      <c r="AU164" s="44"/>
      <c r="AV164" s="26" t="str">
        <f t="shared" ref="AV164:AV190" si="43">$BA163&amp;" "&amp;$BB163&amp;""&amp;$BC163&amp;""&amp;$BD163</f>
        <v xml:space="preserve"> </v>
      </c>
      <c r="BA164" s="28" t="str">
        <f t="shared" si="37"/>
        <v/>
      </c>
      <c r="BB164" s="28" t="str">
        <f t="shared" si="38"/>
        <v/>
      </c>
      <c r="BC164" s="28" t="str">
        <f t="shared" si="39"/>
        <v/>
      </c>
      <c r="BD164" s="28" t="str">
        <f t="shared" si="40"/>
        <v/>
      </c>
      <c r="BE164" s="5"/>
      <c r="BG164" s="95"/>
      <c r="BH164" s="29">
        <f>IF($AR165&lt;=$F165,0,1)</f>
        <v>0</v>
      </c>
      <c r="BI164" s="29">
        <f>IF($AS165&lt;=$F165,0,1)</f>
        <v>0</v>
      </c>
      <c r="BJ164" s="29">
        <f>IF(($AT165)&lt;=$E165,0,1)</f>
        <v>0</v>
      </c>
      <c r="BK164" s="29">
        <f>IF($AU165&lt;=$F165,0,1)</f>
        <v>0</v>
      </c>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686" t="s">
        <v>151</v>
      </c>
      <c r="B165" s="686"/>
      <c r="C165" s="687"/>
      <c r="D165" s="158">
        <f>SUM(E165:F165)</f>
        <v>0</v>
      </c>
      <c r="E165" s="158">
        <f t="shared" si="41"/>
        <v>0</v>
      </c>
      <c r="F165" s="158">
        <f t="shared" si="41"/>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00"/>
      <c r="AR165" s="179"/>
      <c r="AS165" s="35"/>
      <c r="AT165" s="35"/>
      <c r="AU165" s="35"/>
      <c r="AV165" s="26" t="str">
        <f t="shared" si="43"/>
        <v xml:space="preserve"> </v>
      </c>
      <c r="BA165" s="28" t="str">
        <f t="shared" si="37"/>
        <v/>
      </c>
      <c r="BB165" s="28" t="str">
        <f t="shared" si="38"/>
        <v/>
      </c>
      <c r="BC165" s="28" t="str">
        <f t="shared" si="39"/>
        <v/>
      </c>
      <c r="BD165" s="28" t="str">
        <f t="shared" si="40"/>
        <v/>
      </c>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688" t="s">
        <v>264</v>
      </c>
      <c r="B166" s="689"/>
      <c r="C166" s="690"/>
      <c r="D166" s="50">
        <f>SUM(E166:F166)</f>
        <v>12</v>
      </c>
      <c r="E166" s="50">
        <f t="shared" si="41"/>
        <v>7</v>
      </c>
      <c r="F166" s="50">
        <f t="shared" si="41"/>
        <v>5</v>
      </c>
      <c r="G166" s="38">
        <v>1</v>
      </c>
      <c r="H166" s="38">
        <v>2</v>
      </c>
      <c r="I166" s="38">
        <v>3</v>
      </c>
      <c r="J166" s="38"/>
      <c r="K166" s="38">
        <v>2</v>
      </c>
      <c r="L166" s="38">
        <v>1</v>
      </c>
      <c r="M166" s="38"/>
      <c r="N166" s="38"/>
      <c r="O166" s="38"/>
      <c r="P166" s="38"/>
      <c r="Q166" s="38"/>
      <c r="R166" s="38">
        <v>1</v>
      </c>
      <c r="S166" s="38"/>
      <c r="T166" s="38"/>
      <c r="U166" s="38"/>
      <c r="V166" s="38"/>
      <c r="W166" s="38"/>
      <c r="X166" s="38"/>
      <c r="Y166" s="38"/>
      <c r="Z166" s="38"/>
      <c r="AA166" s="38"/>
      <c r="AB166" s="38"/>
      <c r="AC166" s="38"/>
      <c r="AD166" s="38"/>
      <c r="AE166" s="38">
        <v>1</v>
      </c>
      <c r="AF166" s="38">
        <v>1</v>
      </c>
      <c r="AG166" s="38"/>
      <c r="AH166" s="38"/>
      <c r="AI166" s="38"/>
      <c r="AJ166" s="38"/>
      <c r="AK166" s="38"/>
      <c r="AL166" s="38"/>
      <c r="AM166" s="38"/>
      <c r="AN166" s="173"/>
      <c r="AO166" s="163"/>
      <c r="AP166" s="38"/>
      <c r="AQ166" s="306"/>
      <c r="AR166" s="175"/>
      <c r="AS166" s="38"/>
      <c r="AT166" s="38">
        <v>1</v>
      </c>
      <c r="AU166" s="38"/>
      <c r="AV166" s="26" t="str">
        <f t="shared" si="43"/>
        <v xml:space="preserve"> </v>
      </c>
      <c r="BA166" s="28" t="str">
        <f t="shared" si="37"/>
        <v/>
      </c>
      <c r="BB166" s="28" t="str">
        <f t="shared" si="38"/>
        <v/>
      </c>
      <c r="BC166" s="28" t="str">
        <f t="shared" si="39"/>
        <v/>
      </c>
      <c r="BD166" s="28" t="str">
        <f t="shared" si="40"/>
        <v/>
      </c>
      <c r="BE166" s="5"/>
      <c r="BG166" s="95"/>
      <c r="BH166" s="29">
        <f t="shared" ref="BH166:BH187" si="44">IF($AR167&lt;=$F167,0,1)</f>
        <v>0</v>
      </c>
      <c r="BI166" s="29">
        <f t="shared" ref="BI166:BI187" si="45">IF($AS167&lt;=$F167,0,1)</f>
        <v>0</v>
      </c>
      <c r="BJ166" s="29">
        <f t="shared" ref="BJ166:BJ187" si="46">IF(($AT167)&lt;=$E167,0,1)</f>
        <v>0</v>
      </c>
      <c r="BK166" s="29">
        <f t="shared" ref="BK166:BK187" si="47">IF($AU167&lt;=$F167,0,1)</f>
        <v>0</v>
      </c>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727" t="s">
        <v>152</v>
      </c>
      <c r="B167" s="727" t="s">
        <v>153</v>
      </c>
      <c r="C167" s="728"/>
      <c r="D167" s="152">
        <f t="shared" ref="D167:D190" si="48">SUM(E167:F167)</f>
        <v>0</v>
      </c>
      <c r="E167" s="152">
        <f t="shared" si="41"/>
        <v>0</v>
      </c>
      <c r="F167" s="152">
        <f t="shared" si="41"/>
        <v>0</v>
      </c>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t="str">
        <f t="shared" si="43"/>
        <v xml:space="preserve"> </v>
      </c>
      <c r="BA167" s="28" t="str">
        <f t="shared" si="37"/>
        <v/>
      </c>
      <c r="BB167" s="28" t="str">
        <f t="shared" si="38"/>
        <v/>
      </c>
      <c r="BC167" s="28" t="str">
        <f t="shared" si="39"/>
        <v/>
      </c>
      <c r="BD167" s="28" t="str">
        <f t="shared" si="40"/>
        <v/>
      </c>
      <c r="BE167" s="5"/>
      <c r="BG167" s="95"/>
      <c r="BH167" s="29">
        <f t="shared" si="44"/>
        <v>0</v>
      </c>
      <c r="BI167" s="29">
        <f t="shared" si="45"/>
        <v>0</v>
      </c>
      <c r="BJ167" s="29">
        <f t="shared" si="46"/>
        <v>0</v>
      </c>
      <c r="BK167" s="29">
        <f t="shared" si="47"/>
        <v>0</v>
      </c>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729"/>
      <c r="B168" s="729" t="s">
        <v>154</v>
      </c>
      <c r="C168" s="731"/>
      <c r="D168" s="155">
        <f t="shared" si="48"/>
        <v>0</v>
      </c>
      <c r="E168" s="155">
        <f t="shared" si="41"/>
        <v>0</v>
      </c>
      <c r="F168" s="155">
        <f t="shared" si="41"/>
        <v>0</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t="str">
        <f t="shared" si="43"/>
        <v xml:space="preserve"> </v>
      </c>
      <c r="BA168" s="28" t="str">
        <f t="shared" si="37"/>
        <v/>
      </c>
      <c r="BB168" s="28" t="str">
        <f t="shared" si="38"/>
        <v/>
      </c>
      <c r="BC168" s="28" t="str">
        <f t="shared" si="39"/>
        <v/>
      </c>
      <c r="BD168" s="28" t="str">
        <f t="shared" si="40"/>
        <v/>
      </c>
      <c r="BE168" s="5"/>
      <c r="BG168" s="95"/>
      <c r="BH168" s="29">
        <f t="shared" si="44"/>
        <v>0</v>
      </c>
      <c r="BI168" s="29">
        <f t="shared" si="45"/>
        <v>0</v>
      </c>
      <c r="BJ168" s="29">
        <f t="shared" si="46"/>
        <v>0</v>
      </c>
      <c r="BK168" s="29">
        <f t="shared" si="47"/>
        <v>0</v>
      </c>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729"/>
      <c r="B169" s="729" t="s">
        <v>155</v>
      </c>
      <c r="C169" s="729"/>
      <c r="D169" s="155">
        <f t="shared" si="48"/>
        <v>0</v>
      </c>
      <c r="E169" s="155">
        <f t="shared" si="41"/>
        <v>0</v>
      </c>
      <c r="F169" s="155">
        <f t="shared" si="41"/>
        <v>0</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t="str">
        <f t="shared" si="43"/>
        <v xml:space="preserve"> </v>
      </c>
      <c r="BA169" s="28" t="str">
        <f t="shared" si="37"/>
        <v/>
      </c>
      <c r="BB169" s="28" t="str">
        <f t="shared" si="38"/>
        <v/>
      </c>
      <c r="BC169" s="28" t="str">
        <f t="shared" si="39"/>
        <v/>
      </c>
      <c r="BD169" s="28" t="str">
        <f t="shared" si="40"/>
        <v/>
      </c>
      <c r="BE169" s="5"/>
      <c r="BG169" s="95"/>
      <c r="BH169" s="29">
        <f t="shared" si="44"/>
        <v>0</v>
      </c>
      <c r="BI169" s="29">
        <f t="shared" si="45"/>
        <v>0</v>
      </c>
      <c r="BJ169" s="29">
        <f t="shared" si="46"/>
        <v>0</v>
      </c>
      <c r="BK169" s="29">
        <f t="shared" si="47"/>
        <v>0</v>
      </c>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729"/>
      <c r="B170" s="729" t="s">
        <v>156</v>
      </c>
      <c r="C170" s="729"/>
      <c r="D170" s="155">
        <f>SUM(F170:F170)</f>
        <v>0</v>
      </c>
      <c r="E170" s="164"/>
      <c r="F170" s="155">
        <f>+J170+L170+N170+P170+R170+T170+V170+X170+Z170+AB170+AD170+AF170+AH170+AJ170+AL170+AN170</f>
        <v>0</v>
      </c>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t="str">
        <f t="shared" si="43"/>
        <v xml:space="preserve"> </v>
      </c>
      <c r="BA170" s="28" t="str">
        <f t="shared" si="37"/>
        <v/>
      </c>
      <c r="BB170" s="28" t="str">
        <f t="shared" si="38"/>
        <v/>
      </c>
      <c r="BC170" s="28" t="str">
        <f t="shared" si="39"/>
        <v/>
      </c>
      <c r="BD170" s="28" t="str">
        <f t="shared" si="40"/>
        <v/>
      </c>
      <c r="BE170" s="5"/>
      <c r="BG170" s="95"/>
      <c r="BH170" s="29">
        <f t="shared" si="44"/>
        <v>0</v>
      </c>
      <c r="BI170" s="29">
        <f t="shared" si="45"/>
        <v>0</v>
      </c>
      <c r="BJ170" s="29">
        <f t="shared" si="46"/>
        <v>0</v>
      </c>
      <c r="BK170" s="29">
        <f t="shared" si="47"/>
        <v>0</v>
      </c>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729"/>
      <c r="B171" s="729" t="s">
        <v>157</v>
      </c>
      <c r="C171" s="729"/>
      <c r="D171" s="155">
        <f t="shared" si="48"/>
        <v>0</v>
      </c>
      <c r="E171" s="155">
        <f t="shared" ref="E171:F190" si="49">+G171+I171+K171+M171+O171+Q171+S171+U171+W171+Y171+AA171+AC171+AE171+AG171+AI171+AK171+AM171</f>
        <v>0</v>
      </c>
      <c r="F171" s="155">
        <f t="shared" si="49"/>
        <v>0</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t="str">
        <f t="shared" si="43"/>
        <v xml:space="preserve"> </v>
      </c>
      <c r="BA171" s="28" t="str">
        <f t="shared" si="37"/>
        <v/>
      </c>
      <c r="BB171" s="28" t="str">
        <f t="shared" si="38"/>
        <v/>
      </c>
      <c r="BC171" s="28" t="str">
        <f t="shared" si="39"/>
        <v/>
      </c>
      <c r="BD171" s="28" t="str">
        <f t="shared" si="40"/>
        <v/>
      </c>
      <c r="BE171" s="5"/>
      <c r="BG171" s="95"/>
      <c r="BH171" s="29">
        <f t="shared" si="44"/>
        <v>0</v>
      </c>
      <c r="BI171" s="29">
        <f t="shared" si="45"/>
        <v>0</v>
      </c>
      <c r="BJ171" s="29">
        <f t="shared" si="46"/>
        <v>0</v>
      </c>
      <c r="BK171" s="29">
        <f t="shared" si="47"/>
        <v>0</v>
      </c>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729"/>
      <c r="B172" s="732" t="s">
        <v>158</v>
      </c>
      <c r="C172" s="732"/>
      <c r="D172" s="155">
        <f t="shared" si="48"/>
        <v>0</v>
      </c>
      <c r="E172" s="155">
        <f t="shared" si="49"/>
        <v>0</v>
      </c>
      <c r="F172" s="155">
        <f t="shared" si="49"/>
        <v>0</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t="str">
        <f t="shared" si="43"/>
        <v xml:space="preserve"> </v>
      </c>
      <c r="BA172" s="28" t="str">
        <f t="shared" si="37"/>
        <v/>
      </c>
      <c r="BB172" s="28" t="str">
        <f t="shared" si="38"/>
        <v/>
      </c>
      <c r="BC172" s="28" t="str">
        <f t="shared" si="39"/>
        <v/>
      </c>
      <c r="BD172" s="28" t="str">
        <f t="shared" si="40"/>
        <v/>
      </c>
      <c r="BE172" s="5"/>
      <c r="BG172" s="95"/>
      <c r="BH172" s="29">
        <f t="shared" si="44"/>
        <v>0</v>
      </c>
      <c r="BI172" s="29">
        <f t="shared" si="45"/>
        <v>0</v>
      </c>
      <c r="BJ172" s="29">
        <f t="shared" si="46"/>
        <v>0</v>
      </c>
      <c r="BK172" s="29">
        <f t="shared" si="47"/>
        <v>0</v>
      </c>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729"/>
      <c r="B173" s="732" t="s">
        <v>159</v>
      </c>
      <c r="C173" s="732"/>
      <c r="D173" s="155">
        <f t="shared" si="48"/>
        <v>1</v>
      </c>
      <c r="E173" s="155">
        <f t="shared" si="49"/>
        <v>1</v>
      </c>
      <c r="F173" s="155">
        <f t="shared" si="49"/>
        <v>0</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v>1</v>
      </c>
      <c r="AF173" s="32"/>
      <c r="AG173" s="32"/>
      <c r="AH173" s="32"/>
      <c r="AI173" s="32"/>
      <c r="AJ173" s="32"/>
      <c r="AK173" s="32"/>
      <c r="AL173" s="32"/>
      <c r="AM173" s="32"/>
      <c r="AN173" s="86"/>
      <c r="AO173" s="128"/>
      <c r="AP173" s="60"/>
      <c r="AQ173" s="127"/>
      <c r="AR173" s="178"/>
      <c r="AS173" s="32"/>
      <c r="AT173" s="32"/>
      <c r="AU173" s="32"/>
      <c r="AV173" s="26" t="str">
        <f t="shared" si="43"/>
        <v xml:space="preserve"> </v>
      </c>
      <c r="BA173" s="28" t="str">
        <f t="shared" si="37"/>
        <v/>
      </c>
      <c r="BB173" s="28" t="str">
        <f t="shared" si="38"/>
        <v/>
      </c>
      <c r="BC173" s="28" t="str">
        <f t="shared" si="39"/>
        <v/>
      </c>
      <c r="BD173" s="28" t="str">
        <f t="shared" si="40"/>
        <v/>
      </c>
      <c r="BE173" s="5"/>
      <c r="BG173" s="95"/>
      <c r="BH173" s="29">
        <f t="shared" si="44"/>
        <v>0</v>
      </c>
      <c r="BI173" s="29">
        <f t="shared" si="45"/>
        <v>0</v>
      </c>
      <c r="BJ173" s="29">
        <f t="shared" si="46"/>
        <v>0</v>
      </c>
      <c r="BK173" s="29">
        <f t="shared" si="47"/>
        <v>0</v>
      </c>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730"/>
      <c r="B174" s="733" t="s">
        <v>160</v>
      </c>
      <c r="C174" s="733"/>
      <c r="D174" s="158">
        <f t="shared" si="48"/>
        <v>0</v>
      </c>
      <c r="E174" s="158">
        <f t="shared" si="49"/>
        <v>0</v>
      </c>
      <c r="F174" s="158">
        <f t="shared" si="49"/>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300"/>
      <c r="AR174" s="179"/>
      <c r="AS174" s="35"/>
      <c r="AT174" s="35"/>
      <c r="AU174" s="35"/>
      <c r="AV174" s="26" t="str">
        <f t="shared" si="43"/>
        <v xml:space="preserve"> </v>
      </c>
      <c r="BA174" s="28" t="str">
        <f t="shared" si="37"/>
        <v/>
      </c>
      <c r="BB174" s="28" t="str">
        <f t="shared" si="38"/>
        <v/>
      </c>
      <c r="BC174" s="28" t="str">
        <f t="shared" si="39"/>
        <v/>
      </c>
      <c r="BD174" s="28" t="str">
        <f t="shared" si="40"/>
        <v/>
      </c>
      <c r="BE174" s="5"/>
      <c r="BG174" s="95"/>
      <c r="BH174" s="29">
        <f t="shared" si="44"/>
        <v>0</v>
      </c>
      <c r="BI174" s="29">
        <f t="shared" si="45"/>
        <v>0</v>
      </c>
      <c r="BJ174" s="29">
        <f t="shared" si="46"/>
        <v>0</v>
      </c>
      <c r="BK174" s="29">
        <f t="shared" si="47"/>
        <v>0</v>
      </c>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735" t="s">
        <v>161</v>
      </c>
      <c r="B175" s="713" t="s">
        <v>162</v>
      </c>
      <c r="C175" s="714"/>
      <c r="D175" s="150">
        <f t="shared" si="48"/>
        <v>0</v>
      </c>
      <c r="E175" s="150">
        <f t="shared" si="49"/>
        <v>0</v>
      </c>
      <c r="F175" s="150">
        <f t="shared" si="49"/>
        <v>0</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t="str">
        <f t="shared" si="43"/>
        <v xml:space="preserve"> </v>
      </c>
      <c r="BA175" s="28" t="str">
        <f t="shared" si="37"/>
        <v/>
      </c>
      <c r="BB175" s="28" t="str">
        <f t="shared" si="38"/>
        <v/>
      </c>
      <c r="BC175" s="28" t="str">
        <f t="shared" si="39"/>
        <v/>
      </c>
      <c r="BD175" s="28" t="str">
        <f t="shared" si="40"/>
        <v/>
      </c>
      <c r="BE175" s="5"/>
      <c r="BG175" s="95"/>
      <c r="BH175" s="29">
        <f t="shared" si="44"/>
        <v>0</v>
      </c>
      <c r="BI175" s="29">
        <f t="shared" si="45"/>
        <v>0</v>
      </c>
      <c r="BJ175" s="29">
        <f t="shared" si="46"/>
        <v>0</v>
      </c>
      <c r="BK175" s="29">
        <f t="shared" si="47"/>
        <v>0</v>
      </c>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729"/>
      <c r="B176" s="696" t="s">
        <v>163</v>
      </c>
      <c r="C176" s="697"/>
      <c r="D176" s="155">
        <f t="shared" si="48"/>
        <v>0</v>
      </c>
      <c r="E176" s="155">
        <f t="shared" si="49"/>
        <v>0</v>
      </c>
      <c r="F176" s="155">
        <f t="shared" si="49"/>
        <v>0</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t="str">
        <f t="shared" si="43"/>
        <v xml:space="preserve"> </v>
      </c>
      <c r="BA176" s="28" t="str">
        <f t="shared" si="37"/>
        <v/>
      </c>
      <c r="BB176" s="28" t="str">
        <f t="shared" si="38"/>
        <v/>
      </c>
      <c r="BC176" s="28" t="str">
        <f t="shared" si="39"/>
        <v/>
      </c>
      <c r="BD176" s="28" t="str">
        <f t="shared" si="40"/>
        <v/>
      </c>
      <c r="BE176" s="5"/>
      <c r="BG176" s="95"/>
      <c r="BH176" s="29">
        <f t="shared" si="44"/>
        <v>0</v>
      </c>
      <c r="BI176" s="29">
        <f t="shared" si="45"/>
        <v>0</v>
      </c>
      <c r="BJ176" s="29">
        <f t="shared" si="46"/>
        <v>0</v>
      </c>
      <c r="BK176" s="29">
        <f t="shared" si="47"/>
        <v>0</v>
      </c>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736"/>
      <c r="B177" s="734" t="s">
        <v>164</v>
      </c>
      <c r="C177" s="716"/>
      <c r="D177" s="151">
        <f t="shared" si="48"/>
        <v>0</v>
      </c>
      <c r="E177" s="151">
        <f t="shared" si="49"/>
        <v>0</v>
      </c>
      <c r="F177" s="151">
        <f t="shared" si="49"/>
        <v>0</v>
      </c>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t="str">
        <f t="shared" si="43"/>
        <v xml:space="preserve"> </v>
      </c>
      <c r="BA177" s="28" t="str">
        <f t="shared" si="37"/>
        <v/>
      </c>
      <c r="BB177" s="28" t="str">
        <f t="shared" si="38"/>
        <v/>
      </c>
      <c r="BC177" s="28" t="str">
        <f t="shared" si="39"/>
        <v/>
      </c>
      <c r="BD177" s="28" t="str">
        <f t="shared" si="40"/>
        <v/>
      </c>
      <c r="BE177" s="5"/>
      <c r="BG177" s="95"/>
      <c r="BH177" s="29">
        <f t="shared" si="44"/>
        <v>0</v>
      </c>
      <c r="BI177" s="29">
        <f t="shared" si="45"/>
        <v>0</v>
      </c>
      <c r="BJ177" s="29">
        <f t="shared" si="46"/>
        <v>0</v>
      </c>
      <c r="BK177" s="29">
        <f t="shared" si="47"/>
        <v>0</v>
      </c>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735" t="s">
        <v>165</v>
      </c>
      <c r="B178" s="701" t="s">
        <v>166</v>
      </c>
      <c r="C178" s="692"/>
      <c r="D178" s="150">
        <f t="shared" si="48"/>
        <v>3</v>
      </c>
      <c r="E178" s="150">
        <f t="shared" ref="E178:F181" si="50">+G178+I178+K178+M178+O178</f>
        <v>3</v>
      </c>
      <c r="F178" s="150">
        <f t="shared" si="50"/>
        <v>0</v>
      </c>
      <c r="G178" s="25"/>
      <c r="H178" s="25"/>
      <c r="I178" s="25">
        <v>2</v>
      </c>
      <c r="J178" s="25"/>
      <c r="K178" s="25">
        <v>1</v>
      </c>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v>1</v>
      </c>
      <c r="AU178" s="25"/>
      <c r="AV178" s="26" t="str">
        <f t="shared" si="43"/>
        <v xml:space="preserve"> </v>
      </c>
      <c r="BA178" s="28" t="str">
        <f t="shared" si="37"/>
        <v/>
      </c>
      <c r="BB178" s="28" t="str">
        <f t="shared" si="38"/>
        <v/>
      </c>
      <c r="BC178" s="28" t="str">
        <f t="shared" si="39"/>
        <v/>
      </c>
      <c r="BD178" s="28" t="str">
        <f t="shared" si="40"/>
        <v/>
      </c>
      <c r="BE178" s="5"/>
      <c r="BG178" s="95"/>
      <c r="BH178" s="29">
        <f t="shared" si="44"/>
        <v>0</v>
      </c>
      <c r="BI178" s="29">
        <f t="shared" si="45"/>
        <v>0</v>
      </c>
      <c r="BJ178" s="29">
        <f t="shared" si="46"/>
        <v>0</v>
      </c>
      <c r="BK178" s="29">
        <f t="shared" si="47"/>
        <v>0</v>
      </c>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729"/>
      <c r="B179" s="702" t="s">
        <v>167</v>
      </c>
      <c r="C179" s="697"/>
      <c r="D179" s="155">
        <f t="shared" si="48"/>
        <v>1</v>
      </c>
      <c r="E179" s="155">
        <f t="shared" si="50"/>
        <v>1</v>
      </c>
      <c r="F179" s="155">
        <f t="shared" si="50"/>
        <v>0</v>
      </c>
      <c r="G179" s="32"/>
      <c r="H179" s="32"/>
      <c r="I179" s="32"/>
      <c r="J179" s="32"/>
      <c r="K179" s="32">
        <v>1</v>
      </c>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t="str">
        <f t="shared" si="43"/>
        <v xml:space="preserve"> </v>
      </c>
      <c r="BA179" s="28" t="str">
        <f t="shared" si="37"/>
        <v/>
      </c>
      <c r="BB179" s="28" t="str">
        <f t="shared" si="38"/>
        <v/>
      </c>
      <c r="BC179" s="28" t="str">
        <f t="shared" si="39"/>
        <v/>
      </c>
      <c r="BD179" s="28" t="str">
        <f t="shared" si="40"/>
        <v/>
      </c>
      <c r="BE179" s="5"/>
      <c r="BG179" s="95"/>
      <c r="BH179" s="29">
        <f t="shared" si="44"/>
        <v>0</v>
      </c>
      <c r="BI179" s="29">
        <f t="shared" si="45"/>
        <v>0</v>
      </c>
      <c r="BJ179" s="29">
        <f t="shared" si="46"/>
        <v>0</v>
      </c>
      <c r="BK179" s="29">
        <f t="shared" si="47"/>
        <v>0</v>
      </c>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729"/>
      <c r="B180" s="702" t="s">
        <v>168</v>
      </c>
      <c r="C180" s="697"/>
      <c r="D180" s="155">
        <f t="shared" si="48"/>
        <v>0</v>
      </c>
      <c r="E180" s="155">
        <f t="shared" si="50"/>
        <v>0</v>
      </c>
      <c r="F180" s="155">
        <f t="shared" si="50"/>
        <v>0</v>
      </c>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t="str">
        <f t="shared" si="43"/>
        <v xml:space="preserve"> </v>
      </c>
      <c r="BA180" s="28" t="str">
        <f t="shared" si="37"/>
        <v/>
      </c>
      <c r="BB180" s="28" t="str">
        <f t="shared" si="38"/>
        <v/>
      </c>
      <c r="BC180" s="28" t="str">
        <f t="shared" si="39"/>
        <v/>
      </c>
      <c r="BD180" s="28" t="str">
        <f t="shared" si="40"/>
        <v/>
      </c>
      <c r="BE180" s="5"/>
      <c r="BG180" s="95"/>
      <c r="BH180" s="29">
        <f t="shared" si="44"/>
        <v>0</v>
      </c>
      <c r="BI180" s="29">
        <f t="shared" si="45"/>
        <v>0</v>
      </c>
      <c r="BJ180" s="29">
        <f t="shared" si="46"/>
        <v>0</v>
      </c>
      <c r="BK180" s="29">
        <f t="shared" si="47"/>
        <v>0</v>
      </c>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730"/>
      <c r="B181" s="686" t="s">
        <v>169</v>
      </c>
      <c r="C181" s="687"/>
      <c r="D181" s="158">
        <f t="shared" si="48"/>
        <v>2</v>
      </c>
      <c r="E181" s="158">
        <f t="shared" si="50"/>
        <v>1</v>
      </c>
      <c r="F181" s="158">
        <f t="shared" si="50"/>
        <v>1</v>
      </c>
      <c r="G181" s="35"/>
      <c r="H181" s="35"/>
      <c r="I181" s="35">
        <v>1</v>
      </c>
      <c r="J181" s="35"/>
      <c r="K181" s="35"/>
      <c r="L181" s="35">
        <v>1</v>
      </c>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300"/>
      <c r="AR181" s="179"/>
      <c r="AS181" s="166"/>
      <c r="AT181" s="35"/>
      <c r="AU181" s="35"/>
      <c r="AV181" s="26" t="str">
        <f t="shared" si="43"/>
        <v xml:space="preserve"> </v>
      </c>
      <c r="BA181" s="28" t="str">
        <f t="shared" si="37"/>
        <v/>
      </c>
      <c r="BB181" s="28" t="str">
        <f t="shared" si="38"/>
        <v/>
      </c>
      <c r="BC181" s="28" t="str">
        <f t="shared" si="39"/>
        <v/>
      </c>
      <c r="BD181" s="28" t="str">
        <f t="shared" si="40"/>
        <v/>
      </c>
      <c r="BE181" s="5"/>
      <c r="BG181" s="95"/>
      <c r="BH181" s="29">
        <f t="shared" si="44"/>
        <v>0</v>
      </c>
      <c r="BI181" s="29">
        <f t="shared" si="45"/>
        <v>0</v>
      </c>
      <c r="BJ181" s="29">
        <f t="shared" si="46"/>
        <v>0</v>
      </c>
      <c r="BK181" s="29">
        <f t="shared" si="47"/>
        <v>0</v>
      </c>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701" t="s">
        <v>170</v>
      </c>
      <c r="B182" s="701"/>
      <c r="C182" s="692"/>
      <c r="D182" s="150">
        <f t="shared" si="48"/>
        <v>1</v>
      </c>
      <c r="E182" s="150">
        <f t="shared" si="49"/>
        <v>0</v>
      </c>
      <c r="F182" s="150">
        <f t="shared" si="49"/>
        <v>1</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v>1</v>
      </c>
      <c r="AG182" s="25"/>
      <c r="AH182" s="25"/>
      <c r="AI182" s="25"/>
      <c r="AJ182" s="25"/>
      <c r="AK182" s="25"/>
      <c r="AL182" s="25"/>
      <c r="AM182" s="25"/>
      <c r="AN182" s="85"/>
      <c r="AO182" s="161"/>
      <c r="AP182" s="25"/>
      <c r="AQ182" s="120"/>
      <c r="AR182" s="183"/>
      <c r="AS182" s="25"/>
      <c r="AT182" s="25"/>
      <c r="AU182" s="25"/>
      <c r="AV182" s="26" t="str">
        <f t="shared" si="43"/>
        <v xml:space="preserve"> </v>
      </c>
      <c r="BA182" s="28" t="str">
        <f t="shared" si="37"/>
        <v/>
      </c>
      <c r="BB182" s="28" t="str">
        <f t="shared" si="38"/>
        <v/>
      </c>
      <c r="BC182" s="28" t="str">
        <f t="shared" si="39"/>
        <v/>
      </c>
      <c r="BD182" s="28" t="str">
        <f t="shared" si="40"/>
        <v/>
      </c>
      <c r="BE182" s="5"/>
      <c r="BG182" s="95"/>
      <c r="BH182" s="29">
        <f t="shared" si="44"/>
        <v>0</v>
      </c>
      <c r="BI182" s="29">
        <f t="shared" si="45"/>
        <v>0</v>
      </c>
      <c r="BJ182" s="29">
        <f t="shared" si="46"/>
        <v>0</v>
      </c>
      <c r="BK182" s="29">
        <f t="shared" si="47"/>
        <v>0</v>
      </c>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702" t="s">
        <v>171</v>
      </c>
      <c r="B183" s="702"/>
      <c r="C183" s="697"/>
      <c r="D183" s="155">
        <f t="shared" si="48"/>
        <v>0</v>
      </c>
      <c r="E183" s="155">
        <f t="shared" si="49"/>
        <v>0</v>
      </c>
      <c r="F183" s="155">
        <f t="shared" si="49"/>
        <v>0</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t="str">
        <f t="shared" si="43"/>
        <v xml:space="preserve"> </v>
      </c>
      <c r="BA183" s="28" t="str">
        <f t="shared" si="37"/>
        <v/>
      </c>
      <c r="BB183" s="28" t="str">
        <f t="shared" si="38"/>
        <v/>
      </c>
      <c r="BC183" s="28" t="str">
        <f t="shared" si="39"/>
        <v/>
      </c>
      <c r="BD183" s="28" t="str">
        <f t="shared" si="40"/>
        <v/>
      </c>
      <c r="BE183" s="5"/>
      <c r="BG183" s="95"/>
      <c r="BH183" s="29">
        <f t="shared" si="44"/>
        <v>0</v>
      </c>
      <c r="BI183" s="29">
        <f t="shared" si="45"/>
        <v>0</v>
      </c>
      <c r="BJ183" s="29">
        <f t="shared" si="46"/>
        <v>0</v>
      </c>
      <c r="BK183" s="29">
        <f t="shared" si="47"/>
        <v>0</v>
      </c>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729" t="s">
        <v>172</v>
      </c>
      <c r="B184" s="729"/>
      <c r="C184" s="729"/>
      <c r="D184" s="155">
        <f t="shared" si="48"/>
        <v>0</v>
      </c>
      <c r="E184" s="155">
        <f t="shared" si="49"/>
        <v>0</v>
      </c>
      <c r="F184" s="155">
        <f t="shared" si="49"/>
        <v>0</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t="str">
        <f t="shared" si="43"/>
        <v xml:space="preserve"> </v>
      </c>
      <c r="BA184" s="28" t="str">
        <f t="shared" si="37"/>
        <v/>
      </c>
      <c r="BB184" s="28" t="str">
        <f t="shared" si="38"/>
        <v/>
      </c>
      <c r="BC184" s="28" t="str">
        <f t="shared" si="39"/>
        <v/>
      </c>
      <c r="BD184" s="28" t="str">
        <f t="shared" si="40"/>
        <v/>
      </c>
      <c r="BE184" s="5"/>
      <c r="BG184" s="95"/>
      <c r="BH184" s="29">
        <f t="shared" si="44"/>
        <v>0</v>
      </c>
      <c r="BI184" s="29">
        <f t="shared" si="45"/>
        <v>0</v>
      </c>
      <c r="BJ184" s="29">
        <f t="shared" si="46"/>
        <v>0</v>
      </c>
      <c r="BK184" s="29">
        <f t="shared" si="47"/>
        <v>0</v>
      </c>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702" t="s">
        <v>173</v>
      </c>
      <c r="B185" s="702"/>
      <c r="C185" s="702"/>
      <c r="D185" s="155">
        <f t="shared" si="48"/>
        <v>0</v>
      </c>
      <c r="E185" s="155">
        <f t="shared" si="49"/>
        <v>0</v>
      </c>
      <c r="F185" s="155">
        <f t="shared" si="49"/>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t="str">
        <f t="shared" si="43"/>
        <v xml:space="preserve"> </v>
      </c>
      <c r="BA185" s="28" t="str">
        <f t="shared" si="37"/>
        <v/>
      </c>
      <c r="BB185" s="28" t="str">
        <f t="shared" si="38"/>
        <v/>
      </c>
      <c r="BC185" s="28" t="str">
        <f t="shared" si="39"/>
        <v/>
      </c>
      <c r="BD185" s="28" t="str">
        <f t="shared" si="40"/>
        <v/>
      </c>
      <c r="BE185" s="5"/>
      <c r="BG185" s="95"/>
      <c r="BH185" s="29">
        <f t="shared" si="44"/>
        <v>0</v>
      </c>
      <c r="BI185" s="29">
        <f t="shared" si="45"/>
        <v>0</v>
      </c>
      <c r="BJ185" s="29">
        <f t="shared" si="46"/>
        <v>0</v>
      </c>
      <c r="BK185" s="29">
        <f t="shared" si="47"/>
        <v>0</v>
      </c>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702" t="s">
        <v>174</v>
      </c>
      <c r="B186" s="702"/>
      <c r="C186" s="702"/>
      <c r="D186" s="155">
        <f t="shared" si="48"/>
        <v>0</v>
      </c>
      <c r="E186" s="155">
        <f t="shared" si="49"/>
        <v>0</v>
      </c>
      <c r="F186" s="155">
        <f t="shared" si="49"/>
        <v>0</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t="str">
        <f t="shared" si="43"/>
        <v xml:space="preserve"> </v>
      </c>
      <c r="BA186" s="28" t="str">
        <f t="shared" si="37"/>
        <v/>
      </c>
      <c r="BB186" s="28" t="str">
        <f t="shared" si="38"/>
        <v/>
      </c>
      <c r="BC186" s="28" t="str">
        <f t="shared" si="39"/>
        <v/>
      </c>
      <c r="BD186" s="28" t="str">
        <f t="shared" si="40"/>
        <v/>
      </c>
      <c r="BE186" s="5"/>
      <c r="BG186" s="95"/>
      <c r="BH186" s="29">
        <f t="shared" si="44"/>
        <v>0</v>
      </c>
      <c r="BI186" s="29">
        <f t="shared" si="45"/>
        <v>0</v>
      </c>
      <c r="BJ186" s="29">
        <f t="shared" si="46"/>
        <v>0</v>
      </c>
      <c r="BK186" s="29">
        <f t="shared" si="47"/>
        <v>0</v>
      </c>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702" t="s">
        <v>175</v>
      </c>
      <c r="B187" s="702"/>
      <c r="C187" s="702"/>
      <c r="D187" s="155">
        <f t="shared" si="48"/>
        <v>4</v>
      </c>
      <c r="E187" s="155">
        <f t="shared" si="49"/>
        <v>1</v>
      </c>
      <c r="F187" s="155">
        <f t="shared" si="49"/>
        <v>3</v>
      </c>
      <c r="G187" s="32">
        <v>1</v>
      </c>
      <c r="H187" s="32">
        <v>2</v>
      </c>
      <c r="I187" s="32"/>
      <c r="J187" s="32"/>
      <c r="K187" s="32"/>
      <c r="L187" s="32"/>
      <c r="M187" s="32"/>
      <c r="N187" s="32"/>
      <c r="O187" s="32"/>
      <c r="P187" s="32"/>
      <c r="Q187" s="32"/>
      <c r="R187" s="32">
        <v>1</v>
      </c>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t="str">
        <f t="shared" si="43"/>
        <v xml:space="preserve"> </v>
      </c>
      <c r="BA187" s="28" t="str">
        <f t="shared" si="37"/>
        <v/>
      </c>
      <c r="BB187" s="28" t="str">
        <f t="shared" si="38"/>
        <v/>
      </c>
      <c r="BC187" s="28" t="str">
        <f t="shared" si="39"/>
        <v/>
      </c>
      <c r="BD187" s="28" t="str">
        <f t="shared" si="40"/>
        <v/>
      </c>
      <c r="BE187" s="5"/>
      <c r="BG187" s="95"/>
      <c r="BH187" s="29">
        <f t="shared" si="44"/>
        <v>0</v>
      </c>
      <c r="BI187" s="29">
        <f t="shared" si="45"/>
        <v>0</v>
      </c>
      <c r="BJ187" s="29">
        <f t="shared" si="46"/>
        <v>0</v>
      </c>
      <c r="BK187" s="29">
        <f t="shared" si="47"/>
        <v>0</v>
      </c>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702" t="s">
        <v>176</v>
      </c>
      <c r="B188" s="702"/>
      <c r="C188" s="702"/>
      <c r="D188" s="155">
        <f t="shared" si="48"/>
        <v>0</v>
      </c>
      <c r="E188" s="155">
        <f t="shared" si="49"/>
        <v>0</v>
      </c>
      <c r="F188" s="155">
        <f t="shared" si="49"/>
        <v>0</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t="str">
        <f t="shared" si="43"/>
        <v xml:space="preserve"> </v>
      </c>
      <c r="BA188" s="28"/>
      <c r="BB188" s="28" t="str">
        <f t="shared" si="38"/>
        <v/>
      </c>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703" t="s">
        <v>177</v>
      </c>
      <c r="B189" s="704"/>
      <c r="C189" s="705"/>
      <c r="D189" s="155">
        <f>SUM(E189:F189)</f>
        <v>0</v>
      </c>
      <c r="E189" s="155">
        <f>+G189+I189+K189+M189+O189+Q189+S189+U189+W189+Y189+AA189+AC189+AE189+AG189+AI189+AK189+AM189</f>
        <v>0</v>
      </c>
      <c r="F189" s="155">
        <f>+H189+J189+L189+N189+P189+R189+T189+V189+X189+Z189+AB189+AD189+AF189+AH189+AJ189+AL189+AN189</f>
        <v>0</v>
      </c>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t="str">
        <f t="shared" si="43"/>
        <v xml:space="preserve"> </v>
      </c>
      <c r="BA189" s="28" t="str">
        <f>IF($AR190&lt;=$F190,"","Las gestantes egresadas del Programa NO debe ser mayor al Total de Mujeres egresadas")</f>
        <v/>
      </c>
      <c r="BB189" s="28" t="str">
        <f t="shared" si="38"/>
        <v/>
      </c>
      <c r="BC189" s="28" t="str">
        <f>IF(($AT190)&lt;=$E190,"","Los egresos de Pueblos orininarios Hombres NO DEBE ser mayor al Total de Egresos Hombres del Programa")</f>
        <v/>
      </c>
      <c r="BD189" s="28" t="str">
        <f>IF($AU190&lt;=$F190,"","Los egresos de Pueblos originarios Mujeres NO DEBE ser mayor al Total de Egresos Mujeres del Programa")</f>
        <v/>
      </c>
      <c r="BE189" s="5"/>
      <c r="BG189" s="95"/>
      <c r="BH189" s="29">
        <f>IF($AR190&lt;=$F190,0,1)</f>
        <v>0</v>
      </c>
      <c r="BI189" s="29">
        <f>IF($AS190&lt;=$F190,0,1)</f>
        <v>0</v>
      </c>
      <c r="BJ189" s="29">
        <f>IF(($AT190)&lt;=$E190,0,1)</f>
        <v>0</v>
      </c>
      <c r="BK189" s="29">
        <f>IF($AU190&lt;=$F190,0,1)</f>
        <v>0</v>
      </c>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724" t="s">
        <v>265</v>
      </c>
      <c r="B190" s="725"/>
      <c r="C190" s="726"/>
      <c r="D190" s="168">
        <f t="shared" si="48"/>
        <v>0</v>
      </c>
      <c r="E190" s="168">
        <f t="shared" si="49"/>
        <v>0</v>
      </c>
      <c r="F190" s="168">
        <f t="shared" si="49"/>
        <v>0</v>
      </c>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99"/>
      <c r="AP190" s="109"/>
      <c r="AQ190" s="307"/>
      <c r="AR190" s="185"/>
      <c r="AS190" s="170"/>
      <c r="AT190" s="44"/>
      <c r="AU190" s="44"/>
      <c r="AV190" s="26" t="str">
        <f t="shared" si="43"/>
        <v xml:space="preserve"> </v>
      </c>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t="s">
        <v>181</v>
      </c>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581" t="s">
        <v>51</v>
      </c>
      <c r="B192" s="582"/>
      <c r="C192" s="668" t="s">
        <v>52</v>
      </c>
      <c r="D192" s="668"/>
      <c r="E192" s="668"/>
      <c r="F192" s="621" t="s">
        <v>182</v>
      </c>
      <c r="G192" s="622"/>
      <c r="H192" s="621" t="s">
        <v>183</v>
      </c>
      <c r="I192" s="622"/>
      <c r="J192" s="621" t="s">
        <v>184</v>
      </c>
      <c r="K192" s="622"/>
      <c r="L192" s="621" t="s">
        <v>185</v>
      </c>
      <c r="M192" s="622"/>
      <c r="N192" s="621" t="s">
        <v>186</v>
      </c>
      <c r="O192" s="622"/>
      <c r="P192" s="621" t="s">
        <v>187</v>
      </c>
      <c r="Q192" s="622"/>
      <c r="R192" s="621" t="s">
        <v>188</v>
      </c>
      <c r="S192" s="622"/>
      <c r="T192" s="621" t="s">
        <v>189</v>
      </c>
      <c r="U192" s="622"/>
      <c r="V192" s="621" t="s">
        <v>190</v>
      </c>
      <c r="W192" s="622"/>
      <c r="X192" s="621" t="s">
        <v>191</v>
      </c>
      <c r="Y192" s="622"/>
      <c r="Z192" s="621" t="s">
        <v>192</v>
      </c>
      <c r="AA192" s="622"/>
      <c r="AB192" s="621" t="s">
        <v>193</v>
      </c>
      <c r="AC192" s="622"/>
      <c r="AD192" s="621" t="s">
        <v>194</v>
      </c>
      <c r="AE192" s="622"/>
      <c r="AF192" s="621" t="s">
        <v>195</v>
      </c>
      <c r="AG192" s="622"/>
      <c r="AH192" s="621" t="s">
        <v>196</v>
      </c>
      <c r="AI192" s="622"/>
      <c r="AJ192" s="621" t="s">
        <v>197</v>
      </c>
      <c r="AK192" s="62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583"/>
      <c r="B193" s="584"/>
      <c r="C193" s="455" t="s">
        <v>198</v>
      </c>
      <c r="D193" s="455" t="s">
        <v>48</v>
      </c>
      <c r="E193" s="456" t="s">
        <v>70</v>
      </c>
      <c r="F193" s="458" t="s">
        <v>48</v>
      </c>
      <c r="G193" s="458" t="s">
        <v>70</v>
      </c>
      <c r="H193" s="458" t="s">
        <v>48</v>
      </c>
      <c r="I193" s="458" t="s">
        <v>70</v>
      </c>
      <c r="J193" s="458" t="s">
        <v>48</v>
      </c>
      <c r="K193" s="458" t="s">
        <v>70</v>
      </c>
      <c r="L193" s="458" t="s">
        <v>48</v>
      </c>
      <c r="M193" s="458" t="s">
        <v>70</v>
      </c>
      <c r="N193" s="458" t="s">
        <v>48</v>
      </c>
      <c r="O193" s="458" t="s">
        <v>70</v>
      </c>
      <c r="P193" s="458" t="s">
        <v>48</v>
      </c>
      <c r="Q193" s="458" t="s">
        <v>70</v>
      </c>
      <c r="R193" s="458" t="s">
        <v>48</v>
      </c>
      <c r="S193" s="458" t="s">
        <v>70</v>
      </c>
      <c r="T193" s="458" t="s">
        <v>48</v>
      </c>
      <c r="U193" s="458" t="s">
        <v>70</v>
      </c>
      <c r="V193" s="458" t="s">
        <v>48</v>
      </c>
      <c r="W193" s="458" t="s">
        <v>70</v>
      </c>
      <c r="X193" s="458" t="s">
        <v>48</v>
      </c>
      <c r="Y193" s="458" t="s">
        <v>70</v>
      </c>
      <c r="Z193" s="458" t="s">
        <v>48</v>
      </c>
      <c r="AA193" s="458" t="s">
        <v>70</v>
      </c>
      <c r="AB193" s="458" t="s">
        <v>48</v>
      </c>
      <c r="AC193" s="458" t="s">
        <v>70</v>
      </c>
      <c r="AD193" s="458" t="s">
        <v>48</v>
      </c>
      <c r="AE193" s="458" t="s">
        <v>70</v>
      </c>
      <c r="AF193" s="458" t="s">
        <v>48</v>
      </c>
      <c r="AG193" s="458" t="s">
        <v>70</v>
      </c>
      <c r="AH193" s="458" t="s">
        <v>48</v>
      </c>
      <c r="AI193" s="458" t="s">
        <v>70</v>
      </c>
      <c r="AJ193" s="458" t="s">
        <v>48</v>
      </c>
      <c r="AK193" s="458" t="s">
        <v>70</v>
      </c>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737" t="s">
        <v>268</v>
      </c>
      <c r="B194" s="737"/>
      <c r="C194" s="53">
        <f>SUM(D194:E194)</f>
        <v>0</v>
      </c>
      <c r="D194" s="53">
        <f>+F194+H194+J194+L194+N194+P194+R194+T194+V194+X194+Z194+AB194+AD194+AF194+AH194+AJ194</f>
        <v>0</v>
      </c>
      <c r="E194" s="53">
        <f>+G194+I194+K194+M194+O194+Q194+S194+U194+W194+Y194+AA194+AC194+AE194+AG194+AI194+AK194</f>
        <v>0</v>
      </c>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f>IF($C194&lt;&gt;SUM($F194:$AK194),1,0)</f>
        <v>0</v>
      </c>
      <c r="BI194" s="29">
        <f>IF($D194&lt;&gt;$F194+$H194+$J194+$L194+$N194+$P194+R194+T194+V194+X194+Z194+AB194+AD194+AF194+AH194+AJ194,1,0)</f>
        <v>0</v>
      </c>
      <c r="BJ194" s="29">
        <f>IF($E194&lt;&gt;$G194+$I194+$K194+$M194+$O194+$Q194+S194+U194+W194+Y194+AA194+AC194+AE194+AG194+AI194+AK194,1,0)</f>
        <v>0</v>
      </c>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t="s">
        <v>269</v>
      </c>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581" t="s">
        <v>51</v>
      </c>
      <c r="B196" s="582"/>
      <c r="C196" s="668" t="s">
        <v>52</v>
      </c>
      <c r="D196" s="668"/>
      <c r="E196" s="668"/>
      <c r="F196" s="621" t="s">
        <v>182</v>
      </c>
      <c r="G196" s="622"/>
      <c r="H196" s="621" t="s">
        <v>183</v>
      </c>
      <c r="I196" s="622"/>
      <c r="J196" s="621" t="s">
        <v>184</v>
      </c>
      <c r="K196" s="622"/>
      <c r="L196" s="621" t="s">
        <v>185</v>
      </c>
      <c r="M196" s="622"/>
      <c r="N196" s="621" t="s">
        <v>186</v>
      </c>
      <c r="O196" s="622"/>
      <c r="P196" s="621" t="s">
        <v>187</v>
      </c>
      <c r="Q196" s="622"/>
      <c r="R196" s="621" t="s">
        <v>188</v>
      </c>
      <c r="S196" s="622"/>
      <c r="T196" s="621" t="s">
        <v>189</v>
      </c>
      <c r="U196" s="622"/>
      <c r="V196" s="621" t="s">
        <v>190</v>
      </c>
      <c r="W196" s="622"/>
      <c r="X196" s="621" t="s">
        <v>191</v>
      </c>
      <c r="Y196" s="622"/>
      <c r="Z196" s="621" t="s">
        <v>192</v>
      </c>
      <c r="AA196" s="622"/>
      <c r="AB196" s="621" t="s">
        <v>193</v>
      </c>
      <c r="AC196" s="622"/>
      <c r="AD196" s="621" t="s">
        <v>194</v>
      </c>
      <c r="AE196" s="622"/>
      <c r="AF196" s="621" t="s">
        <v>195</v>
      </c>
      <c r="AG196" s="622"/>
      <c r="AH196" s="621" t="s">
        <v>196</v>
      </c>
      <c r="AI196" s="622"/>
      <c r="AJ196" s="621" t="s">
        <v>197</v>
      </c>
      <c r="AK196" s="62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583"/>
      <c r="B197" s="584"/>
      <c r="C197" s="455" t="s">
        <v>198</v>
      </c>
      <c r="D197" s="455" t="s">
        <v>48</v>
      </c>
      <c r="E197" s="456" t="s">
        <v>70</v>
      </c>
      <c r="F197" s="458" t="s">
        <v>48</v>
      </c>
      <c r="G197" s="458" t="s">
        <v>70</v>
      </c>
      <c r="H197" s="458" t="s">
        <v>48</v>
      </c>
      <c r="I197" s="458" t="s">
        <v>70</v>
      </c>
      <c r="J197" s="458" t="s">
        <v>48</v>
      </c>
      <c r="K197" s="458" t="s">
        <v>70</v>
      </c>
      <c r="L197" s="458" t="s">
        <v>48</v>
      </c>
      <c r="M197" s="458" t="s">
        <v>70</v>
      </c>
      <c r="N197" s="458" t="s">
        <v>48</v>
      </c>
      <c r="O197" s="458" t="s">
        <v>70</v>
      </c>
      <c r="P197" s="458" t="s">
        <v>48</v>
      </c>
      <c r="Q197" s="458" t="s">
        <v>70</v>
      </c>
      <c r="R197" s="458" t="s">
        <v>48</v>
      </c>
      <c r="S197" s="458" t="s">
        <v>70</v>
      </c>
      <c r="T197" s="458" t="s">
        <v>48</v>
      </c>
      <c r="U197" s="458" t="s">
        <v>70</v>
      </c>
      <c r="V197" s="458" t="s">
        <v>48</v>
      </c>
      <c r="W197" s="458" t="s">
        <v>70</v>
      </c>
      <c r="X197" s="458" t="s">
        <v>48</v>
      </c>
      <c r="Y197" s="458" t="s">
        <v>70</v>
      </c>
      <c r="Z197" s="458" t="s">
        <v>48</v>
      </c>
      <c r="AA197" s="458" t="s">
        <v>70</v>
      </c>
      <c r="AB197" s="458" t="s">
        <v>48</v>
      </c>
      <c r="AC197" s="458" t="s">
        <v>70</v>
      </c>
      <c r="AD197" s="458" t="s">
        <v>48</v>
      </c>
      <c r="AE197" s="458" t="s">
        <v>70</v>
      </c>
      <c r="AF197" s="458" t="s">
        <v>48</v>
      </c>
      <c r="AG197" s="458" t="s">
        <v>70</v>
      </c>
      <c r="AH197" s="458" t="s">
        <v>48</v>
      </c>
      <c r="AI197" s="458" t="s">
        <v>70</v>
      </c>
      <c r="AJ197" s="458" t="s">
        <v>48</v>
      </c>
      <c r="AK197" s="458" t="s">
        <v>70</v>
      </c>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737" t="s">
        <v>268</v>
      </c>
      <c r="B198" s="737"/>
      <c r="C198" s="53">
        <f>SUM(D198:E198)</f>
        <v>0</v>
      </c>
      <c r="D198" s="53">
        <f>+F198+H198+J198+L198+N198+P198+R198+T198+V198+X198+Z198+AB198+AD198+AF198+AH198+AJ198</f>
        <v>0</v>
      </c>
      <c r="E198" s="53">
        <f>+G198+I198+K198+M198+O198+Q198+S198+U198+W198+Y198+AA198+AC198+AE198+AG198+AI198+AK198</f>
        <v>0</v>
      </c>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f>IF($C198&lt;&gt;SUM($F198:$AK198),1,0)</f>
        <v>0</v>
      </c>
      <c r="BI198" s="29">
        <f>IF($D198&lt;&gt;$F198+$H198+$J198+$L198+$N198+$P198+R198+T198+V198+X198+Z198+AB198+AD198+AF198+AH198+AJ198,1,0)</f>
        <v>0</v>
      </c>
      <c r="BJ198" s="29">
        <f>IF($E198&lt;&gt;$G198+$I198+$K198+$M198+$O198+$Q198+S198+U198+W198+Y198+AA198+AC198+AE198+AG198+AI198+AK198,1,0)</f>
        <v>0</v>
      </c>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t="s">
        <v>199</v>
      </c>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t="str">
        <f>IF($C202&lt;&gt;($T202+$U202)," El número consultas según sexo NO puede ser diferente al Total.","")</f>
        <v/>
      </c>
      <c r="BB199" s="197" t="str">
        <f>IF($C202=0,"",IF($V202="",IF($C202=0,""," No olvide escribir la columna Beneficiarios."),""))</f>
        <v/>
      </c>
      <c r="BC199" s="198" t="str">
        <f>IF($C202&lt;$V202," El número de Beneficiarios NO puede ser mayor que el Total.","")</f>
        <v/>
      </c>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750" t="s">
        <v>200</v>
      </c>
      <c r="B200" s="751" t="s">
        <v>201</v>
      </c>
      <c r="C200" s="592" t="s">
        <v>4</v>
      </c>
      <c r="D200" s="738" t="s">
        <v>202</v>
      </c>
      <c r="E200" s="739"/>
      <c r="F200" s="739"/>
      <c r="G200" s="739"/>
      <c r="H200" s="739"/>
      <c r="I200" s="739"/>
      <c r="J200" s="739"/>
      <c r="K200" s="739"/>
      <c r="L200" s="739"/>
      <c r="M200" s="739"/>
      <c r="N200" s="739"/>
      <c r="O200" s="739"/>
      <c r="P200" s="739"/>
      <c r="Q200" s="739"/>
      <c r="R200" s="739"/>
      <c r="S200" s="740"/>
      <c r="T200" s="738" t="s">
        <v>63</v>
      </c>
      <c r="U200" s="740"/>
      <c r="V200" s="639" t="s">
        <v>203</v>
      </c>
      <c r="W200" s="3"/>
      <c r="X200" s="3"/>
      <c r="Y200" s="3"/>
      <c r="Z200" s="3"/>
      <c r="AA200" s="3"/>
      <c r="AB200" s="3"/>
      <c r="AC200" s="3"/>
      <c r="AD200" s="3"/>
      <c r="AE200" s="3"/>
      <c r="AF200" s="3"/>
      <c r="AG200" s="3"/>
      <c r="AH200" s="3"/>
      <c r="AI200" s="3"/>
      <c r="AJ200" s="3"/>
      <c r="AK200" s="3"/>
      <c r="AL200" s="3"/>
      <c r="AZ200" s="3"/>
      <c r="BA200" s="28" t="str">
        <f>IF($C203&lt;&gt;($T203+$U203)," El número consultas según sexo NO puede ser diferente al Total.","")</f>
        <v/>
      </c>
      <c r="BB200" s="197" t="str">
        <f>IF($C203=0,"",IF($V203="",IF($C203=0,""," No olvide escribir la columna Beneficiarios."),""))</f>
        <v/>
      </c>
      <c r="BC200" s="198" t="str">
        <f>IF($C203&lt;$V203," El número de Beneficiarios NO puede ser mayor que el Total.","")</f>
        <v/>
      </c>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752"/>
      <c r="B201" s="753"/>
      <c r="C201" s="593"/>
      <c r="D201" s="194" t="s">
        <v>142</v>
      </c>
      <c r="E201" s="462" t="s">
        <v>143</v>
      </c>
      <c r="F201" s="462" t="s">
        <v>84</v>
      </c>
      <c r="G201" s="462" t="s">
        <v>8</v>
      </c>
      <c r="H201" s="458" t="s">
        <v>9</v>
      </c>
      <c r="I201" s="458" t="s">
        <v>10</v>
      </c>
      <c r="J201" s="458" t="s">
        <v>11</v>
      </c>
      <c r="K201" s="458" t="s">
        <v>12</v>
      </c>
      <c r="L201" s="458" t="s">
        <v>13</v>
      </c>
      <c r="M201" s="458" t="s">
        <v>14</v>
      </c>
      <c r="N201" s="458" t="s">
        <v>204</v>
      </c>
      <c r="O201" s="458" t="s">
        <v>205</v>
      </c>
      <c r="P201" s="458" t="s">
        <v>206</v>
      </c>
      <c r="Q201" s="458" t="s">
        <v>207</v>
      </c>
      <c r="R201" s="458" t="s">
        <v>208</v>
      </c>
      <c r="S201" s="458" t="s">
        <v>209</v>
      </c>
      <c r="T201" s="462" t="s">
        <v>210</v>
      </c>
      <c r="U201" s="462" t="s">
        <v>70</v>
      </c>
      <c r="V201" s="797"/>
      <c r="W201" s="3"/>
      <c r="X201" s="3"/>
      <c r="Y201" s="3"/>
      <c r="Z201" s="3"/>
      <c r="AA201" s="3"/>
      <c r="AB201" s="3"/>
      <c r="AC201" s="3"/>
      <c r="AD201" s="3"/>
      <c r="AE201" s="3"/>
      <c r="AF201" s="3"/>
      <c r="AG201" s="3"/>
      <c r="AH201" s="3"/>
      <c r="AI201" s="3"/>
      <c r="AJ201" s="3"/>
      <c r="AK201" s="3"/>
      <c r="AL201" s="3"/>
      <c r="AY201" s="3"/>
      <c r="AZ201" s="3"/>
      <c r="BA201" s="28" t="str">
        <f>IF($C204&lt;&gt;($T204+$U204)," El número consultas según sexo NO puede ser diferente al Total.","")</f>
        <v/>
      </c>
      <c r="BB201" s="197" t="str">
        <f>IF($C204=0,"",IF($V204="",IF($C204=0,""," No olvide escribir la columna Beneficiarios."),""))</f>
        <v/>
      </c>
      <c r="BC201" s="198" t="str">
        <f>IF($C204&lt;$V204," El número de Beneficiarios NO puede ser mayor que el Total.","")</f>
        <v/>
      </c>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798" t="s">
        <v>211</v>
      </c>
      <c r="B202" s="195" t="s">
        <v>212</v>
      </c>
      <c r="C202" s="52">
        <f>SUM(D202:S202)</f>
        <v>0</v>
      </c>
      <c r="D202" s="25"/>
      <c r="E202" s="25"/>
      <c r="F202" s="25"/>
      <c r="G202" s="25"/>
      <c r="H202" s="25"/>
      <c r="I202" s="25"/>
      <c r="J202" s="25"/>
      <c r="K202" s="25"/>
      <c r="L202" s="25"/>
      <c r="M202" s="25"/>
      <c r="N202" s="25"/>
      <c r="O202" s="25"/>
      <c r="P202" s="25"/>
      <c r="Q202" s="25"/>
      <c r="R202" s="25"/>
      <c r="S202" s="25"/>
      <c r="T202" s="25"/>
      <c r="U202" s="25"/>
      <c r="V202" s="25"/>
      <c r="W202" s="99" t="str">
        <f>$BA199&amp;" "&amp;$BB199&amp;""&amp;$BC199</f>
        <v xml:space="preserve"> </v>
      </c>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t="str">
        <f>IF($C205&lt;&gt;($T205+$U205)," El número consultas según sexo NO puede ser diferente al Total.","")</f>
        <v/>
      </c>
      <c r="BB202" s="197" t="str">
        <f>IF($C205=0,"",IF($V205="",IF($C205=0,""," No olvide escribir la columna Beneficiarios."),""))</f>
        <v/>
      </c>
      <c r="BC202" s="198" t="str">
        <f>IF($C205&lt;$V205," El número de Beneficiarios NO puede ser mayor que el Total.","")</f>
        <v/>
      </c>
      <c r="BD202" s="28"/>
      <c r="BH202" s="29">
        <f>IF($C202&lt;&gt;($T202+$U202),1,0)</f>
        <v>0</v>
      </c>
      <c r="BI202" s="29" t="str">
        <f>IF($C202=0,"",IF($V202="",IF($C202=0,"",1),0))</f>
        <v/>
      </c>
      <c r="BJ202" s="29">
        <f>IF($C202&lt;$V202,1,0)</f>
        <v>0</v>
      </c>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799"/>
      <c r="B203" s="200" t="s">
        <v>213</v>
      </c>
      <c r="C203" s="53">
        <f>SUM(D203:S203)</f>
        <v>0</v>
      </c>
      <c r="D203" s="44"/>
      <c r="E203" s="44"/>
      <c r="F203" s="44"/>
      <c r="G203" s="44"/>
      <c r="H203" s="44"/>
      <c r="I203" s="44"/>
      <c r="J203" s="44"/>
      <c r="K203" s="44"/>
      <c r="L203" s="44"/>
      <c r="M203" s="44"/>
      <c r="N203" s="44"/>
      <c r="O203" s="44"/>
      <c r="P203" s="44"/>
      <c r="Q203" s="44"/>
      <c r="R203" s="44"/>
      <c r="S203" s="44"/>
      <c r="T203" s="44"/>
      <c r="U203" s="44"/>
      <c r="V203" s="44"/>
      <c r="W203" s="99" t="str">
        <f>$BA200&amp;" "&amp;$BB200&amp;""&amp;$BC200</f>
        <v xml:space="preserve"> </v>
      </c>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t="str">
        <f>IF($C203&lt;&gt;($T203+$U203)," El número consultas según sexo NO puede ser diferente al Total.","")</f>
        <v/>
      </c>
      <c r="BI203" s="29" t="str">
        <f>IF($C203=0,"",IF($V203="",IF($C203=0,"",1),0))</f>
        <v/>
      </c>
      <c r="BJ203" s="29">
        <f>IF($C203&lt;$V203,1,0)</f>
        <v>0</v>
      </c>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800" t="s">
        <v>214</v>
      </c>
      <c r="B204" s="201" t="s">
        <v>212</v>
      </c>
      <c r="C204" s="59">
        <f>SUM(D204:S204)</f>
        <v>0</v>
      </c>
      <c r="D204" s="60"/>
      <c r="E204" s="60"/>
      <c r="F204" s="60"/>
      <c r="G204" s="60"/>
      <c r="H204" s="60"/>
      <c r="I204" s="60"/>
      <c r="J204" s="60"/>
      <c r="K204" s="60"/>
      <c r="L204" s="60"/>
      <c r="M204" s="60"/>
      <c r="N204" s="60"/>
      <c r="O204" s="60"/>
      <c r="P204" s="60"/>
      <c r="Q204" s="60"/>
      <c r="R204" s="60"/>
      <c r="S204" s="60"/>
      <c r="T204" s="60"/>
      <c r="U204" s="60"/>
      <c r="V204" s="60"/>
      <c r="W204" s="99" t="str">
        <f>$BA201&amp;" "&amp;$BB201&amp;""&amp;$BC201</f>
        <v xml:space="preserve"> </v>
      </c>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t="str">
        <f>IF($C204&lt;&gt;($T204+$U204)," El número consultas según sexo NO puede ser diferente al Total.","")</f>
        <v/>
      </c>
      <c r="BI204" s="29" t="str">
        <f>IF($C204=0,"",IF($V204="",IF($C204=0,"",1),0))</f>
        <v/>
      </c>
      <c r="BJ204" s="29">
        <f>IF($C204&lt;$V204,1,0)</f>
        <v>0</v>
      </c>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799"/>
      <c r="B205" s="200" t="s">
        <v>213</v>
      </c>
      <c r="C205" s="53">
        <f>SUM(D205:S205)</f>
        <v>0</v>
      </c>
      <c r="D205" s="44"/>
      <c r="E205" s="44"/>
      <c r="F205" s="44"/>
      <c r="G205" s="44"/>
      <c r="H205" s="44"/>
      <c r="I205" s="44"/>
      <c r="J205" s="44"/>
      <c r="K205" s="44"/>
      <c r="L205" s="44"/>
      <c r="M205" s="44"/>
      <c r="N205" s="44"/>
      <c r="O205" s="44"/>
      <c r="P205" s="44"/>
      <c r="Q205" s="44"/>
      <c r="R205" s="44"/>
      <c r="S205" s="44"/>
      <c r="T205" s="44"/>
      <c r="U205" s="44"/>
      <c r="V205" s="44"/>
      <c r="W205" s="99" t="str">
        <f>$BA202&amp;" "&amp;$BB202&amp;""&amp;$BC202</f>
        <v xml:space="preserve"> </v>
      </c>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t="str">
        <f>IF($C205&lt;&gt;($T205+$U205)," El número consultas según sexo NO puede ser diferente al Total.","")</f>
        <v/>
      </c>
      <c r="BI205" s="29" t="str">
        <f>IF($C205=0,"",IF($V205="",IF($C205=0,"",1),0))</f>
        <v/>
      </c>
      <c r="BJ205" s="29">
        <f>IF($C205&lt;$V205,1,0)</f>
        <v>0</v>
      </c>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t="s">
        <v>215</v>
      </c>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581" t="s">
        <v>216</v>
      </c>
      <c r="B207" s="582"/>
      <c r="C207" s="623" t="s">
        <v>217</v>
      </c>
      <c r="D207" s="623"/>
      <c r="E207" s="623"/>
      <c r="F207" s="644" t="s">
        <v>218</v>
      </c>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c r="AD207" s="645"/>
      <c r="AE207" s="645"/>
      <c r="AF207" s="645"/>
      <c r="AG207" s="645"/>
      <c r="AH207" s="645"/>
      <c r="AI207" s="645"/>
      <c r="AJ207" s="645"/>
      <c r="AK207" s="645"/>
      <c r="AL207" s="645"/>
      <c r="AM207" s="645"/>
      <c r="AN207" s="801" t="s">
        <v>219</v>
      </c>
      <c r="AO207" s="592" t="s">
        <v>220</v>
      </c>
      <c r="AP207" s="805" t="s">
        <v>221</v>
      </c>
      <c r="AQ207" s="592" t="s">
        <v>135</v>
      </c>
      <c r="AY207" s="5"/>
      <c r="AZ207" s="5"/>
      <c r="BA207" s="28" t="str">
        <f t="shared" ref="BA207:BA217" si="51">IF($AO210&lt;$AP210+$AQ210,"Egresos por Alta+Abandono no puede der mayor que Total Egresos","")</f>
        <v/>
      </c>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653"/>
      <c r="B208" s="654"/>
      <c r="C208" s="623"/>
      <c r="D208" s="623"/>
      <c r="E208" s="623"/>
      <c r="F208" s="612" t="s">
        <v>222</v>
      </c>
      <c r="G208" s="807"/>
      <c r="H208" s="808" t="s">
        <v>142</v>
      </c>
      <c r="I208" s="809"/>
      <c r="J208" s="612" t="s">
        <v>143</v>
      </c>
      <c r="K208" s="807"/>
      <c r="L208" s="612" t="s">
        <v>84</v>
      </c>
      <c r="M208" s="807"/>
      <c r="N208" s="612" t="s">
        <v>8</v>
      </c>
      <c r="O208" s="807"/>
      <c r="P208" s="664" t="s">
        <v>86</v>
      </c>
      <c r="Q208" s="665"/>
      <c r="R208" s="664" t="s">
        <v>87</v>
      </c>
      <c r="S208" s="665"/>
      <c r="T208" s="664" t="s">
        <v>88</v>
      </c>
      <c r="U208" s="665"/>
      <c r="V208" s="664" t="s">
        <v>89</v>
      </c>
      <c r="W208" s="665"/>
      <c r="X208" s="664" t="s">
        <v>90</v>
      </c>
      <c r="Y208" s="665"/>
      <c r="Z208" s="664" t="s">
        <v>91</v>
      </c>
      <c r="AA208" s="665"/>
      <c r="AB208" s="664" t="s">
        <v>92</v>
      </c>
      <c r="AC208" s="665"/>
      <c r="AD208" s="664" t="s">
        <v>93</v>
      </c>
      <c r="AE208" s="665"/>
      <c r="AF208" s="664" t="s">
        <v>94</v>
      </c>
      <c r="AG208" s="665"/>
      <c r="AH208" s="664" t="s">
        <v>95</v>
      </c>
      <c r="AI208" s="665"/>
      <c r="AJ208" s="664" t="s">
        <v>96</v>
      </c>
      <c r="AK208" s="665"/>
      <c r="AL208" s="664" t="s">
        <v>97</v>
      </c>
      <c r="AM208" s="677"/>
      <c r="AN208" s="802"/>
      <c r="AO208" s="804"/>
      <c r="AP208" s="656"/>
      <c r="AQ208" s="804"/>
      <c r="AY208" s="5"/>
      <c r="AZ208" s="5"/>
      <c r="BA208" s="28" t="str">
        <f t="shared" si="51"/>
        <v/>
      </c>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ht="21" x14ac:dyDescent="0.2">
      <c r="A209" s="583"/>
      <c r="B209" s="584"/>
      <c r="C209" s="455" t="s">
        <v>198</v>
      </c>
      <c r="D209" s="455" t="s">
        <v>48</v>
      </c>
      <c r="E209" s="448" t="s">
        <v>70</v>
      </c>
      <c r="F209" s="449" t="s">
        <v>210</v>
      </c>
      <c r="G209" s="449" t="s">
        <v>70</v>
      </c>
      <c r="H209" s="449" t="s">
        <v>210</v>
      </c>
      <c r="I209" s="449" t="s">
        <v>70</v>
      </c>
      <c r="J209" s="449" t="s">
        <v>210</v>
      </c>
      <c r="K209" s="449" t="s">
        <v>70</v>
      </c>
      <c r="L209" s="449" t="s">
        <v>210</v>
      </c>
      <c r="M209" s="449" t="s">
        <v>70</v>
      </c>
      <c r="N209" s="449" t="s">
        <v>210</v>
      </c>
      <c r="O209" s="449" t="s">
        <v>70</v>
      </c>
      <c r="P209" s="449" t="s">
        <v>210</v>
      </c>
      <c r="Q209" s="449" t="s">
        <v>70</v>
      </c>
      <c r="R209" s="449" t="s">
        <v>210</v>
      </c>
      <c r="S209" s="449" t="s">
        <v>70</v>
      </c>
      <c r="T209" s="449" t="s">
        <v>210</v>
      </c>
      <c r="U209" s="449" t="s">
        <v>70</v>
      </c>
      <c r="V209" s="449" t="s">
        <v>210</v>
      </c>
      <c r="W209" s="449" t="s">
        <v>70</v>
      </c>
      <c r="X209" s="449" t="s">
        <v>210</v>
      </c>
      <c r="Y209" s="449" t="s">
        <v>70</v>
      </c>
      <c r="Z209" s="449" t="s">
        <v>210</v>
      </c>
      <c r="AA209" s="449" t="s">
        <v>70</v>
      </c>
      <c r="AB209" s="449" t="s">
        <v>210</v>
      </c>
      <c r="AC209" s="449" t="s">
        <v>70</v>
      </c>
      <c r="AD209" s="449" t="s">
        <v>210</v>
      </c>
      <c r="AE209" s="449" t="s">
        <v>70</v>
      </c>
      <c r="AF209" s="449" t="s">
        <v>210</v>
      </c>
      <c r="AG209" s="449" t="s">
        <v>70</v>
      </c>
      <c r="AH209" s="449" t="s">
        <v>210</v>
      </c>
      <c r="AI209" s="449" t="s">
        <v>70</v>
      </c>
      <c r="AJ209" s="449" t="s">
        <v>210</v>
      </c>
      <c r="AK209" s="449" t="s">
        <v>70</v>
      </c>
      <c r="AL209" s="449" t="s">
        <v>210</v>
      </c>
      <c r="AM209" s="446" t="s">
        <v>70</v>
      </c>
      <c r="AN209" s="803"/>
      <c r="AO209" s="593"/>
      <c r="AP209" s="806"/>
      <c r="AQ209" s="593"/>
      <c r="AY209" s="5"/>
      <c r="AZ209" s="5"/>
      <c r="BA209" s="28" t="str">
        <f t="shared" si="51"/>
        <v/>
      </c>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746" t="s">
        <v>223</v>
      </c>
      <c r="B210" s="747"/>
      <c r="C210" s="203">
        <f>SUM(D210:E210)</f>
        <v>9</v>
      </c>
      <c r="D210" s="203">
        <f>+F210+H210+J210+L210+N210+P210+R210+T210+V210++X210+Z210+AB210+AD210+AF210+AH210+AJ210+AL210</f>
        <v>2</v>
      </c>
      <c r="E210" s="203">
        <f>+G210+I210+K210+M210+O210+Q210+S210+U210+W210++Y210+AA210+AC210+AE210+AG210+AI210+AK210+AM210</f>
        <v>7</v>
      </c>
      <c r="F210" s="203">
        <f>SUM(F212:F220)</f>
        <v>0</v>
      </c>
      <c r="G210" s="203">
        <f t="shared" ref="G210:AM210" si="52">SUM(G212:G220)</f>
        <v>0</v>
      </c>
      <c r="H210" s="203">
        <f t="shared" si="52"/>
        <v>0</v>
      </c>
      <c r="I210" s="203">
        <f t="shared" si="52"/>
        <v>0</v>
      </c>
      <c r="J210" s="203">
        <f t="shared" si="52"/>
        <v>0</v>
      </c>
      <c r="K210" s="203">
        <f>SUM(K211:K220)</f>
        <v>0</v>
      </c>
      <c r="L210" s="203">
        <f t="shared" si="52"/>
        <v>0</v>
      </c>
      <c r="M210" s="203">
        <f>SUM(M211:M220)</f>
        <v>4</v>
      </c>
      <c r="N210" s="203">
        <f t="shared" si="52"/>
        <v>1</v>
      </c>
      <c r="O210" s="203">
        <f>SUM(O211:O220)</f>
        <v>2</v>
      </c>
      <c r="P210" s="203">
        <f t="shared" si="52"/>
        <v>0</v>
      </c>
      <c r="Q210" s="203">
        <f>SUM(Q211:Q220)</f>
        <v>0</v>
      </c>
      <c r="R210" s="203">
        <f t="shared" si="52"/>
        <v>0</v>
      </c>
      <c r="S210" s="203">
        <f>SUM(S211:S220)</f>
        <v>0</v>
      </c>
      <c r="T210" s="203">
        <f t="shared" si="52"/>
        <v>0</v>
      </c>
      <c r="U210" s="203">
        <f>SUM(U211:U220)</f>
        <v>0</v>
      </c>
      <c r="V210" s="203">
        <f t="shared" si="52"/>
        <v>0</v>
      </c>
      <c r="W210" s="203">
        <f>SUM(W211:W220)</f>
        <v>1</v>
      </c>
      <c r="X210" s="203">
        <f t="shared" si="52"/>
        <v>0</v>
      </c>
      <c r="Y210" s="203">
        <f>SUM(Y211:Y220)</f>
        <v>0</v>
      </c>
      <c r="Z210" s="203">
        <f t="shared" si="52"/>
        <v>0</v>
      </c>
      <c r="AA210" s="203">
        <f>SUM(AA211:AA220)</f>
        <v>0</v>
      </c>
      <c r="AB210" s="203">
        <f t="shared" si="52"/>
        <v>0</v>
      </c>
      <c r="AC210" s="203">
        <f>SUM(AC211:AC220)</f>
        <v>0</v>
      </c>
      <c r="AD210" s="203">
        <f t="shared" si="52"/>
        <v>0</v>
      </c>
      <c r="AE210" s="203">
        <f t="shared" si="52"/>
        <v>0</v>
      </c>
      <c r="AF210" s="203">
        <f t="shared" si="52"/>
        <v>0</v>
      </c>
      <c r="AG210" s="203">
        <f t="shared" si="52"/>
        <v>0</v>
      </c>
      <c r="AH210" s="203">
        <f t="shared" si="52"/>
        <v>1</v>
      </c>
      <c r="AI210" s="203">
        <f t="shared" si="52"/>
        <v>0</v>
      </c>
      <c r="AJ210" s="203">
        <f t="shared" si="52"/>
        <v>0</v>
      </c>
      <c r="AK210" s="203">
        <f t="shared" si="52"/>
        <v>0</v>
      </c>
      <c r="AL210" s="204">
        <f t="shared" si="52"/>
        <v>0</v>
      </c>
      <c r="AM210" s="205">
        <f t="shared" si="52"/>
        <v>0</v>
      </c>
      <c r="AN210" s="206">
        <f>SUM(AN211:AN220)</f>
        <v>0</v>
      </c>
      <c r="AO210" s="207">
        <f>SUM(AO211:AO220)</f>
        <v>0</v>
      </c>
      <c r="AP210" s="208">
        <f>SUM(AP211:AP220)</f>
        <v>0</v>
      </c>
      <c r="AQ210" s="208">
        <f>SUM(AQ211:AQ220)</f>
        <v>0</v>
      </c>
      <c r="AR210" s="193" t="str">
        <f t="shared" ref="AR210:AR220" si="53">$BA207</f>
        <v/>
      </c>
      <c r="AY210" s="5"/>
      <c r="AZ210" s="5"/>
      <c r="BA210" s="28" t="str">
        <f t="shared" si="51"/>
        <v/>
      </c>
      <c r="BC210" s="3"/>
      <c r="BD210" s="3"/>
      <c r="BE210" s="3"/>
      <c r="BG210" s="3"/>
      <c r="BH210" s="29">
        <f>IF($AO210&lt;$AP210+$AQ210,1,0)</f>
        <v>0</v>
      </c>
      <c r="BI210" s="5"/>
      <c r="BJ210" s="5"/>
      <c r="BK210" s="3"/>
      <c r="BL210" s="5"/>
      <c r="BM210" s="5"/>
      <c r="BN210" s="5"/>
      <c r="BO210" s="3"/>
      <c r="BP210" s="3"/>
      <c r="BQ210" s="3"/>
      <c r="BR210" s="3"/>
      <c r="BS210" s="3"/>
      <c r="BT210" s="3"/>
      <c r="BU210" s="3"/>
      <c r="BV210" s="3"/>
      <c r="BW210" s="3"/>
    </row>
    <row r="211" spans="1:93" s="22" customFormat="1" ht="18" customHeight="1" x14ac:dyDescent="0.15">
      <c r="A211" s="748" t="s">
        <v>224</v>
      </c>
      <c r="B211" s="209" t="s">
        <v>144</v>
      </c>
      <c r="C211" s="210">
        <f>+E211</f>
        <v>0</v>
      </c>
      <c r="D211" s="211"/>
      <c r="E211" s="210">
        <f>+K211+M211+O211+Q211+S211+U211+W211++Y211+AA211+AC211</f>
        <v>0</v>
      </c>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t="str">
        <f t="shared" si="53"/>
        <v/>
      </c>
      <c r="AY211" s="5"/>
      <c r="AZ211" s="5"/>
      <c r="BA211" s="28" t="str">
        <f t="shared" si="51"/>
        <v/>
      </c>
      <c r="BC211" s="3"/>
      <c r="BD211" s="3"/>
      <c r="BE211" s="3"/>
      <c r="BG211" s="3"/>
      <c r="BH211" s="29">
        <f t="shared" ref="BH211:BH220" si="54">IF($AO211&lt;$AP211+$AQ211,1,0)</f>
        <v>0</v>
      </c>
      <c r="BI211" s="5"/>
      <c r="BJ211" s="5"/>
      <c r="BK211" s="3"/>
      <c r="BL211" s="5"/>
      <c r="BM211" s="5"/>
      <c r="BN211" s="5"/>
      <c r="BO211" s="3"/>
      <c r="BP211" s="3"/>
      <c r="BQ211" s="3"/>
      <c r="BR211" s="3"/>
      <c r="BS211" s="3"/>
      <c r="BT211" s="3"/>
      <c r="BU211" s="3"/>
      <c r="BV211" s="3"/>
      <c r="BW211" s="3"/>
    </row>
    <row r="212" spans="1:93" s="10" customFormat="1" ht="18.75" customHeight="1" x14ac:dyDescent="0.2">
      <c r="A212" s="749"/>
      <c r="B212" s="461" t="s">
        <v>225</v>
      </c>
      <c r="C212" s="53">
        <f t="shared" ref="C212:C220" si="55">SUM(D212:E212)</f>
        <v>2</v>
      </c>
      <c r="D212" s="53">
        <f t="shared" ref="D212:E220" si="56">+F212+H212+J212+L212+N212+P212+R212+T212+V212++X212+Z212+AB212+AD212+AF212+AH212+AJ212+AL212</f>
        <v>1</v>
      </c>
      <c r="E212" s="168">
        <f>+G212+I212+K212+M212+O212+Q212+S212+U212+W212++Y212+AA212+AC212+AE212+AG212+AI212+AK212+AM212</f>
        <v>1</v>
      </c>
      <c r="F212" s="44"/>
      <c r="G212" s="44"/>
      <c r="H212" s="44"/>
      <c r="I212" s="44"/>
      <c r="J212" s="44"/>
      <c r="K212" s="44"/>
      <c r="L212" s="44"/>
      <c r="M212" s="44"/>
      <c r="N212" s="44">
        <v>1</v>
      </c>
      <c r="O212" s="44">
        <v>1</v>
      </c>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t="str">
        <f t="shared" si="53"/>
        <v/>
      </c>
      <c r="AS212" s="22"/>
      <c r="AT212" s="22"/>
      <c r="AU212" s="22"/>
      <c r="AV212" s="22"/>
      <c r="AW212" s="22"/>
      <c r="AX212" s="22"/>
      <c r="AY212" s="5"/>
      <c r="AZ212" s="5"/>
      <c r="BA212" s="28" t="str">
        <f t="shared" si="51"/>
        <v/>
      </c>
      <c r="BB212" s="22"/>
      <c r="BC212" s="3"/>
      <c r="BD212" s="3"/>
      <c r="BE212" s="3"/>
      <c r="BG212" s="3"/>
      <c r="BH212" s="29">
        <f t="shared" si="54"/>
        <v>0</v>
      </c>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754" t="s">
        <v>226</v>
      </c>
      <c r="B213" s="754"/>
      <c r="C213" s="59">
        <f t="shared" si="55"/>
        <v>0</v>
      </c>
      <c r="D213" s="59">
        <f t="shared" si="56"/>
        <v>0</v>
      </c>
      <c r="E213" s="213">
        <f t="shared" si="56"/>
        <v>0</v>
      </c>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t="str">
        <f t="shared" si="53"/>
        <v/>
      </c>
      <c r="AY213" s="5"/>
      <c r="AZ213" s="5"/>
      <c r="BA213" s="28" t="str">
        <f t="shared" si="51"/>
        <v/>
      </c>
      <c r="BC213" s="3"/>
      <c r="BD213" s="3"/>
      <c r="BE213" s="3"/>
      <c r="BG213" s="3"/>
      <c r="BH213" s="29">
        <f t="shared" si="54"/>
        <v>0</v>
      </c>
      <c r="BI213" s="5"/>
      <c r="BJ213" s="5"/>
      <c r="BK213" s="3"/>
      <c r="BL213" s="5"/>
      <c r="BM213" s="5"/>
      <c r="BN213" s="5"/>
      <c r="BO213" s="3"/>
      <c r="BP213" s="3"/>
      <c r="BQ213" s="3"/>
      <c r="BR213" s="3"/>
      <c r="BS213" s="3"/>
      <c r="BT213" s="3"/>
      <c r="BU213" s="3"/>
      <c r="BV213" s="3"/>
      <c r="BW213" s="3"/>
    </row>
    <row r="214" spans="1:93" s="22" customFormat="1" ht="15" customHeight="1" x14ac:dyDescent="0.15">
      <c r="A214" s="745" t="s">
        <v>227</v>
      </c>
      <c r="B214" s="745"/>
      <c r="C214" s="56">
        <f t="shared" si="55"/>
        <v>6</v>
      </c>
      <c r="D214" s="56">
        <f t="shared" si="56"/>
        <v>1</v>
      </c>
      <c r="E214" s="214">
        <f t="shared" si="56"/>
        <v>5</v>
      </c>
      <c r="F214" s="32"/>
      <c r="G214" s="32"/>
      <c r="H214" s="32"/>
      <c r="I214" s="32"/>
      <c r="J214" s="32"/>
      <c r="K214" s="32"/>
      <c r="L214" s="32"/>
      <c r="M214" s="32">
        <v>4</v>
      </c>
      <c r="N214" s="32"/>
      <c r="O214" s="32"/>
      <c r="P214" s="32"/>
      <c r="Q214" s="32"/>
      <c r="R214" s="32"/>
      <c r="S214" s="32"/>
      <c r="T214" s="32"/>
      <c r="U214" s="32"/>
      <c r="V214" s="32"/>
      <c r="W214" s="32">
        <v>1</v>
      </c>
      <c r="X214" s="32"/>
      <c r="Y214" s="32"/>
      <c r="Z214" s="32"/>
      <c r="AA214" s="32"/>
      <c r="AB214" s="32"/>
      <c r="AC214" s="32"/>
      <c r="AD214" s="32"/>
      <c r="AE214" s="32"/>
      <c r="AF214" s="32"/>
      <c r="AG214" s="32"/>
      <c r="AH214" s="32">
        <v>1</v>
      </c>
      <c r="AI214" s="32"/>
      <c r="AJ214" s="32"/>
      <c r="AK214" s="32"/>
      <c r="AL214" s="32"/>
      <c r="AM214" s="86"/>
      <c r="AN214" s="177"/>
      <c r="AO214" s="178"/>
      <c r="AP214" s="32"/>
      <c r="AQ214" s="32"/>
      <c r="AR214" s="193" t="str">
        <f t="shared" si="53"/>
        <v/>
      </c>
      <c r="AY214" s="5"/>
      <c r="AZ214" s="5"/>
      <c r="BA214" s="28" t="str">
        <f t="shared" si="51"/>
        <v/>
      </c>
      <c r="BC214" s="3"/>
      <c r="BD214" s="3"/>
      <c r="BE214" s="3"/>
      <c r="BG214" s="3"/>
      <c r="BH214" s="29">
        <f t="shared" si="54"/>
        <v>0</v>
      </c>
      <c r="BI214" s="5"/>
      <c r="BJ214" s="5"/>
      <c r="BK214" s="3"/>
      <c r="BL214" s="5"/>
      <c r="BM214" s="5"/>
      <c r="BN214" s="5"/>
      <c r="BO214" s="3"/>
      <c r="BP214" s="3"/>
      <c r="BQ214" s="3"/>
      <c r="BR214" s="3"/>
      <c r="BS214" s="3"/>
      <c r="BT214" s="3"/>
      <c r="BU214" s="3"/>
      <c r="BV214" s="3"/>
      <c r="BW214" s="3"/>
    </row>
    <row r="215" spans="1:93" s="22" customFormat="1" ht="15" customHeight="1" x14ac:dyDescent="0.15">
      <c r="A215" s="745" t="s">
        <v>228</v>
      </c>
      <c r="B215" s="745"/>
      <c r="C215" s="56">
        <f t="shared" si="55"/>
        <v>0</v>
      </c>
      <c r="D215" s="56">
        <f t="shared" si="56"/>
        <v>0</v>
      </c>
      <c r="E215" s="214">
        <f t="shared" si="56"/>
        <v>0</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t="str">
        <f t="shared" si="53"/>
        <v/>
      </c>
      <c r="AY215" s="5"/>
      <c r="AZ215" s="5"/>
      <c r="BA215" s="28" t="str">
        <f t="shared" si="51"/>
        <v/>
      </c>
      <c r="BC215" s="3"/>
      <c r="BD215" s="3"/>
      <c r="BE215" s="3"/>
      <c r="BG215" s="3"/>
      <c r="BH215" s="29">
        <f t="shared" si="54"/>
        <v>0</v>
      </c>
      <c r="BI215" s="5"/>
      <c r="BJ215" s="5"/>
      <c r="BK215" s="3"/>
      <c r="BL215" s="5"/>
      <c r="BM215" s="5"/>
      <c r="BN215" s="5"/>
      <c r="BO215" s="3"/>
      <c r="BP215" s="3"/>
      <c r="BQ215" s="3"/>
      <c r="BR215" s="3"/>
      <c r="BS215" s="3"/>
      <c r="BT215" s="3"/>
      <c r="BU215" s="3"/>
      <c r="BV215" s="3"/>
      <c r="BW215" s="3"/>
    </row>
    <row r="216" spans="1:93" s="22" customFormat="1" ht="15" customHeight="1" x14ac:dyDescent="0.15">
      <c r="A216" s="745" t="s">
        <v>229</v>
      </c>
      <c r="B216" s="745"/>
      <c r="C216" s="56">
        <f t="shared" si="55"/>
        <v>0</v>
      </c>
      <c r="D216" s="56">
        <f t="shared" si="56"/>
        <v>0</v>
      </c>
      <c r="E216" s="214">
        <f t="shared" si="56"/>
        <v>0</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t="str">
        <f t="shared" si="53"/>
        <v/>
      </c>
      <c r="AY216" s="5"/>
      <c r="AZ216" s="5"/>
      <c r="BA216" s="28" t="str">
        <f t="shared" si="51"/>
        <v/>
      </c>
      <c r="BC216" s="3"/>
      <c r="BD216" s="3"/>
      <c r="BE216" s="3"/>
      <c r="BG216" s="3"/>
      <c r="BH216" s="29">
        <f t="shared" si="54"/>
        <v>0</v>
      </c>
      <c r="BI216" s="5"/>
      <c r="BJ216" s="5"/>
      <c r="BK216" s="3"/>
      <c r="BL216" s="5"/>
      <c r="BM216" s="5"/>
      <c r="BN216" s="5"/>
      <c r="BO216" s="3"/>
      <c r="BP216" s="3"/>
      <c r="BQ216" s="3"/>
      <c r="BR216" s="3"/>
      <c r="BS216" s="3"/>
      <c r="BT216" s="3"/>
      <c r="BU216" s="3"/>
      <c r="BV216" s="3"/>
      <c r="BW216" s="3"/>
    </row>
    <row r="217" spans="1:93" s="22" customFormat="1" ht="15" customHeight="1" x14ac:dyDescent="0.15">
      <c r="A217" s="745" t="s">
        <v>230</v>
      </c>
      <c r="B217" s="745"/>
      <c r="C217" s="56">
        <f t="shared" si="55"/>
        <v>0</v>
      </c>
      <c r="D217" s="56">
        <f t="shared" si="56"/>
        <v>0</v>
      </c>
      <c r="E217" s="214">
        <f t="shared" si="56"/>
        <v>0</v>
      </c>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t="str">
        <f t="shared" si="53"/>
        <v/>
      </c>
      <c r="AY217" s="5"/>
      <c r="AZ217" s="5"/>
      <c r="BA217" s="28" t="str">
        <f t="shared" si="51"/>
        <v/>
      </c>
      <c r="BC217" s="3"/>
      <c r="BD217" s="3"/>
      <c r="BE217" s="3"/>
      <c r="BG217" s="3"/>
      <c r="BH217" s="29">
        <f t="shared" si="54"/>
        <v>0</v>
      </c>
      <c r="BI217" s="5"/>
      <c r="BJ217" s="5"/>
      <c r="BK217" s="3"/>
      <c r="BL217" s="5"/>
      <c r="BM217" s="5"/>
      <c r="BN217" s="5"/>
      <c r="BO217" s="3"/>
      <c r="BP217" s="3"/>
      <c r="BQ217" s="3"/>
      <c r="BR217" s="3"/>
      <c r="BS217" s="3"/>
      <c r="BT217" s="3"/>
      <c r="BU217" s="3"/>
      <c r="BV217" s="3"/>
      <c r="BW217" s="3"/>
    </row>
    <row r="218" spans="1:93" s="22" customFormat="1" ht="15" customHeight="1" x14ac:dyDescent="0.15">
      <c r="A218" s="745" t="s">
        <v>231</v>
      </c>
      <c r="B218" s="745"/>
      <c r="C218" s="56">
        <f t="shared" si="55"/>
        <v>0</v>
      </c>
      <c r="D218" s="56">
        <f t="shared" si="56"/>
        <v>0</v>
      </c>
      <c r="E218" s="214">
        <f t="shared" si="56"/>
        <v>0</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t="str">
        <f t="shared" si="53"/>
        <v/>
      </c>
      <c r="AY218" s="5"/>
      <c r="AZ218" s="5"/>
      <c r="BA218" s="3"/>
      <c r="BE218" s="3"/>
      <c r="BG218" s="3"/>
      <c r="BH218" s="29">
        <f t="shared" si="54"/>
        <v>0</v>
      </c>
      <c r="BI218" s="5"/>
      <c r="BJ218" s="5"/>
      <c r="BK218" s="3"/>
      <c r="BL218" s="5"/>
      <c r="BM218" s="5"/>
      <c r="BN218" s="5"/>
      <c r="BO218" s="3"/>
      <c r="BP218" s="3"/>
      <c r="BQ218" s="3"/>
      <c r="BR218" s="3"/>
      <c r="BS218" s="3"/>
      <c r="BT218" s="3"/>
      <c r="BU218" s="3"/>
      <c r="BV218" s="3"/>
      <c r="BW218" s="3"/>
    </row>
    <row r="219" spans="1:93" s="22" customFormat="1" ht="15" customHeight="1" x14ac:dyDescent="0.15">
      <c r="A219" s="745" t="s">
        <v>232</v>
      </c>
      <c r="B219" s="745"/>
      <c r="C219" s="56">
        <f t="shared" si="55"/>
        <v>1</v>
      </c>
      <c r="D219" s="56">
        <f t="shared" si="56"/>
        <v>0</v>
      </c>
      <c r="E219" s="214">
        <f t="shared" si="56"/>
        <v>1</v>
      </c>
      <c r="F219" s="32"/>
      <c r="G219" s="32"/>
      <c r="H219" s="32"/>
      <c r="I219" s="32"/>
      <c r="J219" s="32"/>
      <c r="K219" s="32"/>
      <c r="L219" s="32"/>
      <c r="M219" s="32"/>
      <c r="N219" s="32"/>
      <c r="O219" s="32">
        <v>1</v>
      </c>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t="str">
        <f t="shared" si="53"/>
        <v/>
      </c>
      <c r="AY219" s="5"/>
      <c r="AZ219" s="5"/>
      <c r="BA219" s="3"/>
      <c r="BE219" s="3"/>
      <c r="BG219" s="3"/>
      <c r="BH219" s="29">
        <f t="shared" si="54"/>
        <v>0</v>
      </c>
      <c r="BI219" s="5"/>
      <c r="BJ219" s="5"/>
      <c r="BK219" s="3"/>
      <c r="BL219" s="5"/>
      <c r="BM219" s="5"/>
      <c r="BN219" s="5"/>
      <c r="BO219" s="3"/>
      <c r="BP219" s="3"/>
      <c r="BQ219" s="3"/>
      <c r="BR219" s="3"/>
      <c r="BS219" s="3"/>
      <c r="BT219" s="3"/>
      <c r="BU219" s="3"/>
      <c r="BV219" s="3"/>
      <c r="BW219" s="3"/>
    </row>
    <row r="220" spans="1:93" s="22" customFormat="1" ht="15" customHeight="1" x14ac:dyDescent="0.15">
      <c r="A220" s="755" t="s">
        <v>233</v>
      </c>
      <c r="B220" s="755"/>
      <c r="C220" s="53">
        <f t="shared" si="55"/>
        <v>0</v>
      </c>
      <c r="D220" s="53">
        <f t="shared" si="56"/>
        <v>0</v>
      </c>
      <c r="E220" s="168">
        <f t="shared" si="56"/>
        <v>0</v>
      </c>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t="str">
        <f t="shared" si="53"/>
        <v/>
      </c>
      <c r="AY220" s="5"/>
      <c r="AZ220" s="5"/>
      <c r="BA220" s="3"/>
      <c r="BE220" s="3"/>
      <c r="BG220" s="3"/>
      <c r="BH220" s="29">
        <f t="shared" si="54"/>
        <v>0</v>
      </c>
      <c r="BI220" s="5"/>
      <c r="BJ220" s="5"/>
      <c r="BK220" s="3"/>
      <c r="BL220" s="5"/>
      <c r="BM220" s="5"/>
      <c r="BN220" s="5"/>
      <c r="BO220" s="3"/>
      <c r="BP220" s="3"/>
      <c r="BQ220" s="3"/>
      <c r="BR220" s="3"/>
      <c r="BS220" s="3"/>
      <c r="BT220" s="3"/>
      <c r="BU220" s="3"/>
      <c r="BV220" s="3"/>
      <c r="BW220" s="3"/>
    </row>
    <row r="221" spans="1:93" s="22" customFormat="1" ht="26.25" customHeight="1" x14ac:dyDescent="0.4">
      <c r="A221" s="41" t="s">
        <v>234</v>
      </c>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581" t="s">
        <v>51</v>
      </c>
      <c r="B222" s="582"/>
      <c r="C222" s="756" t="s">
        <v>217</v>
      </c>
      <c r="D222" s="757"/>
      <c r="E222" s="758"/>
      <c r="F222" s="623" t="s">
        <v>235</v>
      </c>
      <c r="G222" s="623"/>
      <c r="H222" s="623"/>
      <c r="I222" s="623"/>
      <c r="J222" s="623"/>
      <c r="K222" s="623"/>
      <c r="L222" s="623"/>
      <c r="M222" s="623"/>
      <c r="N222" s="623"/>
      <c r="O222" s="623"/>
      <c r="P222" s="623"/>
      <c r="Q222" s="623"/>
      <c r="R222" s="623"/>
      <c r="S222" s="623"/>
      <c r="T222" s="623"/>
      <c r="U222" s="623"/>
      <c r="V222" s="623"/>
      <c r="W222" s="623"/>
      <c r="X222" s="623"/>
      <c r="Y222" s="623"/>
      <c r="Z222" s="623"/>
      <c r="AA222" s="623"/>
      <c r="AB222" s="623"/>
      <c r="AC222" s="623"/>
      <c r="AD222" s="623"/>
      <c r="AE222" s="623"/>
      <c r="AF222" s="623"/>
      <c r="AG222" s="623"/>
      <c r="AH222" s="623"/>
      <c r="AI222" s="623"/>
      <c r="AJ222" s="623"/>
      <c r="AK222" s="623"/>
      <c r="AL222" s="623"/>
      <c r="AM222" s="623"/>
      <c r="AN222" s="623"/>
      <c r="AO222" s="644"/>
      <c r="AP222" s="810" t="s">
        <v>144</v>
      </c>
      <c r="AQ222" s="813" t="s">
        <v>219</v>
      </c>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653"/>
      <c r="B223" s="654"/>
      <c r="C223" s="759"/>
      <c r="D223" s="760"/>
      <c r="E223" s="761"/>
      <c r="F223" s="612" t="s">
        <v>236</v>
      </c>
      <c r="G223" s="807"/>
      <c r="H223" s="612" t="s">
        <v>237</v>
      </c>
      <c r="I223" s="807"/>
      <c r="J223" s="808" t="s">
        <v>238</v>
      </c>
      <c r="K223" s="809"/>
      <c r="L223" s="612" t="s">
        <v>143</v>
      </c>
      <c r="M223" s="807"/>
      <c r="N223" s="612" t="s">
        <v>84</v>
      </c>
      <c r="O223" s="807"/>
      <c r="P223" s="612" t="s">
        <v>8</v>
      </c>
      <c r="Q223" s="807"/>
      <c r="R223" s="664" t="s">
        <v>86</v>
      </c>
      <c r="S223" s="665"/>
      <c r="T223" s="664" t="s">
        <v>87</v>
      </c>
      <c r="U223" s="665"/>
      <c r="V223" s="664" t="s">
        <v>88</v>
      </c>
      <c r="W223" s="665"/>
      <c r="X223" s="664" t="s">
        <v>89</v>
      </c>
      <c r="Y223" s="665"/>
      <c r="Z223" s="664" t="s">
        <v>90</v>
      </c>
      <c r="AA223" s="665"/>
      <c r="AB223" s="664" t="s">
        <v>91</v>
      </c>
      <c r="AC223" s="665"/>
      <c r="AD223" s="664" t="s">
        <v>92</v>
      </c>
      <c r="AE223" s="665"/>
      <c r="AF223" s="664" t="s">
        <v>93</v>
      </c>
      <c r="AG223" s="665"/>
      <c r="AH223" s="664" t="s">
        <v>94</v>
      </c>
      <c r="AI223" s="665"/>
      <c r="AJ223" s="664" t="s">
        <v>95</v>
      </c>
      <c r="AK223" s="665"/>
      <c r="AL223" s="664" t="s">
        <v>96</v>
      </c>
      <c r="AM223" s="665"/>
      <c r="AN223" s="664" t="s">
        <v>97</v>
      </c>
      <c r="AO223" s="677"/>
      <c r="AP223" s="811"/>
      <c r="AQ223" s="814"/>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583"/>
      <c r="B224" s="584"/>
      <c r="C224" s="455" t="s">
        <v>198</v>
      </c>
      <c r="D224" s="455" t="s">
        <v>48</v>
      </c>
      <c r="E224" s="448" t="s">
        <v>70</v>
      </c>
      <c r="F224" s="78" t="s">
        <v>210</v>
      </c>
      <c r="G224" s="81" t="s">
        <v>70</v>
      </c>
      <c r="H224" s="78" t="s">
        <v>210</v>
      </c>
      <c r="I224" s="81" t="s">
        <v>70</v>
      </c>
      <c r="J224" s="78" t="s">
        <v>210</v>
      </c>
      <c r="K224" s="81" t="s">
        <v>70</v>
      </c>
      <c r="L224" s="78" t="s">
        <v>210</v>
      </c>
      <c r="M224" s="81" t="s">
        <v>70</v>
      </c>
      <c r="N224" s="78" t="s">
        <v>210</v>
      </c>
      <c r="O224" s="81" t="s">
        <v>70</v>
      </c>
      <c r="P224" s="78" t="s">
        <v>210</v>
      </c>
      <c r="Q224" s="81" t="s">
        <v>70</v>
      </c>
      <c r="R224" s="78" t="s">
        <v>210</v>
      </c>
      <c r="S224" s="81" t="s">
        <v>70</v>
      </c>
      <c r="T224" s="78" t="s">
        <v>210</v>
      </c>
      <c r="U224" s="81" t="s">
        <v>70</v>
      </c>
      <c r="V224" s="78" t="s">
        <v>210</v>
      </c>
      <c r="W224" s="81" t="s">
        <v>70</v>
      </c>
      <c r="X224" s="78" t="s">
        <v>210</v>
      </c>
      <c r="Y224" s="81" t="s">
        <v>70</v>
      </c>
      <c r="Z224" s="78" t="s">
        <v>210</v>
      </c>
      <c r="AA224" s="81" t="s">
        <v>70</v>
      </c>
      <c r="AB224" s="78" t="s">
        <v>210</v>
      </c>
      <c r="AC224" s="81" t="s">
        <v>70</v>
      </c>
      <c r="AD224" s="78" t="s">
        <v>210</v>
      </c>
      <c r="AE224" s="81" t="s">
        <v>70</v>
      </c>
      <c r="AF224" s="78" t="s">
        <v>210</v>
      </c>
      <c r="AG224" s="81" t="s">
        <v>70</v>
      </c>
      <c r="AH224" s="78" t="s">
        <v>210</v>
      </c>
      <c r="AI224" s="81" t="s">
        <v>70</v>
      </c>
      <c r="AJ224" s="78" t="s">
        <v>210</v>
      </c>
      <c r="AK224" s="81" t="s">
        <v>70</v>
      </c>
      <c r="AL224" s="78" t="s">
        <v>210</v>
      </c>
      <c r="AM224" s="81" t="s">
        <v>70</v>
      </c>
      <c r="AN224" s="78" t="s">
        <v>210</v>
      </c>
      <c r="AO224" s="80" t="s">
        <v>70</v>
      </c>
      <c r="AP224" s="812"/>
      <c r="AQ224" s="815"/>
      <c r="AR224" s="5"/>
      <c r="AS224" s="5"/>
      <c r="AT224" s="5"/>
      <c r="AU224" s="5"/>
      <c r="AV224" s="5"/>
      <c r="AW224" s="5"/>
      <c r="AX224" s="5"/>
      <c r="AY224" s="5"/>
      <c r="AZ224" s="5"/>
      <c r="BA224" s="28" t="str">
        <f t="shared" ref="BA224:BA230" si="57">IF($C225&lt;$AP225+$AQ225,"Gestantes+Trans no puede der mayor que Total Ambos Sexos","")</f>
        <v/>
      </c>
      <c r="BB224" s="28" t="str">
        <f t="shared" ref="BB224:BB230" si="58">IF($E225&lt;$AP225,"Gestantes no puede der mayor que Total Mujeres","")</f>
        <v/>
      </c>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678" t="s">
        <v>147</v>
      </c>
      <c r="B225" s="678"/>
      <c r="C225" s="52">
        <f t="shared" ref="C225:C231" si="59">SUM(D225:E225)</f>
        <v>2</v>
      </c>
      <c r="D225" s="52">
        <f t="shared" ref="D225:E231" si="60">+F225+H225+J225+L225+N225+P225+R225+T225+V225++X225+Z225+AB225+AD225+AF225+AH225+AJ225+AL225+AN225</f>
        <v>1</v>
      </c>
      <c r="E225" s="52">
        <f t="shared" si="60"/>
        <v>1</v>
      </c>
      <c r="F225" s="24"/>
      <c r="G225" s="24"/>
      <c r="H225" s="24"/>
      <c r="I225" s="24"/>
      <c r="J225" s="24"/>
      <c r="K225" s="24"/>
      <c r="L225" s="24"/>
      <c r="M225" s="24"/>
      <c r="N225" s="24"/>
      <c r="O225" s="24">
        <v>1</v>
      </c>
      <c r="P225" s="24">
        <v>1</v>
      </c>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t="str">
        <f t="shared" ref="AR225:AR231" si="61">+BA224&amp;"      "&amp;BB224</f>
        <v xml:space="preserve">      </v>
      </c>
      <c r="AY225" s="5"/>
      <c r="AZ225" s="5"/>
      <c r="BA225" s="28" t="str">
        <f t="shared" si="57"/>
        <v/>
      </c>
      <c r="BB225" s="28" t="str">
        <f t="shared" si="58"/>
        <v/>
      </c>
      <c r="BC225" s="10"/>
      <c r="BD225" s="10"/>
      <c r="BE225" s="3"/>
      <c r="BF225" s="3"/>
      <c r="BG225" s="3"/>
      <c r="BH225" s="29">
        <f>IF($C225&lt;$AP225+$AQ225,1,0)</f>
        <v>0</v>
      </c>
      <c r="BI225" s="29">
        <f>IF($E225&lt;$AP225,1,0)</f>
        <v>0</v>
      </c>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684" t="s">
        <v>220</v>
      </c>
      <c r="B226" s="684"/>
      <c r="C226" s="62">
        <f t="shared" si="59"/>
        <v>1</v>
      </c>
      <c r="D226" s="62">
        <f t="shared" si="60"/>
        <v>1</v>
      </c>
      <c r="E226" s="62">
        <f t="shared" si="60"/>
        <v>0</v>
      </c>
      <c r="F226" s="217"/>
      <c r="G226" s="217"/>
      <c r="H226" s="217"/>
      <c r="I226" s="217"/>
      <c r="J226" s="217"/>
      <c r="K226" s="217"/>
      <c r="L226" s="217"/>
      <c r="M226" s="217"/>
      <c r="N226" s="217"/>
      <c r="O226" s="217"/>
      <c r="P226" s="217"/>
      <c r="Q226" s="217"/>
      <c r="R226" s="217"/>
      <c r="S226" s="217"/>
      <c r="T226" s="217"/>
      <c r="U226" s="217"/>
      <c r="V226" s="217"/>
      <c r="W226" s="217"/>
      <c r="X226" s="217"/>
      <c r="Y226" s="217"/>
      <c r="Z226" s="217">
        <v>1</v>
      </c>
      <c r="AA226" s="217"/>
      <c r="AB226" s="217"/>
      <c r="AC226" s="217"/>
      <c r="AD226" s="217"/>
      <c r="AE226" s="217"/>
      <c r="AF226" s="217"/>
      <c r="AG226" s="217"/>
      <c r="AH226" s="217"/>
      <c r="AI226" s="217"/>
      <c r="AJ226" s="217"/>
      <c r="AK226" s="217"/>
      <c r="AL226" s="217"/>
      <c r="AM226" s="217"/>
      <c r="AN226" s="217"/>
      <c r="AO226" s="218"/>
      <c r="AP226" s="219"/>
      <c r="AQ226" s="220"/>
      <c r="AR226" s="26" t="str">
        <f t="shared" si="61"/>
        <v xml:space="preserve">      </v>
      </c>
      <c r="AY226" s="5"/>
      <c r="AZ226" s="5"/>
      <c r="BA226" s="28" t="str">
        <f t="shared" si="57"/>
        <v/>
      </c>
      <c r="BB226" s="28" t="str">
        <f t="shared" si="58"/>
        <v/>
      </c>
      <c r="BC226" s="5"/>
      <c r="BD226" s="5"/>
      <c r="BE226" s="3"/>
      <c r="BF226" s="3"/>
      <c r="BG226" s="3"/>
      <c r="BH226" s="29">
        <f t="shared" ref="BH226:BH231" si="62">IF($C226&lt;$AP226+$AQ226,1,0)</f>
        <v>0</v>
      </c>
      <c r="BI226" s="29">
        <f t="shared" ref="BI226:BI231" si="63">IF($E226&lt;$AP226,1,0)</f>
        <v>0</v>
      </c>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741" t="s">
        <v>239</v>
      </c>
      <c r="B227" s="742"/>
      <c r="C227" s="221">
        <f t="shared" si="59"/>
        <v>1</v>
      </c>
      <c r="D227" s="221">
        <f t="shared" si="60"/>
        <v>1</v>
      </c>
      <c r="E227" s="221">
        <f t="shared" si="60"/>
        <v>0</v>
      </c>
      <c r="F227" s="222"/>
      <c r="G227" s="222"/>
      <c r="H227" s="222"/>
      <c r="I227" s="222"/>
      <c r="J227" s="222"/>
      <c r="K227" s="222"/>
      <c r="L227" s="222"/>
      <c r="M227" s="222"/>
      <c r="N227" s="222"/>
      <c r="O227" s="222"/>
      <c r="P227" s="222"/>
      <c r="Q227" s="222"/>
      <c r="R227" s="222"/>
      <c r="S227" s="222"/>
      <c r="T227" s="222"/>
      <c r="U227" s="222"/>
      <c r="V227" s="222"/>
      <c r="W227" s="222"/>
      <c r="X227" s="222"/>
      <c r="Y227" s="222"/>
      <c r="Z227" s="222">
        <v>1</v>
      </c>
      <c r="AA227" s="222"/>
      <c r="AB227" s="222"/>
      <c r="AC227" s="222"/>
      <c r="AD227" s="222"/>
      <c r="AE227" s="222"/>
      <c r="AF227" s="222"/>
      <c r="AG227" s="222"/>
      <c r="AH227" s="222"/>
      <c r="AI227" s="222"/>
      <c r="AJ227" s="222"/>
      <c r="AK227" s="222"/>
      <c r="AL227" s="222"/>
      <c r="AM227" s="222"/>
      <c r="AN227" s="222"/>
      <c r="AO227" s="223"/>
      <c r="AP227" s="224"/>
      <c r="AQ227" s="225"/>
      <c r="AR227" s="26" t="str">
        <f t="shared" si="61"/>
        <v xml:space="preserve">      </v>
      </c>
      <c r="AS227" s="22"/>
      <c r="AT227" s="22"/>
      <c r="AU227" s="22"/>
      <c r="AV227" s="22"/>
      <c r="AW227" s="22"/>
      <c r="AX227" s="22"/>
      <c r="AY227" s="5"/>
      <c r="AZ227" s="5"/>
      <c r="BA227" s="28" t="str">
        <f t="shared" si="57"/>
        <v/>
      </c>
      <c r="BB227" s="28" t="str">
        <f t="shared" si="58"/>
        <v/>
      </c>
      <c r="BC227" s="5"/>
      <c r="BD227" s="5"/>
      <c r="BE227" s="3"/>
      <c r="BF227" s="3"/>
      <c r="BG227" s="3"/>
      <c r="BH227" s="29">
        <f t="shared" si="62"/>
        <v>0</v>
      </c>
      <c r="BI227" s="29">
        <f t="shared" si="63"/>
        <v>0</v>
      </c>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743" t="s">
        <v>240</v>
      </c>
      <c r="B228" s="744"/>
      <c r="C228" s="226">
        <f t="shared" si="59"/>
        <v>0</v>
      </c>
      <c r="D228" s="226">
        <f>+F228+H228</f>
        <v>0</v>
      </c>
      <c r="E228" s="226">
        <f>+G228+I228</f>
        <v>0</v>
      </c>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t="str">
        <f t="shared" si="61"/>
        <v xml:space="preserve">      </v>
      </c>
      <c r="AS228" s="22"/>
      <c r="AT228" s="22"/>
      <c r="AU228" s="22"/>
      <c r="AV228" s="22"/>
      <c r="AW228" s="22"/>
      <c r="AX228" s="22"/>
      <c r="AY228" s="5"/>
      <c r="AZ228" s="5"/>
      <c r="BA228" s="28" t="str">
        <f t="shared" si="57"/>
        <v/>
      </c>
      <c r="BB228" s="28" t="str">
        <f t="shared" si="58"/>
        <v/>
      </c>
      <c r="BC228" s="5"/>
      <c r="BD228" s="5"/>
      <c r="BE228" s="3"/>
      <c r="BF228" s="3"/>
      <c r="BG228" s="3"/>
      <c r="BH228" s="29">
        <f t="shared" si="62"/>
        <v>0</v>
      </c>
      <c r="BI228" s="29">
        <f t="shared" si="63"/>
        <v>0</v>
      </c>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819" t="s">
        <v>241</v>
      </c>
      <c r="B229" s="59" t="s">
        <v>242</v>
      </c>
      <c r="C229" s="59">
        <f t="shared" si="59"/>
        <v>0</v>
      </c>
      <c r="D229" s="59">
        <f t="shared" si="60"/>
        <v>0</v>
      </c>
      <c r="E229" s="59">
        <f t="shared" si="60"/>
        <v>0</v>
      </c>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t="str">
        <f t="shared" si="61"/>
        <v xml:space="preserve">      </v>
      </c>
      <c r="AS229" s="22"/>
      <c r="AT229" s="22"/>
      <c r="AU229" s="22"/>
      <c r="AV229" s="22"/>
      <c r="AW229" s="22"/>
      <c r="AX229" s="22"/>
      <c r="BA229" s="28" t="str">
        <f t="shared" si="57"/>
        <v/>
      </c>
      <c r="BB229" s="28" t="str">
        <f t="shared" si="58"/>
        <v/>
      </c>
      <c r="BE229" s="3"/>
      <c r="BF229" s="3"/>
      <c r="BG229" s="3"/>
      <c r="BH229" s="29">
        <f t="shared" si="62"/>
        <v>0</v>
      </c>
      <c r="BI229" s="29">
        <f t="shared" si="63"/>
        <v>0</v>
      </c>
      <c r="BO229" s="3"/>
      <c r="BP229" s="3"/>
      <c r="BQ229" s="3"/>
      <c r="BR229" s="3"/>
      <c r="BS229" s="3"/>
      <c r="BT229" s="3"/>
      <c r="BU229" s="3"/>
      <c r="BV229" s="3"/>
      <c r="BW229" s="3"/>
      <c r="BX229" s="3"/>
      <c r="BY229" s="3"/>
      <c r="BZ229" s="3"/>
    </row>
    <row r="230" spans="1:97" s="5" customFormat="1" ht="15.75" customHeight="1" x14ac:dyDescent="0.15">
      <c r="A230" s="819"/>
      <c r="B230" s="56" t="s">
        <v>243</v>
      </c>
      <c r="C230" s="56">
        <f t="shared" si="59"/>
        <v>0</v>
      </c>
      <c r="D230" s="56">
        <f t="shared" si="60"/>
        <v>0</v>
      </c>
      <c r="E230" s="56">
        <f t="shared" si="60"/>
        <v>0</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t="str">
        <f t="shared" si="61"/>
        <v xml:space="preserve">      </v>
      </c>
      <c r="AS230" s="22"/>
      <c r="AT230" s="22"/>
      <c r="AU230" s="22"/>
      <c r="AV230" s="22"/>
      <c r="AW230" s="22"/>
      <c r="AX230" s="22"/>
      <c r="BA230" s="28" t="str">
        <f t="shared" si="57"/>
        <v/>
      </c>
      <c r="BB230" s="28" t="str">
        <f t="shared" si="58"/>
        <v/>
      </c>
      <c r="BC230" s="22"/>
      <c r="BD230" s="22"/>
      <c r="BE230" s="3"/>
      <c r="BF230" s="3"/>
      <c r="BG230" s="3"/>
      <c r="BH230" s="29">
        <f t="shared" si="62"/>
        <v>0</v>
      </c>
      <c r="BI230" s="29">
        <f t="shared" si="63"/>
        <v>0</v>
      </c>
      <c r="BO230" s="3"/>
      <c r="BP230" s="3"/>
      <c r="BQ230" s="3"/>
      <c r="BR230" s="3"/>
      <c r="BS230" s="3"/>
      <c r="BT230" s="3"/>
      <c r="BU230" s="3"/>
      <c r="BV230" s="3"/>
      <c r="BW230" s="3"/>
      <c r="BX230" s="3"/>
      <c r="BY230" s="3"/>
      <c r="BZ230" s="3"/>
    </row>
    <row r="231" spans="1:97" s="5" customFormat="1" ht="15.75" customHeight="1" x14ac:dyDescent="0.15">
      <c r="A231" s="820"/>
      <c r="B231" s="53" t="s">
        <v>244</v>
      </c>
      <c r="C231" s="53">
        <f t="shared" si="59"/>
        <v>0</v>
      </c>
      <c r="D231" s="53">
        <f t="shared" si="60"/>
        <v>0</v>
      </c>
      <c r="E231" s="53">
        <f t="shared" si="60"/>
        <v>0</v>
      </c>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t="str">
        <f t="shared" si="61"/>
        <v xml:space="preserve">      </v>
      </c>
      <c r="AS231" s="22"/>
      <c r="AT231" s="22"/>
      <c r="AU231" s="22"/>
      <c r="AV231" s="22"/>
      <c r="AW231" s="22"/>
      <c r="AX231" s="22"/>
      <c r="BA231" s="3"/>
      <c r="BB231" s="3"/>
      <c r="BC231" s="22"/>
      <c r="BD231" s="22"/>
      <c r="BE231" s="3"/>
      <c r="BF231" s="3"/>
      <c r="BG231" s="3"/>
      <c r="BH231" s="29">
        <f t="shared" si="62"/>
        <v>0</v>
      </c>
      <c r="BI231" s="29">
        <f t="shared" si="63"/>
        <v>0</v>
      </c>
      <c r="BO231" s="3"/>
      <c r="BP231" s="3"/>
      <c r="BQ231" s="3"/>
      <c r="BR231" s="3"/>
      <c r="BS231" s="3"/>
      <c r="BT231" s="3"/>
      <c r="BU231" s="3"/>
      <c r="BV231" s="3"/>
      <c r="BW231" s="3"/>
      <c r="BX231" s="3"/>
      <c r="BY231" s="3"/>
      <c r="BZ231" s="3"/>
    </row>
    <row r="232" spans="1:97" s="5" customFormat="1" ht="24.75" customHeight="1" x14ac:dyDescent="0.2">
      <c r="A232" s="41" t="s">
        <v>245</v>
      </c>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581" t="s">
        <v>51</v>
      </c>
      <c r="B233" s="582"/>
      <c r="C233" s="623" t="s">
        <v>217</v>
      </c>
      <c r="D233" s="623"/>
      <c r="E233" s="623"/>
      <c r="F233" s="644" t="s">
        <v>235</v>
      </c>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c r="AD233" s="645"/>
      <c r="AE233" s="645"/>
      <c r="AF233" s="645"/>
      <c r="AG233" s="645"/>
      <c r="AH233" s="810" t="s">
        <v>219</v>
      </c>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653"/>
      <c r="B234" s="654"/>
      <c r="C234" s="623"/>
      <c r="D234" s="623"/>
      <c r="E234" s="623"/>
      <c r="F234" s="612" t="s">
        <v>84</v>
      </c>
      <c r="G234" s="807"/>
      <c r="H234" s="612" t="s">
        <v>8</v>
      </c>
      <c r="I234" s="807"/>
      <c r="J234" s="664" t="s">
        <v>86</v>
      </c>
      <c r="K234" s="665"/>
      <c r="L234" s="664" t="s">
        <v>87</v>
      </c>
      <c r="M234" s="665"/>
      <c r="N234" s="664" t="s">
        <v>88</v>
      </c>
      <c r="O234" s="665"/>
      <c r="P234" s="664" t="s">
        <v>89</v>
      </c>
      <c r="Q234" s="665"/>
      <c r="R234" s="664" t="s">
        <v>90</v>
      </c>
      <c r="S234" s="665"/>
      <c r="T234" s="664" t="s">
        <v>91</v>
      </c>
      <c r="U234" s="665"/>
      <c r="V234" s="664" t="s">
        <v>92</v>
      </c>
      <c r="W234" s="665"/>
      <c r="X234" s="664" t="s">
        <v>93</v>
      </c>
      <c r="Y234" s="665"/>
      <c r="Z234" s="664" t="s">
        <v>94</v>
      </c>
      <c r="AA234" s="665"/>
      <c r="AB234" s="664" t="s">
        <v>95</v>
      </c>
      <c r="AC234" s="665"/>
      <c r="AD234" s="664" t="s">
        <v>96</v>
      </c>
      <c r="AE234" s="665"/>
      <c r="AF234" s="664" t="s">
        <v>97</v>
      </c>
      <c r="AG234" s="677"/>
      <c r="AH234" s="811"/>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583"/>
      <c r="B235" s="584"/>
      <c r="C235" s="455" t="s">
        <v>198</v>
      </c>
      <c r="D235" s="455" t="s">
        <v>48</v>
      </c>
      <c r="E235" s="448" t="s">
        <v>70</v>
      </c>
      <c r="F235" s="78" t="s">
        <v>210</v>
      </c>
      <c r="G235" s="81" t="s">
        <v>70</v>
      </c>
      <c r="H235" s="78" t="s">
        <v>210</v>
      </c>
      <c r="I235" s="81" t="s">
        <v>70</v>
      </c>
      <c r="J235" s="78" t="s">
        <v>210</v>
      </c>
      <c r="K235" s="81" t="s">
        <v>70</v>
      </c>
      <c r="L235" s="78" t="s">
        <v>210</v>
      </c>
      <c r="M235" s="81" t="s">
        <v>70</v>
      </c>
      <c r="N235" s="78" t="s">
        <v>210</v>
      </c>
      <c r="O235" s="81" t="s">
        <v>70</v>
      </c>
      <c r="P235" s="78" t="s">
        <v>210</v>
      </c>
      <c r="Q235" s="81" t="s">
        <v>70</v>
      </c>
      <c r="R235" s="78" t="s">
        <v>210</v>
      </c>
      <c r="S235" s="81" t="s">
        <v>70</v>
      </c>
      <c r="T235" s="78" t="s">
        <v>210</v>
      </c>
      <c r="U235" s="81" t="s">
        <v>70</v>
      </c>
      <c r="V235" s="78" t="s">
        <v>210</v>
      </c>
      <c r="W235" s="81" t="s">
        <v>70</v>
      </c>
      <c r="X235" s="78" t="s">
        <v>210</v>
      </c>
      <c r="Y235" s="81" t="s">
        <v>70</v>
      </c>
      <c r="Z235" s="78" t="s">
        <v>210</v>
      </c>
      <c r="AA235" s="81" t="s">
        <v>70</v>
      </c>
      <c r="AB235" s="78" t="s">
        <v>210</v>
      </c>
      <c r="AC235" s="81" t="s">
        <v>70</v>
      </c>
      <c r="AD235" s="78" t="s">
        <v>210</v>
      </c>
      <c r="AE235" s="81" t="s">
        <v>70</v>
      </c>
      <c r="AF235" s="78" t="s">
        <v>210</v>
      </c>
      <c r="AG235" s="80" t="s">
        <v>70</v>
      </c>
      <c r="AH235" s="812"/>
      <c r="AU235" s="3"/>
      <c r="AV235" s="3"/>
      <c r="AW235" s="3"/>
      <c r="AX235" s="3"/>
      <c r="AY235" s="5"/>
      <c r="AZ235" s="5"/>
      <c r="BA235" s="28" t="str">
        <f>IF($C236&lt;$AH236,"Trans no puede der mayor que Total Ambos Sexos","")</f>
        <v/>
      </c>
      <c r="BB235" s="28" t="str">
        <f>IF($E236&lt;$AP236,"Gestantes no puede der mayor que Total Mujeres","")</f>
        <v/>
      </c>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766" t="s">
        <v>147</v>
      </c>
      <c r="B236" s="766"/>
      <c r="C236" s="234">
        <f>SUM(D236:E236)</f>
        <v>0</v>
      </c>
      <c r="D236" s="234">
        <f t="shared" ref="D236:E239" si="64">+F236+H236+J236+L236+N236+P236+R236+T236+V236++X236+Z236+AB236+AD236+AF236</f>
        <v>0</v>
      </c>
      <c r="E236" s="235">
        <f t="shared" si="64"/>
        <v>0</v>
      </c>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t="str">
        <f>+BA235&amp;"      "&amp;BB235</f>
        <v xml:space="preserve">      </v>
      </c>
      <c r="AR236" s="193"/>
      <c r="AY236" s="5"/>
      <c r="AZ236" s="5"/>
      <c r="BA236" s="28" t="str">
        <f>IF($C237&lt;$AH237,"Trans no puede der mayor que Total Ambos Sexos","")</f>
        <v/>
      </c>
      <c r="BB236" s="28" t="str">
        <f>IF($E237&lt;$AP237,"Gestantes no puede der mayor que Total Mujeres","")</f>
        <v/>
      </c>
      <c r="BC236" s="5"/>
      <c r="BD236" s="5"/>
      <c r="BE236" s="5"/>
      <c r="BF236" s="3"/>
      <c r="BG236" s="3"/>
      <c r="BH236" s="29">
        <f>IF($C236&lt;$AH236,1,0)</f>
        <v>0</v>
      </c>
      <c r="BI236" s="29">
        <f>IF($E236&lt;$AP236,1,0)</f>
        <v>0</v>
      </c>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816" t="s">
        <v>220</v>
      </c>
      <c r="B237" s="816"/>
      <c r="C237" s="236">
        <f>SUM(D237:E237)</f>
        <v>1</v>
      </c>
      <c r="D237" s="236">
        <f t="shared" si="64"/>
        <v>0</v>
      </c>
      <c r="E237" s="237">
        <f t="shared" si="64"/>
        <v>1</v>
      </c>
      <c r="F237" s="238"/>
      <c r="G237" s="238"/>
      <c r="H237" s="238"/>
      <c r="I237" s="238"/>
      <c r="J237" s="238"/>
      <c r="K237" s="238"/>
      <c r="L237" s="238"/>
      <c r="M237" s="238"/>
      <c r="N237" s="238"/>
      <c r="O237" s="238"/>
      <c r="P237" s="238"/>
      <c r="Q237" s="238">
        <v>1</v>
      </c>
      <c r="R237" s="238"/>
      <c r="S237" s="238"/>
      <c r="T237" s="238"/>
      <c r="U237" s="238"/>
      <c r="V237" s="238"/>
      <c r="W237" s="238"/>
      <c r="X237" s="238"/>
      <c r="Y237" s="238"/>
      <c r="Z237" s="238"/>
      <c r="AA237" s="238"/>
      <c r="AB237" s="238"/>
      <c r="AC237" s="238"/>
      <c r="AD237" s="238"/>
      <c r="AE237" s="238"/>
      <c r="AF237" s="238"/>
      <c r="AG237" s="239"/>
      <c r="AH237" s="240"/>
      <c r="AI237" s="193" t="str">
        <f>+BA236&amp;"      "&amp;BB236</f>
        <v xml:space="preserve">      </v>
      </c>
      <c r="AR237" s="193"/>
      <c r="AY237" s="5"/>
      <c r="AZ237" s="5"/>
      <c r="BA237" s="28" t="str">
        <f>IF($C238&lt;$AH238,"Trans no puede der mayor que Total Ambos Sexos","")</f>
        <v/>
      </c>
      <c r="BB237" s="28" t="str">
        <f>IF($E238&lt;$AP238,"Gestantes no puede der mayor que Total Mujeres","")</f>
        <v/>
      </c>
      <c r="BC237" s="5"/>
      <c r="BD237" s="5"/>
      <c r="BE237" s="5"/>
      <c r="BF237" s="3"/>
      <c r="BG237" s="3"/>
      <c r="BH237" s="29">
        <f>IF($C237&lt;$AH237,1,0)</f>
        <v>0</v>
      </c>
      <c r="BI237" s="29">
        <f>IF($E237&lt;$AP237,1,0)</f>
        <v>0</v>
      </c>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817" t="s">
        <v>79</v>
      </c>
      <c r="B238" s="817"/>
      <c r="C238" s="108">
        <f>SUM(D238:E238)</f>
        <v>11</v>
      </c>
      <c r="D238" s="108">
        <f t="shared" si="64"/>
        <v>0</v>
      </c>
      <c r="E238" s="162">
        <f t="shared" si="64"/>
        <v>11</v>
      </c>
      <c r="F238" s="233"/>
      <c r="G238" s="233">
        <v>1</v>
      </c>
      <c r="H238" s="233"/>
      <c r="I238" s="233">
        <v>3</v>
      </c>
      <c r="J238" s="233"/>
      <c r="K238" s="233">
        <v>2</v>
      </c>
      <c r="L238" s="233"/>
      <c r="M238" s="233"/>
      <c r="N238" s="233"/>
      <c r="O238" s="233">
        <v>2</v>
      </c>
      <c r="P238" s="233"/>
      <c r="Q238" s="233"/>
      <c r="R238" s="233"/>
      <c r="S238" s="233">
        <v>2</v>
      </c>
      <c r="T238" s="233"/>
      <c r="U238" s="233">
        <v>1</v>
      </c>
      <c r="V238" s="233"/>
      <c r="W238" s="233"/>
      <c r="X238" s="233"/>
      <c r="Y238" s="233"/>
      <c r="Z238" s="233"/>
      <c r="AA238" s="233"/>
      <c r="AB238" s="233"/>
      <c r="AC238" s="233"/>
      <c r="AD238" s="233"/>
      <c r="AE238" s="233"/>
      <c r="AF238" s="233"/>
      <c r="AG238" s="114"/>
      <c r="AH238" s="128"/>
      <c r="AI238" s="193" t="str">
        <f>+BA237&amp;"      "&amp;BB237</f>
        <v xml:space="preserve">      </v>
      </c>
      <c r="AJ238" s="22"/>
      <c r="AK238" s="22"/>
      <c r="AL238" s="22"/>
      <c r="AM238" s="22"/>
      <c r="AN238" s="22"/>
      <c r="AO238" s="22"/>
      <c r="AP238" s="22"/>
      <c r="AQ238" s="22"/>
      <c r="AR238" s="193"/>
      <c r="AS238" s="22"/>
      <c r="AT238" s="22"/>
      <c r="AU238" s="22"/>
      <c r="AV238" s="22"/>
      <c r="AW238" s="22"/>
      <c r="AX238" s="22"/>
      <c r="AY238" s="5"/>
      <c r="AZ238" s="5"/>
      <c r="BA238" s="28" t="str">
        <f>IF($C239&lt;$AH239,"Trans no puede der mayor que Total Ambos Sexos","")</f>
        <v/>
      </c>
      <c r="BB238" s="28" t="str">
        <f>IF($E239&lt;$AP239,"Gestantes no puede der mayor que Total Mujeres","")</f>
        <v/>
      </c>
      <c r="BC238" s="22"/>
      <c r="BD238" s="22"/>
      <c r="BE238" s="5"/>
      <c r="BF238" s="3"/>
      <c r="BG238" s="3"/>
      <c r="BH238" s="29">
        <f>IF($C238&lt;$AH238,1,0)</f>
        <v>0</v>
      </c>
      <c r="BI238" s="29">
        <f>IF($E238&lt;$AP238,1,0)</f>
        <v>0</v>
      </c>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818" t="s">
        <v>246</v>
      </c>
      <c r="B239" s="818"/>
      <c r="C239" s="53">
        <f>SUM(D239:E239)</f>
        <v>50</v>
      </c>
      <c r="D239" s="53">
        <f t="shared" si="64"/>
        <v>1</v>
      </c>
      <c r="E239" s="151">
        <f t="shared" si="64"/>
        <v>49</v>
      </c>
      <c r="F239" s="37"/>
      <c r="G239" s="37">
        <v>2</v>
      </c>
      <c r="H239" s="37"/>
      <c r="I239" s="37">
        <v>18</v>
      </c>
      <c r="J239" s="37">
        <v>1</v>
      </c>
      <c r="K239" s="37">
        <v>8</v>
      </c>
      <c r="L239" s="37"/>
      <c r="M239" s="37">
        <v>9</v>
      </c>
      <c r="N239" s="37"/>
      <c r="O239" s="37">
        <v>4</v>
      </c>
      <c r="P239" s="37"/>
      <c r="Q239" s="37">
        <v>1</v>
      </c>
      <c r="R239" s="37"/>
      <c r="S239" s="37">
        <v>5</v>
      </c>
      <c r="T239" s="37"/>
      <c r="U239" s="37">
        <v>2</v>
      </c>
      <c r="V239" s="37"/>
      <c r="W239" s="37"/>
      <c r="X239" s="37"/>
      <c r="Y239" s="37"/>
      <c r="Z239" s="37"/>
      <c r="AA239" s="37"/>
      <c r="AB239" s="37"/>
      <c r="AC239" s="37"/>
      <c r="AD239" s="37"/>
      <c r="AE239" s="37"/>
      <c r="AF239" s="37"/>
      <c r="AG239" s="173"/>
      <c r="AH239" s="163"/>
      <c r="AI239" s="193" t="str">
        <f>+BA238&amp;"      "&amp;BB238</f>
        <v xml:space="preserve">      </v>
      </c>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f>IF($C239&lt;$AH239,1,0)</f>
        <v>0</v>
      </c>
      <c r="BI239" s="29">
        <f>IF($E239&lt;$AP239,1,0)</f>
        <v>0</v>
      </c>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t="s">
        <v>247</v>
      </c>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750" t="s">
        <v>200</v>
      </c>
      <c r="B241" s="751" t="s">
        <v>201</v>
      </c>
      <c r="C241" s="623" t="s">
        <v>217</v>
      </c>
      <c r="D241" s="623"/>
      <c r="E241" s="623"/>
      <c r="F241" s="738" t="s">
        <v>202</v>
      </c>
      <c r="G241" s="739"/>
      <c r="H241" s="739"/>
      <c r="I241" s="739"/>
      <c r="J241" s="739"/>
      <c r="K241" s="739"/>
      <c r="L241" s="739"/>
      <c r="M241" s="739"/>
      <c r="N241" s="739"/>
      <c r="O241" s="739"/>
      <c r="P241" s="739"/>
      <c r="Q241" s="739"/>
      <c r="R241" s="739"/>
      <c r="S241" s="739"/>
      <c r="T241" s="739"/>
      <c r="U241" s="739"/>
      <c r="V241" s="739"/>
      <c r="W241" s="740"/>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767"/>
      <c r="B242" s="768"/>
      <c r="C242" s="623"/>
      <c r="D242" s="623"/>
      <c r="E242" s="623"/>
      <c r="F242" s="769" t="s">
        <v>248</v>
      </c>
      <c r="G242" s="769"/>
      <c r="H242" s="769" t="s">
        <v>249</v>
      </c>
      <c r="I242" s="769"/>
      <c r="J242" s="769" t="s">
        <v>250</v>
      </c>
      <c r="K242" s="769"/>
      <c r="L242" s="769" t="s">
        <v>251</v>
      </c>
      <c r="M242" s="769"/>
      <c r="N242" s="769" t="s">
        <v>252</v>
      </c>
      <c r="O242" s="769"/>
      <c r="P242" s="770" t="s">
        <v>270</v>
      </c>
      <c r="Q242" s="720"/>
      <c r="R242" s="666" t="s">
        <v>253</v>
      </c>
      <c r="S242" s="666"/>
      <c r="T242" s="769" t="s">
        <v>254</v>
      </c>
      <c r="U242" s="769"/>
      <c r="V242" s="594" t="s">
        <v>255</v>
      </c>
      <c r="W242" s="596"/>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752"/>
      <c r="B243" s="753"/>
      <c r="C243" s="455" t="s">
        <v>198</v>
      </c>
      <c r="D243" s="455" t="s">
        <v>48</v>
      </c>
      <c r="E243" s="448" t="s">
        <v>70</v>
      </c>
      <c r="F243" s="462" t="s">
        <v>210</v>
      </c>
      <c r="G243" s="462" t="s">
        <v>70</v>
      </c>
      <c r="H243" s="462" t="s">
        <v>210</v>
      </c>
      <c r="I243" s="462" t="s">
        <v>70</v>
      </c>
      <c r="J243" s="462" t="s">
        <v>210</v>
      </c>
      <c r="K243" s="462" t="s">
        <v>70</v>
      </c>
      <c r="L243" s="462" t="s">
        <v>210</v>
      </c>
      <c r="M243" s="462" t="s">
        <v>70</v>
      </c>
      <c r="N243" s="462" t="s">
        <v>210</v>
      </c>
      <c r="O243" s="462" t="s">
        <v>70</v>
      </c>
      <c r="P243" s="462" t="s">
        <v>210</v>
      </c>
      <c r="Q243" s="462" t="s">
        <v>70</v>
      </c>
      <c r="R243" s="462" t="s">
        <v>210</v>
      </c>
      <c r="S243" s="462" t="s">
        <v>70</v>
      </c>
      <c r="T243" s="462" t="s">
        <v>210</v>
      </c>
      <c r="U243" s="462" t="s">
        <v>70</v>
      </c>
      <c r="V243" s="462" t="s">
        <v>210</v>
      </c>
      <c r="W243" s="462" t="s">
        <v>70</v>
      </c>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f>SUM(BH10:BK239)</f>
        <v>0</v>
      </c>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762" t="s">
        <v>212</v>
      </c>
      <c r="B244" s="763"/>
      <c r="C244" s="241">
        <f>SUM(D244:E244)</f>
        <v>0</v>
      </c>
      <c r="D244" s="241">
        <f t="shared" ref="D244:E247" si="65">+F244+H244+J244+L244+N244+P244+R244+T244+V244</f>
        <v>0</v>
      </c>
      <c r="E244" s="241">
        <f t="shared" si="65"/>
        <v>0</v>
      </c>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f>+SUM(BH2:BL239)</f>
        <v>0</v>
      </c>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764" t="s">
        <v>256</v>
      </c>
      <c r="B245" s="765"/>
      <c r="C245" s="108">
        <f>SUM(D245:E245)</f>
        <v>0</v>
      </c>
      <c r="D245" s="108">
        <f t="shared" si="65"/>
        <v>0</v>
      </c>
      <c r="E245" s="108">
        <f t="shared" si="65"/>
        <v>0</v>
      </c>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t="s">
        <v>257</v>
      </c>
      <c r="B246" s="246"/>
      <c r="C246" s="108">
        <f>SUM(D246:E246)</f>
        <v>0</v>
      </c>
      <c r="D246" s="108">
        <f t="shared" si="65"/>
        <v>0</v>
      </c>
      <c r="E246" s="108">
        <f t="shared" si="65"/>
        <v>0</v>
      </c>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t="s">
        <v>258</v>
      </c>
      <c r="B247" s="246"/>
      <c r="C247" s="53">
        <f>SUM(D247:E247)</f>
        <v>0</v>
      </c>
      <c r="D247" s="53">
        <f t="shared" si="65"/>
        <v>0</v>
      </c>
      <c r="E247" s="53">
        <f t="shared" si="65"/>
        <v>0</v>
      </c>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f>SUM(A7:AU247)</f>
        <v>1092</v>
      </c>
      <c r="U293" s="22"/>
      <c r="V293" s="5"/>
      <c r="W293" s="5"/>
      <c r="X293" s="5"/>
      <c r="Y293" s="5"/>
      <c r="Z293" s="5"/>
      <c r="AA293" s="22"/>
      <c r="AB293" s="22"/>
      <c r="AC293" s="22"/>
      <c r="AD293" s="22"/>
      <c r="AE293" s="22"/>
      <c r="AF293" s="22"/>
      <c r="AG293" s="22"/>
      <c r="AH293" s="22"/>
      <c r="AI293" s="22"/>
      <c r="AJ293" s="22"/>
      <c r="AK293" s="5"/>
      <c r="AL293" s="5"/>
      <c r="AM293" s="5"/>
      <c r="BH293" s="254">
        <v>0</v>
      </c>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f>SUM(A7:X246)</f>
        <v>1037</v>
      </c>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245:B245"/>
    <mergeCell ref="V242:W242"/>
    <mergeCell ref="A236:B236"/>
    <mergeCell ref="A241:B243"/>
    <mergeCell ref="C241:E242"/>
    <mergeCell ref="H234:I234"/>
    <mergeCell ref="J234:K234"/>
    <mergeCell ref="L234:M234"/>
    <mergeCell ref="N234:O234"/>
    <mergeCell ref="P234:Q234"/>
    <mergeCell ref="A244:B244"/>
    <mergeCell ref="F242:G242"/>
    <mergeCell ref="H242:I242"/>
    <mergeCell ref="J242:K242"/>
    <mergeCell ref="L242:M242"/>
    <mergeCell ref="N242:O242"/>
    <mergeCell ref="P242:Q242"/>
    <mergeCell ref="R242:S242"/>
    <mergeCell ref="T242:U242"/>
    <mergeCell ref="R234:S234"/>
    <mergeCell ref="T234:U234"/>
    <mergeCell ref="A237:B237"/>
    <mergeCell ref="A238:B238"/>
    <mergeCell ref="A239:B239"/>
    <mergeCell ref="A207:B209"/>
    <mergeCell ref="C207:E208"/>
    <mergeCell ref="F208:G208"/>
    <mergeCell ref="H208:I208"/>
    <mergeCell ref="J208:K208"/>
    <mergeCell ref="L208:M208"/>
    <mergeCell ref="N208:O208"/>
    <mergeCell ref="P208:Q208"/>
    <mergeCell ref="R208:S208"/>
    <mergeCell ref="F207:AM207"/>
    <mergeCell ref="A187:C187"/>
    <mergeCell ref="A188:C188"/>
    <mergeCell ref="A189:C189"/>
    <mergeCell ref="A190:C190"/>
    <mergeCell ref="A198:B198"/>
    <mergeCell ref="A200:B201"/>
    <mergeCell ref="C200:C201"/>
    <mergeCell ref="D200:S200"/>
    <mergeCell ref="J192:K192"/>
    <mergeCell ref="L192:M192"/>
    <mergeCell ref="N192:O192"/>
    <mergeCell ref="P192:Q192"/>
    <mergeCell ref="R192:S192"/>
    <mergeCell ref="B180:C180"/>
    <mergeCell ref="B181:C181"/>
    <mergeCell ref="A175:A177"/>
    <mergeCell ref="A178:A181"/>
    <mergeCell ref="A182:C182"/>
    <mergeCell ref="A183:C183"/>
    <mergeCell ref="A184:C184"/>
    <mergeCell ref="A185:C185"/>
    <mergeCell ref="A186:C186"/>
    <mergeCell ref="U159:V159"/>
    <mergeCell ref="A161:C161"/>
    <mergeCell ref="A162:C162"/>
    <mergeCell ref="A159:C160"/>
    <mergeCell ref="D159:F159"/>
    <mergeCell ref="G159:H159"/>
    <mergeCell ref="I159:J159"/>
    <mergeCell ref="K159:L159"/>
    <mergeCell ref="M159:N159"/>
    <mergeCell ref="O159:P159"/>
    <mergeCell ref="Q159:R159"/>
    <mergeCell ref="S159:T159"/>
    <mergeCell ref="A153:C153"/>
    <mergeCell ref="A154:C154"/>
    <mergeCell ref="A155:C155"/>
    <mergeCell ref="A156:C156"/>
    <mergeCell ref="A157:C157"/>
    <mergeCell ref="B146:C146"/>
    <mergeCell ref="B147:C147"/>
    <mergeCell ref="B148:C148"/>
    <mergeCell ref="A149:C149"/>
    <mergeCell ref="A150:C150"/>
    <mergeCell ref="A151:C151"/>
    <mergeCell ref="A152:C152"/>
    <mergeCell ref="P120:R120"/>
    <mergeCell ref="A124:B124"/>
    <mergeCell ref="B130:C130"/>
    <mergeCell ref="B142:C142"/>
    <mergeCell ref="B143:C143"/>
    <mergeCell ref="B144:C144"/>
    <mergeCell ref="B145:C145"/>
    <mergeCell ref="A142:A144"/>
    <mergeCell ref="A145:A148"/>
    <mergeCell ref="A120:B121"/>
    <mergeCell ref="C120:E120"/>
    <mergeCell ref="F120:G120"/>
    <mergeCell ref="H120:I120"/>
    <mergeCell ref="J120:K120"/>
    <mergeCell ref="L120:M120"/>
    <mergeCell ref="A122:B122"/>
    <mergeCell ref="A123:B123"/>
    <mergeCell ref="N120:O120"/>
    <mergeCell ref="H107:I107"/>
    <mergeCell ref="J107:K107"/>
    <mergeCell ref="L107:M107"/>
    <mergeCell ref="N107:P107"/>
    <mergeCell ref="A117:B117"/>
    <mergeCell ref="A118:B118"/>
    <mergeCell ref="A102:B102"/>
    <mergeCell ref="A103:B103"/>
    <mergeCell ref="A104:B104"/>
    <mergeCell ref="A105:B105"/>
    <mergeCell ref="A107:B108"/>
    <mergeCell ref="C107:E107"/>
    <mergeCell ref="A111:B111"/>
    <mergeCell ref="A112:B112"/>
    <mergeCell ref="A113:B113"/>
    <mergeCell ref="A114:B114"/>
    <mergeCell ref="A115:B115"/>
    <mergeCell ref="A116:B116"/>
    <mergeCell ref="A109:B109"/>
    <mergeCell ref="A110:B110"/>
    <mergeCell ref="F107:G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J66:K66"/>
    <mergeCell ref="L66:M66"/>
    <mergeCell ref="N66:O66"/>
    <mergeCell ref="P66:Q66"/>
    <mergeCell ref="R66:S66"/>
    <mergeCell ref="T66:U66"/>
    <mergeCell ref="A60:B60"/>
    <mergeCell ref="A61:B61"/>
    <mergeCell ref="A62:B62"/>
    <mergeCell ref="A63:B63"/>
    <mergeCell ref="A65:B67"/>
    <mergeCell ref="C65:E66"/>
    <mergeCell ref="F65:AG65"/>
    <mergeCell ref="F66:G66"/>
    <mergeCell ref="H66:I66"/>
    <mergeCell ref="V66:W66"/>
    <mergeCell ref="X66:Y66"/>
    <mergeCell ref="Z66:AA66"/>
    <mergeCell ref="AB66:AC66"/>
    <mergeCell ref="AD66:AE66"/>
    <mergeCell ref="AF66:AG66"/>
    <mergeCell ref="A54:B54"/>
    <mergeCell ref="A55:B55"/>
    <mergeCell ref="A56:B56"/>
    <mergeCell ref="A58:B59"/>
    <mergeCell ref="C58:C59"/>
    <mergeCell ref="D58:F58"/>
    <mergeCell ref="A49:B49"/>
    <mergeCell ref="A51:B52"/>
    <mergeCell ref="C51:C52"/>
    <mergeCell ref="D51:I51"/>
    <mergeCell ref="G58:H58"/>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6:P6"/>
    <mergeCell ref="A8:B9"/>
    <mergeCell ref="C8:C9"/>
    <mergeCell ref="D8:L8"/>
    <mergeCell ref="A10:B10"/>
    <mergeCell ref="A11:B11"/>
    <mergeCell ref="A22:B22"/>
    <mergeCell ref="D22:J22"/>
    <mergeCell ref="A23:B23"/>
    <mergeCell ref="D23:J23"/>
    <mergeCell ref="A19:B19"/>
    <mergeCell ref="D19:J19"/>
    <mergeCell ref="A20:B20"/>
    <mergeCell ref="D20:J20"/>
    <mergeCell ref="A21:B21"/>
    <mergeCell ref="D21:J21"/>
    <mergeCell ref="A12:B12"/>
    <mergeCell ref="A13:B13"/>
    <mergeCell ref="A14:B14"/>
    <mergeCell ref="A15:B15"/>
    <mergeCell ref="A17:B18"/>
    <mergeCell ref="C17:C18"/>
    <mergeCell ref="I126:J126"/>
    <mergeCell ref="K126:L126"/>
    <mergeCell ref="M126:N126"/>
    <mergeCell ref="O126:P126"/>
    <mergeCell ref="Q126:R126"/>
    <mergeCell ref="A24:B24"/>
    <mergeCell ref="D24:J24"/>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B175:C175"/>
    <mergeCell ref="B176:C176"/>
    <mergeCell ref="B177:C177"/>
    <mergeCell ref="B178:C178"/>
    <mergeCell ref="B179:C179"/>
    <mergeCell ref="S126:T126"/>
    <mergeCell ref="U126:V126"/>
    <mergeCell ref="A129:C129"/>
    <mergeCell ref="A130:A131"/>
    <mergeCell ref="B131:C131"/>
    <mergeCell ref="A134:A141"/>
    <mergeCell ref="B134:C134"/>
    <mergeCell ref="B135:C135"/>
    <mergeCell ref="B136:C136"/>
    <mergeCell ref="B137:C137"/>
    <mergeCell ref="A132:C132"/>
    <mergeCell ref="A133:C133"/>
    <mergeCell ref="B138:C138"/>
    <mergeCell ref="B139:C139"/>
    <mergeCell ref="B140:C140"/>
    <mergeCell ref="B141:C141"/>
    <mergeCell ref="A126:C127"/>
    <mergeCell ref="D126:F126"/>
    <mergeCell ref="G126:H126"/>
    <mergeCell ref="A163:A164"/>
    <mergeCell ref="B163:C163"/>
    <mergeCell ref="B164:C164"/>
    <mergeCell ref="A166:C166"/>
    <mergeCell ref="A167:A174"/>
    <mergeCell ref="B168:C168"/>
    <mergeCell ref="B169:C169"/>
    <mergeCell ref="B170:C170"/>
    <mergeCell ref="B171:C171"/>
    <mergeCell ref="B172:C172"/>
    <mergeCell ref="B173:C173"/>
    <mergeCell ref="B174:C174"/>
    <mergeCell ref="A165:C165"/>
    <mergeCell ref="B167:C167"/>
    <mergeCell ref="A228:B228"/>
    <mergeCell ref="A229:A231"/>
    <mergeCell ref="A233:B235"/>
    <mergeCell ref="C233:E234"/>
    <mergeCell ref="F234:G234"/>
    <mergeCell ref="F233:AG233"/>
    <mergeCell ref="T196:U196"/>
    <mergeCell ref="A192:B193"/>
    <mergeCell ref="C192:E192"/>
    <mergeCell ref="F192:G192"/>
    <mergeCell ref="H192:I192"/>
    <mergeCell ref="T200:U200"/>
    <mergeCell ref="V200:V201"/>
    <mergeCell ref="T208:U208"/>
    <mergeCell ref="A210:B210"/>
    <mergeCell ref="A211:A212"/>
    <mergeCell ref="A225:B225"/>
    <mergeCell ref="A226:B226"/>
    <mergeCell ref="A227:B227"/>
    <mergeCell ref="A218:B218"/>
    <mergeCell ref="A213:B213"/>
    <mergeCell ref="A214:B214"/>
    <mergeCell ref="A215:B215"/>
    <mergeCell ref="A216:B216"/>
    <mergeCell ref="AO126:AO127"/>
    <mergeCell ref="AP126:AP127"/>
    <mergeCell ref="AQ126:AR126"/>
    <mergeCell ref="X94:Y94"/>
    <mergeCell ref="A217:B217"/>
    <mergeCell ref="A219:B219"/>
    <mergeCell ref="A220:B220"/>
    <mergeCell ref="A222:B224"/>
    <mergeCell ref="C222:E223"/>
    <mergeCell ref="R223:S223"/>
    <mergeCell ref="T223:U223"/>
    <mergeCell ref="A202:A203"/>
    <mergeCell ref="A204:A205"/>
    <mergeCell ref="T192:U192"/>
    <mergeCell ref="A194:B194"/>
    <mergeCell ref="A196:B197"/>
    <mergeCell ref="C196:E196"/>
    <mergeCell ref="F196:G196"/>
    <mergeCell ref="H196:I196"/>
    <mergeCell ref="J196:K196"/>
    <mergeCell ref="L196:M196"/>
    <mergeCell ref="N196:O196"/>
    <mergeCell ref="P196:Q196"/>
    <mergeCell ref="R196:S196"/>
    <mergeCell ref="CB66:CC66"/>
    <mergeCell ref="CD66:CE66"/>
    <mergeCell ref="CF66:CG66"/>
    <mergeCell ref="CH66:CI66"/>
    <mergeCell ref="AH85:AJ85"/>
    <mergeCell ref="AH86:AH87"/>
    <mergeCell ref="AI86:AI87"/>
    <mergeCell ref="AJ86:AJ87"/>
    <mergeCell ref="AZ66:BA66"/>
    <mergeCell ref="BB66:BC66"/>
    <mergeCell ref="BD66:BE66"/>
    <mergeCell ref="BH66:BI66"/>
    <mergeCell ref="BJ66:BK66"/>
    <mergeCell ref="CN126:CO126"/>
    <mergeCell ref="D129:AR129"/>
    <mergeCell ref="W159:X159"/>
    <mergeCell ref="Y159:Z159"/>
    <mergeCell ref="AA159:AB159"/>
    <mergeCell ref="AC159:AD159"/>
    <mergeCell ref="AE159:AF159"/>
    <mergeCell ref="AG159:AH159"/>
    <mergeCell ref="AI159:AJ159"/>
    <mergeCell ref="AK159:AL159"/>
    <mergeCell ref="AM159:AN159"/>
    <mergeCell ref="AO159:AQ159"/>
    <mergeCell ref="AR159:AR160"/>
    <mergeCell ref="AS159:AS160"/>
    <mergeCell ref="AT159:AU159"/>
    <mergeCell ref="W126:X126"/>
    <mergeCell ref="Y126:Z126"/>
    <mergeCell ref="AA126:AB126"/>
    <mergeCell ref="AC126:AD126"/>
    <mergeCell ref="AE126:AF126"/>
    <mergeCell ref="AG126:AH126"/>
    <mergeCell ref="AI126:AJ126"/>
    <mergeCell ref="AK126:AL126"/>
    <mergeCell ref="AM126:AN126"/>
    <mergeCell ref="V192:W192"/>
    <mergeCell ref="X192:Y192"/>
    <mergeCell ref="Z192:AA192"/>
    <mergeCell ref="AB192:AC192"/>
    <mergeCell ref="AD192:AE192"/>
    <mergeCell ref="AF192:AG192"/>
    <mergeCell ref="AH192:AI192"/>
    <mergeCell ref="AJ192:AK192"/>
    <mergeCell ref="V196:W196"/>
    <mergeCell ref="X196:Y196"/>
    <mergeCell ref="Z196:AA196"/>
    <mergeCell ref="AB196:AC196"/>
    <mergeCell ref="AD196:AE196"/>
    <mergeCell ref="AF196:AG196"/>
    <mergeCell ref="AH196:AI196"/>
    <mergeCell ref="AJ196:AK196"/>
    <mergeCell ref="AN207:AN209"/>
    <mergeCell ref="AO207:AO209"/>
    <mergeCell ref="AP207:AP209"/>
    <mergeCell ref="AQ207:AQ209"/>
    <mergeCell ref="V208:W208"/>
    <mergeCell ref="X208:Y208"/>
    <mergeCell ref="Z208:AA208"/>
    <mergeCell ref="AB208:AC208"/>
    <mergeCell ref="AD208:AE208"/>
    <mergeCell ref="AF208:AG208"/>
    <mergeCell ref="AH208:AI208"/>
    <mergeCell ref="AJ208:AK208"/>
    <mergeCell ref="AL208:AM208"/>
    <mergeCell ref="AQ222:AQ224"/>
    <mergeCell ref="V223:W223"/>
    <mergeCell ref="X223:Y223"/>
    <mergeCell ref="Z223:AA223"/>
    <mergeCell ref="AB223:AC223"/>
    <mergeCell ref="AD223:AE223"/>
    <mergeCell ref="AF223:AG223"/>
    <mergeCell ref="AH223:AI223"/>
    <mergeCell ref="AJ223:AK223"/>
    <mergeCell ref="AL223:AM223"/>
    <mergeCell ref="AN223:AO223"/>
    <mergeCell ref="F222:AO222"/>
    <mergeCell ref="AH233:AH235"/>
    <mergeCell ref="V234:W234"/>
    <mergeCell ref="X234:Y234"/>
    <mergeCell ref="Z234:AA234"/>
    <mergeCell ref="AB234:AC234"/>
    <mergeCell ref="AD234:AE234"/>
    <mergeCell ref="AF234:AG234"/>
    <mergeCell ref="F241:W241"/>
    <mergeCell ref="AP222:AP224"/>
    <mergeCell ref="F223:G223"/>
    <mergeCell ref="H223:I223"/>
    <mergeCell ref="J223:K223"/>
    <mergeCell ref="L223:M223"/>
    <mergeCell ref="N223:O223"/>
    <mergeCell ref="P223:Q223"/>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2017-01-25T18:05:50Z</dcterms:modified>
</cp:coreProperties>
</file>