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560" yWindow="15" windowWidth="11775" windowHeight="12405" firstSheet="5" activeTab="6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45621"/>
</workbook>
</file>

<file path=xl/calcChain.xml><?xml version="1.0" encoding="utf-8"?>
<calcChain xmlns="http://schemas.openxmlformats.org/spreadsheetml/2006/main">
  <c r="U88" i="3" l="1"/>
  <c r="E88" i="3"/>
  <c r="AA88" i="3" s="1"/>
  <c r="D88" i="3"/>
  <c r="Z88" i="3" s="1"/>
  <c r="C88" i="3"/>
  <c r="B88" i="3"/>
  <c r="T88" i="3" s="1"/>
  <c r="F88" i="3" s="1"/>
  <c r="AA87" i="3"/>
  <c r="Z87" i="3"/>
  <c r="U87" i="3"/>
  <c r="T87" i="3"/>
  <c r="F87" i="3"/>
  <c r="AA86" i="3"/>
  <c r="Z86" i="3"/>
  <c r="U86" i="3"/>
  <c r="T86" i="3"/>
  <c r="F86" i="3"/>
  <c r="AA85" i="3"/>
  <c r="Z85" i="3"/>
  <c r="U85" i="3"/>
  <c r="T85" i="3"/>
  <c r="F85" i="3" s="1"/>
  <c r="AA84" i="3"/>
  <c r="Z84" i="3"/>
  <c r="U84" i="3"/>
  <c r="F84" i="3" s="1"/>
  <c r="T84" i="3"/>
  <c r="AA83" i="3"/>
  <c r="Z83" i="3"/>
  <c r="U83" i="3"/>
  <c r="T83" i="3"/>
  <c r="F83" i="3"/>
  <c r="AA82" i="3"/>
  <c r="Z82" i="3"/>
  <c r="U82" i="3"/>
  <c r="T82" i="3"/>
  <c r="F82" i="3"/>
  <c r="AA81" i="3"/>
  <c r="Z81" i="3"/>
  <c r="U81" i="3"/>
  <c r="T81" i="3"/>
  <c r="F81" i="3" s="1"/>
  <c r="AA80" i="3"/>
  <c r="Z80" i="3"/>
  <c r="U80" i="3"/>
  <c r="F80" i="3" s="1"/>
  <c r="T80" i="3"/>
  <c r="AA79" i="3"/>
  <c r="Z79" i="3"/>
  <c r="U79" i="3"/>
  <c r="T79" i="3"/>
  <c r="F79" i="3"/>
  <c r="AA78" i="3"/>
  <c r="Z78" i="3"/>
  <c r="U78" i="3"/>
  <c r="T78" i="3"/>
  <c r="F78" i="3"/>
  <c r="AA77" i="3"/>
  <c r="Z77" i="3"/>
  <c r="U77" i="3"/>
  <c r="T77" i="3"/>
  <c r="F77" i="3" s="1"/>
  <c r="AA76" i="3"/>
  <c r="Z76" i="3"/>
  <c r="U76" i="3"/>
  <c r="F76" i="3" s="1"/>
  <c r="T76" i="3"/>
  <c r="E71" i="3"/>
  <c r="D71" i="3"/>
  <c r="C71" i="3"/>
  <c r="B71" i="3"/>
  <c r="C55" i="3"/>
  <c r="C54" i="3"/>
  <c r="C53" i="3"/>
  <c r="C52" i="3"/>
  <c r="C51" i="3"/>
  <c r="B35" i="3"/>
  <c r="B23" i="3"/>
  <c r="B22" i="3"/>
  <c r="B21" i="3"/>
  <c r="B20" i="3"/>
  <c r="B19" i="3"/>
  <c r="AA16" i="3"/>
  <c r="U16" i="3"/>
  <c r="T16" i="3"/>
  <c r="K16" i="3" s="1"/>
  <c r="AA15" i="3"/>
  <c r="U15" i="3"/>
  <c r="T15" i="3"/>
  <c r="K15" i="3" s="1"/>
  <c r="AA14" i="3"/>
  <c r="U14" i="3"/>
  <c r="T14" i="3"/>
  <c r="K14" i="3" s="1"/>
  <c r="AA13" i="3"/>
  <c r="U13" i="3"/>
  <c r="T13" i="3"/>
  <c r="K13" i="3" s="1"/>
  <c r="J12" i="3"/>
  <c r="I12" i="3"/>
  <c r="H12" i="3"/>
  <c r="G12" i="3"/>
  <c r="F12" i="3"/>
  <c r="E12" i="3"/>
  <c r="D12" i="3"/>
  <c r="C12" i="3"/>
  <c r="B12" i="3"/>
  <c r="A196" i="3" s="1"/>
  <c r="A5" i="3"/>
  <c r="A4" i="3"/>
  <c r="A3" i="3"/>
  <c r="A2" i="3"/>
  <c r="U88" i="2" l="1"/>
  <c r="E88" i="2"/>
  <c r="D88" i="2"/>
  <c r="T88" i="2" s="1"/>
  <c r="F88" i="2" s="1"/>
  <c r="C88" i="2"/>
  <c r="AA88" i="2" s="1"/>
  <c r="B88" i="2"/>
  <c r="AA87" i="2"/>
  <c r="Z87" i="2"/>
  <c r="U87" i="2"/>
  <c r="T87" i="2"/>
  <c r="F87" i="2"/>
  <c r="AA86" i="2"/>
  <c r="Z86" i="2"/>
  <c r="U86" i="2"/>
  <c r="T86" i="2"/>
  <c r="F86" i="2"/>
  <c r="AA85" i="2"/>
  <c r="Z85" i="2"/>
  <c r="U85" i="2"/>
  <c r="T85" i="2"/>
  <c r="F85" i="2" s="1"/>
  <c r="AA84" i="2"/>
  <c r="Z84" i="2"/>
  <c r="U84" i="2"/>
  <c r="T84" i="2"/>
  <c r="F84" i="2" s="1"/>
  <c r="AA83" i="2"/>
  <c r="Z83" i="2"/>
  <c r="U83" i="2"/>
  <c r="T83" i="2"/>
  <c r="F83" i="2"/>
  <c r="AA82" i="2"/>
  <c r="Z82" i="2"/>
  <c r="U82" i="2"/>
  <c r="T82" i="2"/>
  <c r="F82" i="2"/>
  <c r="AA81" i="2"/>
  <c r="Z81" i="2"/>
  <c r="U81" i="2"/>
  <c r="T81" i="2"/>
  <c r="F81" i="2" s="1"/>
  <c r="AA80" i="2"/>
  <c r="Z80" i="2"/>
  <c r="U80" i="2"/>
  <c r="T80" i="2"/>
  <c r="F80" i="2" s="1"/>
  <c r="AA79" i="2"/>
  <c r="Z79" i="2"/>
  <c r="U79" i="2"/>
  <c r="T79" i="2"/>
  <c r="F79" i="2"/>
  <c r="AA78" i="2"/>
  <c r="Z78" i="2"/>
  <c r="U78" i="2"/>
  <c r="T78" i="2"/>
  <c r="F78" i="2"/>
  <c r="AA77" i="2"/>
  <c r="Z77" i="2"/>
  <c r="U77" i="2"/>
  <c r="T77" i="2"/>
  <c r="F77" i="2" s="1"/>
  <c r="AA76" i="2"/>
  <c r="Z76" i="2"/>
  <c r="U76" i="2"/>
  <c r="F76" i="2" s="1"/>
  <c r="T76" i="2"/>
  <c r="E71" i="2"/>
  <c r="D71" i="2"/>
  <c r="C71" i="2"/>
  <c r="B71" i="2"/>
  <c r="C55" i="2"/>
  <c r="C54" i="2"/>
  <c r="C53" i="2"/>
  <c r="C52" i="2"/>
  <c r="C51" i="2"/>
  <c r="B35" i="2"/>
  <c r="B23" i="2"/>
  <c r="B22" i="2"/>
  <c r="B21" i="2"/>
  <c r="B20" i="2"/>
  <c r="B19" i="2"/>
  <c r="AA16" i="2"/>
  <c r="U16" i="2"/>
  <c r="T16" i="2"/>
  <c r="K16" i="2" s="1"/>
  <c r="AA15" i="2"/>
  <c r="U15" i="2"/>
  <c r="T15" i="2"/>
  <c r="K15" i="2" s="1"/>
  <c r="AA14" i="2"/>
  <c r="U14" i="2"/>
  <c r="T14" i="2"/>
  <c r="K14" i="2" s="1"/>
  <c r="AA13" i="2"/>
  <c r="U13" i="2"/>
  <c r="T13" i="2"/>
  <c r="K13" i="2" s="1"/>
  <c r="J12" i="2"/>
  <c r="I12" i="2"/>
  <c r="H12" i="2"/>
  <c r="G12" i="2"/>
  <c r="F12" i="2"/>
  <c r="E12" i="2"/>
  <c r="D12" i="2"/>
  <c r="C12" i="2"/>
  <c r="B12" i="2"/>
  <c r="A5" i="2"/>
  <c r="A4" i="2"/>
  <c r="A3" i="2"/>
  <c r="A2" i="2"/>
  <c r="A196" i="2" l="1"/>
  <c r="Z88" i="2"/>
  <c r="C14" i="1"/>
  <c r="B14" i="1"/>
  <c r="C13" i="1"/>
  <c r="B13" i="1"/>
  <c r="Z88" i="4"/>
  <c r="E88" i="4"/>
  <c r="AA88" i="4" s="1"/>
  <c r="D88" i="4"/>
  <c r="C88" i="4"/>
  <c r="U88" i="4" s="1"/>
  <c r="B88" i="4"/>
  <c r="T88" i="4" s="1"/>
  <c r="F88" i="4" s="1"/>
  <c r="AA87" i="4"/>
  <c r="Z87" i="4"/>
  <c r="U87" i="4"/>
  <c r="T87" i="4"/>
  <c r="F87" i="4"/>
  <c r="AA86" i="4"/>
  <c r="Z86" i="4"/>
  <c r="U86" i="4"/>
  <c r="T86" i="4"/>
  <c r="F86" i="4" s="1"/>
  <c r="AA85" i="4"/>
  <c r="Z85" i="4"/>
  <c r="U85" i="4"/>
  <c r="F85" i="4" s="1"/>
  <c r="T85" i="4"/>
  <c r="AA84" i="4"/>
  <c r="Z84" i="4"/>
  <c r="U84" i="4"/>
  <c r="T84" i="4"/>
  <c r="F84" i="4"/>
  <c r="AA83" i="4"/>
  <c r="Z83" i="4"/>
  <c r="U83" i="4"/>
  <c r="T83" i="4"/>
  <c r="F83" i="4"/>
  <c r="AA82" i="4"/>
  <c r="Z82" i="4"/>
  <c r="U82" i="4"/>
  <c r="T82" i="4"/>
  <c r="F82" i="4" s="1"/>
  <c r="AA81" i="4"/>
  <c r="Z81" i="4"/>
  <c r="U81" i="4"/>
  <c r="F81" i="4" s="1"/>
  <c r="T81" i="4"/>
  <c r="AA80" i="4"/>
  <c r="Z80" i="4"/>
  <c r="U80" i="4"/>
  <c r="T80" i="4"/>
  <c r="F80" i="4"/>
  <c r="AA79" i="4"/>
  <c r="Z79" i="4"/>
  <c r="U79" i="4"/>
  <c r="T79" i="4"/>
  <c r="F79" i="4"/>
  <c r="AA78" i="4"/>
  <c r="Z78" i="4"/>
  <c r="U78" i="4"/>
  <c r="T78" i="4"/>
  <c r="F78" i="4" s="1"/>
  <c r="AA77" i="4"/>
  <c r="Z77" i="4"/>
  <c r="U77" i="4"/>
  <c r="F77" i="4" s="1"/>
  <c r="T77" i="4"/>
  <c r="AA76" i="4"/>
  <c r="Z76" i="4"/>
  <c r="U76" i="4"/>
  <c r="T76" i="4"/>
  <c r="F76" i="4"/>
  <c r="E71" i="4"/>
  <c r="D71" i="4"/>
  <c r="C71" i="4"/>
  <c r="B71" i="4"/>
  <c r="C55" i="4"/>
  <c r="C54" i="4"/>
  <c r="C53" i="4"/>
  <c r="C52" i="4"/>
  <c r="C51" i="4"/>
  <c r="B35" i="4"/>
  <c r="B23" i="4"/>
  <c r="B22" i="4"/>
  <c r="B21" i="4"/>
  <c r="B20" i="4"/>
  <c r="B19" i="4"/>
  <c r="AA16" i="4"/>
  <c r="U16" i="4"/>
  <c r="T16" i="4"/>
  <c r="K16" i="4" s="1"/>
  <c r="AA15" i="4"/>
  <c r="U15" i="4"/>
  <c r="T15" i="4"/>
  <c r="K15" i="4" s="1"/>
  <c r="AA14" i="4"/>
  <c r="U14" i="4"/>
  <c r="T14" i="4"/>
  <c r="K14" i="4" s="1"/>
  <c r="AA13" i="4"/>
  <c r="U13" i="4"/>
  <c r="T13" i="4"/>
  <c r="K13" i="4" s="1"/>
  <c r="J12" i="4"/>
  <c r="I12" i="4"/>
  <c r="H12" i="4"/>
  <c r="G12" i="4"/>
  <c r="F12" i="4"/>
  <c r="E12" i="4"/>
  <c r="D12" i="4"/>
  <c r="C12" i="4"/>
  <c r="B12" i="4"/>
  <c r="A196" i="4" s="1"/>
  <c r="A5" i="4"/>
  <c r="A4" i="4"/>
  <c r="A3" i="4"/>
  <c r="A2" i="4"/>
  <c r="Z88" i="8"/>
  <c r="E88" i="8"/>
  <c r="AA88" i="8" s="1"/>
  <c r="D88" i="8"/>
  <c r="C88" i="8"/>
  <c r="U88" i="8" s="1"/>
  <c r="B88" i="8"/>
  <c r="T88" i="8" s="1"/>
  <c r="AA87" i="8"/>
  <c r="Z87" i="8"/>
  <c r="U87" i="8"/>
  <c r="T87" i="8"/>
  <c r="F87" i="8"/>
  <c r="AA86" i="8"/>
  <c r="Z86" i="8"/>
  <c r="U86" i="8"/>
  <c r="T86" i="8"/>
  <c r="F86" i="8" s="1"/>
  <c r="AA85" i="8"/>
  <c r="Z85" i="8"/>
  <c r="U85" i="8"/>
  <c r="F85" i="8" s="1"/>
  <c r="T85" i="8"/>
  <c r="AA84" i="8"/>
  <c r="Z84" i="8"/>
  <c r="U84" i="8"/>
  <c r="T84" i="8"/>
  <c r="F84" i="8"/>
  <c r="AA83" i="8"/>
  <c r="Z83" i="8"/>
  <c r="U83" i="8"/>
  <c r="T83" i="8"/>
  <c r="F83" i="8"/>
  <c r="AA82" i="8"/>
  <c r="Z82" i="8"/>
  <c r="U82" i="8"/>
  <c r="T82" i="8"/>
  <c r="F82" i="8" s="1"/>
  <c r="AA81" i="8"/>
  <c r="Z81" i="8"/>
  <c r="U81" i="8"/>
  <c r="F81" i="8" s="1"/>
  <c r="T81" i="8"/>
  <c r="AA80" i="8"/>
  <c r="Z80" i="8"/>
  <c r="U80" i="8"/>
  <c r="T80" i="8"/>
  <c r="F80" i="8"/>
  <c r="AA79" i="8"/>
  <c r="Z79" i="8"/>
  <c r="U79" i="8"/>
  <c r="T79" i="8"/>
  <c r="F79" i="8"/>
  <c r="AA78" i="8"/>
  <c r="Z78" i="8"/>
  <c r="U78" i="8"/>
  <c r="T78" i="8"/>
  <c r="F78" i="8" s="1"/>
  <c r="AA77" i="8"/>
  <c r="Z77" i="8"/>
  <c r="U77" i="8"/>
  <c r="F77" i="8" s="1"/>
  <c r="T77" i="8"/>
  <c r="AA76" i="8"/>
  <c r="Z76" i="8"/>
  <c r="U76" i="8"/>
  <c r="T76" i="8"/>
  <c r="F76" i="8"/>
  <c r="E71" i="8"/>
  <c r="D71" i="8"/>
  <c r="C71" i="8"/>
  <c r="B71" i="8"/>
  <c r="E55" i="8"/>
  <c r="C55" i="8" s="1"/>
  <c r="D55" i="8"/>
  <c r="E54" i="8"/>
  <c r="D54" i="8"/>
  <c r="C54" i="8" s="1"/>
  <c r="E53" i="8"/>
  <c r="D53" i="8"/>
  <c r="C53" i="8"/>
  <c r="F52" i="8"/>
  <c r="E52" i="8"/>
  <c r="D52" i="8"/>
  <c r="C52" i="8"/>
  <c r="E51" i="8"/>
  <c r="D51" i="8"/>
  <c r="C51" i="8"/>
  <c r="C42" i="8"/>
  <c r="C40" i="8"/>
  <c r="B35" i="8"/>
  <c r="B23" i="8"/>
  <c r="B22" i="8"/>
  <c r="B21" i="8"/>
  <c r="B20" i="8"/>
  <c r="B19" i="8"/>
  <c r="AA16" i="8"/>
  <c r="U16" i="8"/>
  <c r="T16" i="8"/>
  <c r="K16" i="8"/>
  <c r="AA15" i="8"/>
  <c r="U15" i="8"/>
  <c r="T15" i="8"/>
  <c r="K15" i="8"/>
  <c r="AA14" i="8"/>
  <c r="U14" i="8"/>
  <c r="T14" i="8"/>
  <c r="K14" i="8"/>
  <c r="AA13" i="8"/>
  <c r="U13" i="8"/>
  <c r="T13" i="8"/>
  <c r="K13" i="8"/>
  <c r="J12" i="8"/>
  <c r="I12" i="8"/>
  <c r="H12" i="8"/>
  <c r="G12" i="8"/>
  <c r="F12" i="8"/>
  <c r="E12" i="8"/>
  <c r="D12" i="8"/>
  <c r="C12" i="8"/>
  <c r="B12" i="8"/>
  <c r="A5" i="8"/>
  <c r="A4" i="8"/>
  <c r="A3" i="8"/>
  <c r="A2" i="8"/>
  <c r="U88" i="9"/>
  <c r="E88" i="9"/>
  <c r="D88" i="9"/>
  <c r="T88" i="9" s="1"/>
  <c r="F88" i="9" s="1"/>
  <c r="C88" i="9"/>
  <c r="AA88" i="9" s="1"/>
  <c r="B88" i="9"/>
  <c r="AA87" i="9"/>
  <c r="Z87" i="9"/>
  <c r="U87" i="9"/>
  <c r="T87" i="9"/>
  <c r="F87" i="9"/>
  <c r="AA86" i="9"/>
  <c r="Z86" i="9"/>
  <c r="U86" i="9"/>
  <c r="T86" i="9"/>
  <c r="F86" i="9"/>
  <c r="AA85" i="9"/>
  <c r="Z85" i="9"/>
  <c r="U85" i="9"/>
  <c r="T85" i="9"/>
  <c r="F85" i="9" s="1"/>
  <c r="AA84" i="9"/>
  <c r="Z84" i="9"/>
  <c r="U84" i="9"/>
  <c r="T84" i="9"/>
  <c r="F84" i="9" s="1"/>
  <c r="AA83" i="9"/>
  <c r="Z83" i="9"/>
  <c r="U83" i="9"/>
  <c r="T83" i="9"/>
  <c r="F83" i="9"/>
  <c r="AA82" i="9"/>
  <c r="Z82" i="9"/>
  <c r="U82" i="9"/>
  <c r="T82" i="9"/>
  <c r="F82" i="9"/>
  <c r="AA81" i="9"/>
  <c r="Z81" i="9"/>
  <c r="U81" i="9"/>
  <c r="T81" i="9"/>
  <c r="F81" i="9" s="1"/>
  <c r="AA80" i="9"/>
  <c r="Z80" i="9"/>
  <c r="U80" i="9"/>
  <c r="T80" i="9"/>
  <c r="F80" i="9" s="1"/>
  <c r="AA79" i="9"/>
  <c r="Z79" i="9"/>
  <c r="U79" i="9"/>
  <c r="T79" i="9"/>
  <c r="F79" i="9"/>
  <c r="AA78" i="9"/>
  <c r="Z78" i="9"/>
  <c r="U78" i="9"/>
  <c r="T78" i="9"/>
  <c r="F78" i="9"/>
  <c r="AA77" i="9"/>
  <c r="Z77" i="9"/>
  <c r="U77" i="9"/>
  <c r="T77" i="9"/>
  <c r="F77" i="9" s="1"/>
  <c r="AA76" i="9"/>
  <c r="Z76" i="9"/>
  <c r="U76" i="9"/>
  <c r="T76" i="9"/>
  <c r="F76" i="9" s="1"/>
  <c r="E71" i="9"/>
  <c r="D71" i="9"/>
  <c r="C71" i="9"/>
  <c r="B71" i="9"/>
  <c r="C55" i="9"/>
  <c r="C54" i="9"/>
  <c r="C53" i="9"/>
  <c r="C52" i="9"/>
  <c r="C51" i="9"/>
  <c r="B35" i="9"/>
  <c r="B23" i="9"/>
  <c r="B22" i="9"/>
  <c r="B21" i="9"/>
  <c r="B20" i="9"/>
  <c r="B19" i="9"/>
  <c r="AA16" i="9"/>
  <c r="U16" i="9"/>
  <c r="T16" i="9"/>
  <c r="K16" i="9" s="1"/>
  <c r="AA15" i="9"/>
  <c r="U15" i="9"/>
  <c r="T15" i="9"/>
  <c r="K15" i="9" s="1"/>
  <c r="AA14" i="9"/>
  <c r="U14" i="9"/>
  <c r="T14" i="9"/>
  <c r="K14" i="9" s="1"/>
  <c r="AA13" i="9"/>
  <c r="U13" i="9"/>
  <c r="T13" i="9"/>
  <c r="K13" i="9" s="1"/>
  <c r="J12" i="9"/>
  <c r="I12" i="9"/>
  <c r="H12" i="9"/>
  <c r="G12" i="9"/>
  <c r="F12" i="9"/>
  <c r="E12" i="9"/>
  <c r="D12" i="9"/>
  <c r="C12" i="9"/>
  <c r="B12" i="9"/>
  <c r="A196" i="9" s="1"/>
  <c r="A5" i="9"/>
  <c r="A4" i="9"/>
  <c r="A3" i="9"/>
  <c r="A2" i="9"/>
  <c r="Z88" i="10"/>
  <c r="E88" i="10"/>
  <c r="AA88" i="10" s="1"/>
  <c r="D88" i="10"/>
  <c r="C88" i="10"/>
  <c r="U88" i="10" s="1"/>
  <c r="B88" i="10"/>
  <c r="T88" i="10" s="1"/>
  <c r="F88" i="10" s="1"/>
  <c r="AA87" i="10"/>
  <c r="Z87" i="10"/>
  <c r="U87" i="10"/>
  <c r="T87" i="10"/>
  <c r="F87" i="10"/>
  <c r="AA86" i="10"/>
  <c r="Z86" i="10"/>
  <c r="U86" i="10"/>
  <c r="T86" i="10"/>
  <c r="F86" i="10" s="1"/>
  <c r="AA85" i="10"/>
  <c r="Z85" i="10"/>
  <c r="U85" i="10"/>
  <c r="F85" i="10" s="1"/>
  <c r="T85" i="10"/>
  <c r="AA84" i="10"/>
  <c r="Z84" i="10"/>
  <c r="U84" i="10"/>
  <c r="T84" i="10"/>
  <c r="F84" i="10"/>
  <c r="AA83" i="10"/>
  <c r="Z83" i="10"/>
  <c r="U83" i="10"/>
  <c r="T83" i="10"/>
  <c r="F83" i="10"/>
  <c r="AA82" i="10"/>
  <c r="Z82" i="10"/>
  <c r="U82" i="10"/>
  <c r="T82" i="10"/>
  <c r="F82" i="10" s="1"/>
  <c r="AA81" i="10"/>
  <c r="Z81" i="10"/>
  <c r="U81" i="10"/>
  <c r="F81" i="10" s="1"/>
  <c r="T81" i="10"/>
  <c r="AA80" i="10"/>
  <c r="Z80" i="10"/>
  <c r="U80" i="10"/>
  <c r="T80" i="10"/>
  <c r="F80" i="10"/>
  <c r="AA79" i="10"/>
  <c r="Z79" i="10"/>
  <c r="U79" i="10"/>
  <c r="T79" i="10"/>
  <c r="F79" i="10"/>
  <c r="AA78" i="10"/>
  <c r="Z78" i="10"/>
  <c r="U78" i="10"/>
  <c r="T78" i="10"/>
  <c r="F78" i="10" s="1"/>
  <c r="AA77" i="10"/>
  <c r="Z77" i="10"/>
  <c r="U77" i="10"/>
  <c r="F77" i="10" s="1"/>
  <c r="T77" i="10"/>
  <c r="AA76" i="10"/>
  <c r="Z76" i="10"/>
  <c r="U76" i="10"/>
  <c r="T76" i="10"/>
  <c r="F76" i="10"/>
  <c r="E71" i="10"/>
  <c r="D71" i="10"/>
  <c r="C71" i="10"/>
  <c r="B71" i="10"/>
  <c r="C55" i="10"/>
  <c r="C54" i="10"/>
  <c r="C53" i="10"/>
  <c r="C52" i="10"/>
  <c r="C51" i="10"/>
  <c r="B35" i="10"/>
  <c r="B23" i="10"/>
  <c r="B22" i="10"/>
  <c r="B21" i="10"/>
  <c r="B20" i="10"/>
  <c r="B19" i="10"/>
  <c r="AA16" i="10"/>
  <c r="U16" i="10"/>
  <c r="T16" i="10"/>
  <c r="K16" i="10" s="1"/>
  <c r="AA15" i="10"/>
  <c r="U15" i="10"/>
  <c r="T15" i="10"/>
  <c r="K15" i="10" s="1"/>
  <c r="AA14" i="10"/>
  <c r="U14" i="10"/>
  <c r="T14" i="10"/>
  <c r="K14" i="10" s="1"/>
  <c r="AA13" i="10"/>
  <c r="U13" i="10"/>
  <c r="T13" i="10"/>
  <c r="K13" i="10" s="1"/>
  <c r="J12" i="10"/>
  <c r="I12" i="10"/>
  <c r="H12" i="10"/>
  <c r="G12" i="10"/>
  <c r="F12" i="10"/>
  <c r="E12" i="10"/>
  <c r="D12" i="10"/>
  <c r="C12" i="10"/>
  <c r="B12" i="10"/>
  <c r="A196" i="10" s="1"/>
  <c r="A5" i="10"/>
  <c r="A4" i="10"/>
  <c r="A3" i="10"/>
  <c r="A2" i="10"/>
  <c r="U88" i="11"/>
  <c r="E88" i="11"/>
  <c r="D88" i="11"/>
  <c r="T88" i="11" s="1"/>
  <c r="F88" i="11" s="1"/>
  <c r="C88" i="11"/>
  <c r="AA88" i="11" s="1"/>
  <c r="B88" i="11"/>
  <c r="AA87" i="11"/>
  <c r="Z87" i="11"/>
  <c r="U87" i="11"/>
  <c r="T87" i="11"/>
  <c r="F87" i="11"/>
  <c r="AA86" i="11"/>
  <c r="Z86" i="11"/>
  <c r="U86" i="11"/>
  <c r="T86" i="11"/>
  <c r="F86" i="11"/>
  <c r="AA85" i="11"/>
  <c r="Z85" i="11"/>
  <c r="U85" i="11"/>
  <c r="T85" i="11"/>
  <c r="F85" i="11" s="1"/>
  <c r="AA84" i="11"/>
  <c r="Z84" i="11"/>
  <c r="U84" i="11"/>
  <c r="T84" i="11"/>
  <c r="F84" i="11" s="1"/>
  <c r="AA83" i="11"/>
  <c r="Z83" i="11"/>
  <c r="U83" i="11"/>
  <c r="T83" i="11"/>
  <c r="F83" i="11"/>
  <c r="AA82" i="11"/>
  <c r="Z82" i="11"/>
  <c r="U82" i="11"/>
  <c r="T82" i="11"/>
  <c r="F82" i="11"/>
  <c r="AA81" i="11"/>
  <c r="Z81" i="11"/>
  <c r="U81" i="11"/>
  <c r="T81" i="11"/>
  <c r="F81" i="11" s="1"/>
  <c r="AA80" i="11"/>
  <c r="Z80" i="11"/>
  <c r="U80" i="11"/>
  <c r="T80" i="11"/>
  <c r="F80" i="11" s="1"/>
  <c r="AA79" i="11"/>
  <c r="Z79" i="11"/>
  <c r="U79" i="11"/>
  <c r="T79" i="11"/>
  <c r="F79" i="11"/>
  <c r="AA78" i="11"/>
  <c r="Z78" i="11"/>
  <c r="U78" i="11"/>
  <c r="T78" i="11"/>
  <c r="F78" i="11"/>
  <c r="AA77" i="11"/>
  <c r="Z77" i="11"/>
  <c r="U77" i="11"/>
  <c r="T77" i="11"/>
  <c r="F77" i="11" s="1"/>
  <c r="AA76" i="11"/>
  <c r="Z76" i="11"/>
  <c r="U76" i="11"/>
  <c r="T76" i="11"/>
  <c r="F76" i="11" s="1"/>
  <c r="E71" i="11"/>
  <c r="D71" i="11"/>
  <c r="C71" i="11"/>
  <c r="B71" i="11"/>
  <c r="C55" i="11"/>
  <c r="C54" i="11"/>
  <c r="C53" i="11"/>
  <c r="C52" i="11"/>
  <c r="C51" i="11"/>
  <c r="B35" i="11"/>
  <c r="B23" i="11"/>
  <c r="B22" i="11"/>
  <c r="B21" i="11"/>
  <c r="B20" i="11"/>
  <c r="B19" i="11"/>
  <c r="AA16" i="11"/>
  <c r="U16" i="11"/>
  <c r="T16" i="11"/>
  <c r="K16" i="11" s="1"/>
  <c r="AA15" i="11"/>
  <c r="U15" i="11"/>
  <c r="T15" i="11"/>
  <c r="K15" i="11" s="1"/>
  <c r="AA14" i="11"/>
  <c r="U14" i="11"/>
  <c r="T14" i="11"/>
  <c r="K14" i="11" s="1"/>
  <c r="AA13" i="11"/>
  <c r="U13" i="11"/>
  <c r="T13" i="11"/>
  <c r="K13" i="11" s="1"/>
  <c r="J12" i="11"/>
  <c r="I12" i="11"/>
  <c r="H12" i="11"/>
  <c r="G12" i="11"/>
  <c r="F12" i="11"/>
  <c r="E12" i="11"/>
  <c r="D12" i="11"/>
  <c r="C12" i="11"/>
  <c r="B12" i="11"/>
  <c r="A196" i="11" s="1"/>
  <c r="A5" i="11"/>
  <c r="A4" i="11"/>
  <c r="A3" i="11"/>
  <c r="A2" i="11"/>
  <c r="Z88" i="12"/>
  <c r="E88" i="12"/>
  <c r="AA88" i="12" s="1"/>
  <c r="D88" i="12"/>
  <c r="C88" i="12"/>
  <c r="U88" i="12" s="1"/>
  <c r="B88" i="12"/>
  <c r="T88" i="12" s="1"/>
  <c r="AA87" i="12"/>
  <c r="Z87" i="12"/>
  <c r="U87" i="12"/>
  <c r="T87" i="12"/>
  <c r="F87" i="12"/>
  <c r="AA86" i="12"/>
  <c r="Z86" i="12"/>
  <c r="U86" i="12"/>
  <c r="T86" i="12"/>
  <c r="F86" i="12" s="1"/>
  <c r="AA85" i="12"/>
  <c r="Z85" i="12"/>
  <c r="U85" i="12"/>
  <c r="F85" i="12" s="1"/>
  <c r="T85" i="12"/>
  <c r="AA84" i="12"/>
  <c r="Z84" i="12"/>
  <c r="U84" i="12"/>
  <c r="T84" i="12"/>
  <c r="F84" i="12"/>
  <c r="AA83" i="12"/>
  <c r="Z83" i="12"/>
  <c r="U83" i="12"/>
  <c r="T83" i="12"/>
  <c r="F83" i="12"/>
  <c r="AA82" i="12"/>
  <c r="Z82" i="12"/>
  <c r="U82" i="12"/>
  <c r="T82" i="12"/>
  <c r="F82" i="12" s="1"/>
  <c r="AA81" i="12"/>
  <c r="Z81" i="12"/>
  <c r="U81" i="12"/>
  <c r="F81" i="12" s="1"/>
  <c r="T81" i="12"/>
  <c r="AA80" i="12"/>
  <c r="Z80" i="12"/>
  <c r="U80" i="12"/>
  <c r="T80" i="12"/>
  <c r="F80" i="12"/>
  <c r="AA79" i="12"/>
  <c r="Z79" i="12"/>
  <c r="U79" i="12"/>
  <c r="T79" i="12"/>
  <c r="F79" i="12"/>
  <c r="AA78" i="12"/>
  <c r="Z78" i="12"/>
  <c r="U78" i="12"/>
  <c r="T78" i="12"/>
  <c r="F78" i="12" s="1"/>
  <c r="AA77" i="12"/>
  <c r="Z77" i="12"/>
  <c r="U77" i="12"/>
  <c r="F77" i="12" s="1"/>
  <c r="T77" i="12"/>
  <c r="AA76" i="12"/>
  <c r="Z76" i="12"/>
  <c r="U76" i="12"/>
  <c r="T76" i="12"/>
  <c r="F76" i="12"/>
  <c r="E71" i="12"/>
  <c r="D71" i="12"/>
  <c r="C71" i="12"/>
  <c r="B71" i="12"/>
  <c r="C55" i="12"/>
  <c r="C54" i="12"/>
  <c r="C53" i="12"/>
  <c r="C52" i="12"/>
  <c r="C51" i="12"/>
  <c r="B35" i="12"/>
  <c r="B23" i="12"/>
  <c r="B22" i="12"/>
  <c r="B21" i="12"/>
  <c r="B20" i="12"/>
  <c r="B19" i="12"/>
  <c r="AA16" i="12"/>
  <c r="U16" i="12"/>
  <c r="T16" i="12"/>
  <c r="K16" i="12" s="1"/>
  <c r="AA15" i="12"/>
  <c r="U15" i="12"/>
  <c r="T15" i="12"/>
  <c r="K15" i="12" s="1"/>
  <c r="AA14" i="12"/>
  <c r="U14" i="12"/>
  <c r="T14" i="12"/>
  <c r="K14" i="12" s="1"/>
  <c r="AA13" i="12"/>
  <c r="U13" i="12"/>
  <c r="T13" i="12"/>
  <c r="K13" i="12" s="1"/>
  <c r="J12" i="12"/>
  <c r="I12" i="12"/>
  <c r="H12" i="12"/>
  <c r="G12" i="12"/>
  <c r="F12" i="12"/>
  <c r="E12" i="12"/>
  <c r="D12" i="12"/>
  <c r="C12" i="12"/>
  <c r="B12" i="12"/>
  <c r="A5" i="12"/>
  <c r="A4" i="12"/>
  <c r="A3" i="12"/>
  <c r="A2" i="12"/>
  <c r="Z88" i="13"/>
  <c r="E88" i="13"/>
  <c r="AA88" i="13" s="1"/>
  <c r="D88" i="13"/>
  <c r="C88" i="13"/>
  <c r="U88" i="13" s="1"/>
  <c r="B88" i="13"/>
  <c r="T88" i="13" s="1"/>
  <c r="AA87" i="13"/>
  <c r="Z87" i="13"/>
  <c r="U87" i="13"/>
  <c r="T87" i="13"/>
  <c r="F87" i="13"/>
  <c r="AA86" i="13"/>
  <c r="Z86" i="13"/>
  <c r="U86" i="13"/>
  <c r="T86" i="13"/>
  <c r="F86" i="13" s="1"/>
  <c r="AA85" i="13"/>
  <c r="Z85" i="13"/>
  <c r="U85" i="13"/>
  <c r="F85" i="13" s="1"/>
  <c r="T85" i="13"/>
  <c r="AA84" i="13"/>
  <c r="Z84" i="13"/>
  <c r="U84" i="13"/>
  <c r="T84" i="13"/>
  <c r="F84" i="13"/>
  <c r="AA83" i="13"/>
  <c r="Z83" i="13"/>
  <c r="U83" i="13"/>
  <c r="T83" i="13"/>
  <c r="F83" i="13"/>
  <c r="AA82" i="13"/>
  <c r="Z82" i="13"/>
  <c r="U82" i="13"/>
  <c r="T82" i="13"/>
  <c r="F82" i="13" s="1"/>
  <c r="AA81" i="13"/>
  <c r="Z81" i="13"/>
  <c r="U81" i="13"/>
  <c r="F81" i="13" s="1"/>
  <c r="T81" i="13"/>
  <c r="AA80" i="13"/>
  <c r="Z80" i="13"/>
  <c r="U80" i="13"/>
  <c r="T80" i="13"/>
  <c r="F80" i="13"/>
  <c r="AA79" i="13"/>
  <c r="Z79" i="13"/>
  <c r="U79" i="13"/>
  <c r="T79" i="13"/>
  <c r="F79" i="13"/>
  <c r="AA78" i="13"/>
  <c r="Z78" i="13"/>
  <c r="U78" i="13"/>
  <c r="T78" i="13"/>
  <c r="F78" i="13" s="1"/>
  <c r="AA77" i="13"/>
  <c r="Z77" i="13"/>
  <c r="U77" i="13"/>
  <c r="F77" i="13" s="1"/>
  <c r="T77" i="13"/>
  <c r="AA76" i="13"/>
  <c r="Z76" i="13"/>
  <c r="U76" i="13"/>
  <c r="T76" i="13"/>
  <c r="F76" i="13"/>
  <c r="E71" i="13"/>
  <c r="D71" i="13"/>
  <c r="C71" i="13"/>
  <c r="B71" i="13"/>
  <c r="C55" i="13"/>
  <c r="C54" i="13"/>
  <c r="C53" i="13"/>
  <c r="C52" i="13"/>
  <c r="C51" i="13"/>
  <c r="B35" i="13"/>
  <c r="B23" i="13"/>
  <c r="B22" i="13"/>
  <c r="B21" i="13"/>
  <c r="B20" i="13"/>
  <c r="B19" i="13"/>
  <c r="AA16" i="13"/>
  <c r="U16" i="13"/>
  <c r="K16" i="13" s="1"/>
  <c r="T16" i="13"/>
  <c r="AA15" i="13"/>
  <c r="U15" i="13"/>
  <c r="K15" i="13" s="1"/>
  <c r="T15" i="13"/>
  <c r="AA14" i="13"/>
  <c r="U14" i="13"/>
  <c r="K14" i="13" s="1"/>
  <c r="T14" i="13"/>
  <c r="AA13" i="13"/>
  <c r="U13" i="13"/>
  <c r="K13" i="13" s="1"/>
  <c r="T13" i="13"/>
  <c r="J12" i="13"/>
  <c r="I12" i="13"/>
  <c r="H12" i="13"/>
  <c r="G12" i="13"/>
  <c r="F12" i="13"/>
  <c r="E12" i="13"/>
  <c r="D12" i="13"/>
  <c r="C12" i="13"/>
  <c r="B12" i="13"/>
  <c r="A5" i="13"/>
  <c r="A4" i="13"/>
  <c r="A3" i="13"/>
  <c r="A2" i="13"/>
  <c r="A196" i="8" l="1"/>
  <c r="F88" i="8"/>
  <c r="Z88" i="9"/>
  <c r="Z88" i="11"/>
  <c r="A196" i="12"/>
  <c r="F88" i="12"/>
  <c r="A196" i="13"/>
  <c r="F88" i="13"/>
  <c r="T88" i="7" l="1"/>
  <c r="E88" i="7"/>
  <c r="D88" i="7"/>
  <c r="C88" i="7"/>
  <c r="AA88" i="7" s="1"/>
  <c r="B88" i="7"/>
  <c r="Z88" i="7" s="1"/>
  <c r="AA87" i="7"/>
  <c r="Z87" i="7"/>
  <c r="U87" i="7"/>
  <c r="T87" i="7"/>
  <c r="F87" i="7" s="1"/>
  <c r="AA86" i="7"/>
  <c r="Z86" i="7"/>
  <c r="U86" i="7"/>
  <c r="T86" i="7"/>
  <c r="F86" i="7"/>
  <c r="AA85" i="7"/>
  <c r="Z85" i="7"/>
  <c r="U85" i="7"/>
  <c r="T85" i="7"/>
  <c r="F85" i="7"/>
  <c r="AA84" i="7"/>
  <c r="Z84" i="7"/>
  <c r="U84" i="7"/>
  <c r="T84" i="7"/>
  <c r="F84" i="7" s="1"/>
  <c r="AA83" i="7"/>
  <c r="Z83" i="7"/>
  <c r="U83" i="7"/>
  <c r="T83" i="7"/>
  <c r="F83" i="7" s="1"/>
  <c r="AA82" i="7"/>
  <c r="Z82" i="7"/>
  <c r="U82" i="7"/>
  <c r="T82" i="7"/>
  <c r="F82" i="7"/>
  <c r="AA81" i="7"/>
  <c r="Z81" i="7"/>
  <c r="U81" i="7"/>
  <c r="T81" i="7"/>
  <c r="F81" i="7"/>
  <c r="AA80" i="7"/>
  <c r="Z80" i="7"/>
  <c r="U80" i="7"/>
  <c r="T80" i="7"/>
  <c r="F80" i="7" s="1"/>
  <c r="AA79" i="7"/>
  <c r="Z79" i="7"/>
  <c r="U79" i="7"/>
  <c r="T79" i="7"/>
  <c r="F79" i="7" s="1"/>
  <c r="AA78" i="7"/>
  <c r="Z78" i="7"/>
  <c r="U78" i="7"/>
  <c r="T78" i="7"/>
  <c r="F78" i="7"/>
  <c r="AA77" i="7"/>
  <c r="Z77" i="7"/>
  <c r="U77" i="7"/>
  <c r="T77" i="7"/>
  <c r="F77" i="7"/>
  <c r="AA76" i="7"/>
  <c r="Z76" i="7"/>
  <c r="U76" i="7"/>
  <c r="T76" i="7"/>
  <c r="F76" i="7" s="1"/>
  <c r="E71" i="7"/>
  <c r="D71" i="7"/>
  <c r="C71" i="7"/>
  <c r="B71" i="7"/>
  <c r="C55" i="7"/>
  <c r="C54" i="7"/>
  <c r="C53" i="7"/>
  <c r="C52" i="7"/>
  <c r="C51" i="7"/>
  <c r="B35" i="7"/>
  <c r="B23" i="7"/>
  <c r="B22" i="7"/>
  <c r="B21" i="7"/>
  <c r="B20" i="7"/>
  <c r="B19" i="7"/>
  <c r="AA16" i="7"/>
  <c r="U16" i="7"/>
  <c r="T16" i="7"/>
  <c r="K16" i="7"/>
  <c r="AA15" i="7"/>
  <c r="U15" i="7"/>
  <c r="T15" i="7"/>
  <c r="K15" i="7"/>
  <c r="AA14" i="7"/>
  <c r="U14" i="7"/>
  <c r="T14" i="7"/>
  <c r="K14" i="7"/>
  <c r="AA13" i="7"/>
  <c r="U13" i="7"/>
  <c r="T13" i="7"/>
  <c r="K13" i="7"/>
  <c r="J12" i="7"/>
  <c r="I12" i="7"/>
  <c r="H12" i="7"/>
  <c r="G12" i="7"/>
  <c r="F12" i="7"/>
  <c r="E12" i="7"/>
  <c r="D12" i="7"/>
  <c r="C12" i="7"/>
  <c r="B12" i="7"/>
  <c r="A5" i="7"/>
  <c r="A4" i="7"/>
  <c r="A3" i="7"/>
  <c r="A2" i="7"/>
  <c r="U88" i="7" l="1"/>
  <c r="F88" i="7" s="1"/>
  <c r="A196" i="7" s="1"/>
  <c r="E87" i="1"/>
  <c r="D87" i="1"/>
  <c r="C87" i="1"/>
  <c r="B87" i="1"/>
  <c r="E86" i="1"/>
  <c r="D86" i="1"/>
  <c r="C86" i="1"/>
  <c r="B86" i="1"/>
  <c r="E85" i="1"/>
  <c r="D85" i="1"/>
  <c r="C85" i="1"/>
  <c r="B85" i="1"/>
  <c r="E84" i="1"/>
  <c r="D84" i="1"/>
  <c r="C84" i="1"/>
  <c r="B84" i="1"/>
  <c r="E83" i="1"/>
  <c r="D83" i="1"/>
  <c r="C83" i="1"/>
  <c r="B83" i="1"/>
  <c r="E82" i="1"/>
  <c r="D82" i="1"/>
  <c r="C82" i="1"/>
  <c r="B82" i="1"/>
  <c r="E81" i="1"/>
  <c r="D81" i="1"/>
  <c r="C81" i="1"/>
  <c r="B81" i="1"/>
  <c r="E80" i="1"/>
  <c r="D80" i="1"/>
  <c r="C80" i="1"/>
  <c r="B80" i="1"/>
  <c r="E79" i="1"/>
  <c r="D79" i="1"/>
  <c r="C79" i="1"/>
  <c r="B79" i="1"/>
  <c r="E78" i="1"/>
  <c r="D78" i="1"/>
  <c r="C78" i="1"/>
  <c r="B78" i="1"/>
  <c r="E77" i="1"/>
  <c r="D77" i="1"/>
  <c r="C77" i="1"/>
  <c r="B77" i="1"/>
  <c r="E76" i="1"/>
  <c r="D76" i="1"/>
  <c r="C76" i="1"/>
  <c r="B76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H52" i="1"/>
  <c r="G52" i="1"/>
  <c r="F52" i="1"/>
  <c r="E52" i="1"/>
  <c r="D52" i="1"/>
  <c r="I51" i="1"/>
  <c r="H51" i="1"/>
  <c r="G51" i="1"/>
  <c r="F51" i="1"/>
  <c r="E51" i="1"/>
  <c r="D51" i="1"/>
  <c r="C47" i="1"/>
  <c r="B47" i="1"/>
  <c r="C46" i="1"/>
  <c r="B46" i="1"/>
  <c r="C42" i="1"/>
  <c r="B42" i="1"/>
  <c r="C41" i="1"/>
  <c r="B41" i="1"/>
  <c r="C40" i="1"/>
  <c r="B40" i="1"/>
  <c r="C39" i="1"/>
  <c r="B39" i="1"/>
  <c r="F35" i="1"/>
  <c r="E35" i="1"/>
  <c r="D35" i="1"/>
  <c r="C35" i="1"/>
  <c r="B32" i="1"/>
  <c r="B31" i="1"/>
  <c r="B30" i="1"/>
  <c r="B29" i="1"/>
  <c r="B28" i="1"/>
  <c r="B27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D13" i="1"/>
  <c r="E13" i="1"/>
  <c r="F13" i="1"/>
  <c r="G13" i="1"/>
  <c r="H13" i="1"/>
  <c r="I13" i="1"/>
  <c r="J13" i="1"/>
  <c r="AA88" i="6" l="1"/>
  <c r="U88" i="6"/>
  <c r="E88" i="6"/>
  <c r="D88" i="6"/>
  <c r="C88" i="6"/>
  <c r="B88" i="6"/>
  <c r="T88" i="6" s="1"/>
  <c r="F88" i="6" s="1"/>
  <c r="AA87" i="6"/>
  <c r="Z87" i="6"/>
  <c r="U87" i="6"/>
  <c r="T87" i="6"/>
  <c r="F87" i="6" s="1"/>
  <c r="AA86" i="6"/>
  <c r="Z86" i="6"/>
  <c r="U86" i="6"/>
  <c r="F86" i="6" s="1"/>
  <c r="T86" i="6"/>
  <c r="AA85" i="6"/>
  <c r="Z85" i="6"/>
  <c r="U85" i="6"/>
  <c r="T85" i="6"/>
  <c r="F85" i="6" s="1"/>
  <c r="AA84" i="6"/>
  <c r="Z84" i="6"/>
  <c r="U84" i="6"/>
  <c r="T84" i="6"/>
  <c r="F84" i="6"/>
  <c r="AA83" i="6"/>
  <c r="Z83" i="6"/>
  <c r="U83" i="6"/>
  <c r="T83" i="6"/>
  <c r="F83" i="6" s="1"/>
  <c r="AA82" i="6"/>
  <c r="Z82" i="6"/>
  <c r="U82" i="6"/>
  <c r="F82" i="6" s="1"/>
  <c r="T82" i="6"/>
  <c r="AA81" i="6"/>
  <c r="Z81" i="6"/>
  <c r="U81" i="6"/>
  <c r="T81" i="6"/>
  <c r="F81" i="6" s="1"/>
  <c r="AA80" i="6"/>
  <c r="Z80" i="6"/>
  <c r="U80" i="6"/>
  <c r="T80" i="6"/>
  <c r="F80" i="6"/>
  <c r="AA79" i="6"/>
  <c r="Z79" i="6"/>
  <c r="U79" i="6"/>
  <c r="T79" i="6"/>
  <c r="F79" i="6" s="1"/>
  <c r="AA78" i="6"/>
  <c r="Z78" i="6"/>
  <c r="U78" i="6"/>
  <c r="F78" i="6" s="1"/>
  <c r="T78" i="6"/>
  <c r="AA77" i="6"/>
  <c r="Z77" i="6"/>
  <c r="U77" i="6"/>
  <c r="T77" i="6"/>
  <c r="F77" i="6" s="1"/>
  <c r="AA76" i="6"/>
  <c r="Z76" i="6"/>
  <c r="U76" i="6"/>
  <c r="T76" i="6"/>
  <c r="F76" i="6"/>
  <c r="E71" i="6"/>
  <c r="D71" i="6"/>
  <c r="C71" i="6"/>
  <c r="B71" i="6"/>
  <c r="C55" i="6"/>
  <c r="C54" i="6"/>
  <c r="C53" i="6"/>
  <c r="C52" i="6"/>
  <c r="C51" i="6"/>
  <c r="B35" i="6"/>
  <c r="B23" i="6"/>
  <c r="B22" i="6"/>
  <c r="B21" i="6"/>
  <c r="B20" i="6"/>
  <c r="B19" i="6"/>
  <c r="AA16" i="6"/>
  <c r="U16" i="6"/>
  <c r="T16" i="6"/>
  <c r="K16" i="6" s="1"/>
  <c r="AA15" i="6"/>
  <c r="U15" i="6"/>
  <c r="T15" i="6"/>
  <c r="K15" i="6" s="1"/>
  <c r="AA14" i="6"/>
  <c r="U14" i="6"/>
  <c r="T14" i="6"/>
  <c r="K14" i="6" s="1"/>
  <c r="AA13" i="6"/>
  <c r="U13" i="6"/>
  <c r="T13" i="6"/>
  <c r="K13" i="6" s="1"/>
  <c r="J12" i="6"/>
  <c r="I12" i="6"/>
  <c r="H12" i="6"/>
  <c r="G12" i="6"/>
  <c r="F12" i="6"/>
  <c r="E12" i="6"/>
  <c r="D12" i="6"/>
  <c r="C12" i="6"/>
  <c r="B12" i="6"/>
  <c r="A5" i="6"/>
  <c r="A4" i="6"/>
  <c r="A3" i="6"/>
  <c r="A2" i="6"/>
  <c r="A196" i="6" l="1"/>
  <c r="Z88" i="6"/>
  <c r="U88" i="5" l="1"/>
  <c r="E88" i="5"/>
  <c r="AA88" i="5" s="1"/>
  <c r="D88" i="5"/>
  <c r="Z88" i="5" s="1"/>
  <c r="C88" i="5"/>
  <c r="B88" i="5"/>
  <c r="T88" i="5" s="1"/>
  <c r="F88" i="5" s="1"/>
  <c r="AA87" i="5"/>
  <c r="Z87" i="5"/>
  <c r="U87" i="5"/>
  <c r="T87" i="5"/>
  <c r="F87" i="5"/>
  <c r="AA86" i="5"/>
  <c r="Z86" i="5"/>
  <c r="U86" i="5"/>
  <c r="T86" i="5"/>
  <c r="F86" i="5"/>
  <c r="AA85" i="5"/>
  <c r="Z85" i="5"/>
  <c r="U85" i="5"/>
  <c r="T85" i="5"/>
  <c r="F85" i="5" s="1"/>
  <c r="AA84" i="5"/>
  <c r="Z84" i="5"/>
  <c r="U84" i="5"/>
  <c r="F84" i="5" s="1"/>
  <c r="T84" i="5"/>
  <c r="AA83" i="5"/>
  <c r="Z83" i="5"/>
  <c r="U83" i="5"/>
  <c r="T83" i="5"/>
  <c r="F83" i="5"/>
  <c r="AA82" i="5"/>
  <c r="Z82" i="5"/>
  <c r="U82" i="5"/>
  <c r="T82" i="5"/>
  <c r="F82" i="5"/>
  <c r="AA81" i="5"/>
  <c r="Z81" i="5"/>
  <c r="U81" i="5"/>
  <c r="T81" i="5"/>
  <c r="F81" i="5" s="1"/>
  <c r="AA80" i="5"/>
  <c r="Z80" i="5"/>
  <c r="U80" i="5"/>
  <c r="F80" i="5" s="1"/>
  <c r="T80" i="5"/>
  <c r="AA79" i="5"/>
  <c r="Z79" i="5"/>
  <c r="U79" i="5"/>
  <c r="T79" i="5"/>
  <c r="F79" i="5"/>
  <c r="AA78" i="5"/>
  <c r="Z78" i="5"/>
  <c r="U78" i="5"/>
  <c r="T78" i="5"/>
  <c r="F78" i="5"/>
  <c r="AA77" i="5"/>
  <c r="Z77" i="5"/>
  <c r="U77" i="5"/>
  <c r="T77" i="5"/>
  <c r="F77" i="5" s="1"/>
  <c r="AA76" i="5"/>
  <c r="Z76" i="5"/>
  <c r="U76" i="5"/>
  <c r="F76" i="5" s="1"/>
  <c r="T76" i="5"/>
  <c r="E71" i="5"/>
  <c r="D71" i="5"/>
  <c r="C71" i="5"/>
  <c r="B71" i="5"/>
  <c r="C55" i="5"/>
  <c r="C54" i="5"/>
  <c r="C53" i="5"/>
  <c r="C52" i="5"/>
  <c r="C51" i="5"/>
  <c r="B35" i="5"/>
  <c r="B23" i="5"/>
  <c r="B22" i="5"/>
  <c r="B21" i="5"/>
  <c r="B20" i="5"/>
  <c r="B19" i="5"/>
  <c r="AA16" i="5"/>
  <c r="U16" i="5"/>
  <c r="T16" i="5"/>
  <c r="K16" i="5" s="1"/>
  <c r="AA15" i="5"/>
  <c r="U15" i="5"/>
  <c r="T15" i="5"/>
  <c r="K15" i="5" s="1"/>
  <c r="AA14" i="5"/>
  <c r="U14" i="5"/>
  <c r="T14" i="5"/>
  <c r="K14" i="5" s="1"/>
  <c r="AA13" i="5"/>
  <c r="U13" i="5"/>
  <c r="T13" i="5"/>
  <c r="K13" i="5" s="1"/>
  <c r="J12" i="5"/>
  <c r="I12" i="5"/>
  <c r="H12" i="5"/>
  <c r="G12" i="5"/>
  <c r="F12" i="5"/>
  <c r="E12" i="5"/>
  <c r="D12" i="5"/>
  <c r="C12" i="5"/>
  <c r="B12" i="5"/>
  <c r="A5" i="5"/>
  <c r="A4" i="5"/>
  <c r="A3" i="5"/>
  <c r="A2" i="5"/>
  <c r="A196" i="5" l="1"/>
  <c r="E88" i="1"/>
  <c r="D88" i="1"/>
  <c r="C88" i="1"/>
  <c r="B88" i="1"/>
  <c r="AA87" i="1"/>
  <c r="Z87" i="1"/>
  <c r="U87" i="1"/>
  <c r="T87" i="1"/>
  <c r="AA86" i="1"/>
  <c r="Z86" i="1"/>
  <c r="U86" i="1"/>
  <c r="T86" i="1"/>
  <c r="AA85" i="1"/>
  <c r="Z85" i="1"/>
  <c r="U85" i="1"/>
  <c r="T85" i="1"/>
  <c r="AA84" i="1"/>
  <c r="Z84" i="1"/>
  <c r="U84" i="1"/>
  <c r="T84" i="1"/>
  <c r="AA83" i="1"/>
  <c r="Z83" i="1"/>
  <c r="U83" i="1"/>
  <c r="T83" i="1"/>
  <c r="AA82" i="1"/>
  <c r="Z82" i="1"/>
  <c r="U82" i="1"/>
  <c r="T82" i="1"/>
  <c r="AA81" i="1"/>
  <c r="Z81" i="1"/>
  <c r="U81" i="1"/>
  <c r="T81" i="1"/>
  <c r="AA80" i="1"/>
  <c r="Z80" i="1"/>
  <c r="U80" i="1"/>
  <c r="T80" i="1"/>
  <c r="AA79" i="1"/>
  <c r="Z79" i="1"/>
  <c r="U79" i="1"/>
  <c r="T79" i="1"/>
  <c r="AA78" i="1"/>
  <c r="Z78" i="1"/>
  <c r="U78" i="1"/>
  <c r="T78" i="1"/>
  <c r="AA77" i="1"/>
  <c r="Z77" i="1"/>
  <c r="U77" i="1"/>
  <c r="T77" i="1"/>
  <c r="AA76" i="1"/>
  <c r="Z76" i="1"/>
  <c r="U76" i="1"/>
  <c r="T76" i="1"/>
  <c r="E71" i="1"/>
  <c r="D71" i="1"/>
  <c r="C71" i="1"/>
  <c r="B71" i="1"/>
  <c r="C55" i="1"/>
  <c r="C54" i="1"/>
  <c r="C53" i="1"/>
  <c r="C52" i="1"/>
  <c r="C51" i="1"/>
  <c r="B35" i="1"/>
  <c r="B23" i="1"/>
  <c r="B22" i="1"/>
  <c r="B21" i="1"/>
  <c r="B20" i="1"/>
  <c r="B19" i="1"/>
  <c r="AA16" i="1"/>
  <c r="U16" i="1"/>
  <c r="T16" i="1"/>
  <c r="AA15" i="1"/>
  <c r="U15" i="1"/>
  <c r="T15" i="1"/>
  <c r="AA14" i="1"/>
  <c r="U14" i="1"/>
  <c r="T14" i="1"/>
  <c r="AA13" i="1"/>
  <c r="U13" i="1"/>
  <c r="T13" i="1"/>
  <c r="J12" i="1"/>
  <c r="I12" i="1"/>
  <c r="H12" i="1"/>
  <c r="G12" i="1"/>
  <c r="F12" i="1"/>
  <c r="E12" i="1"/>
  <c r="D12" i="1"/>
  <c r="C12" i="1"/>
  <c r="B12" i="1"/>
  <c r="A5" i="1"/>
  <c r="A4" i="1"/>
  <c r="A3" i="1"/>
  <c r="A2" i="1"/>
  <c r="K16" i="1" l="1"/>
  <c r="F86" i="1"/>
  <c r="F77" i="1"/>
  <c r="F82" i="1"/>
  <c r="F83" i="1"/>
  <c r="F85" i="1"/>
  <c r="U88" i="1"/>
  <c r="K13" i="1"/>
  <c r="F87" i="1"/>
  <c r="T88" i="1"/>
  <c r="AA88" i="1"/>
  <c r="K15" i="1"/>
  <c r="F78" i="1"/>
  <c r="F80" i="1"/>
  <c r="F84" i="1"/>
  <c r="F76" i="1"/>
  <c r="F79" i="1"/>
  <c r="F81" i="1"/>
  <c r="K14" i="1"/>
  <c r="Z88" i="1"/>
  <c r="F88" i="1" l="1"/>
  <c r="A196" i="1"/>
</calcChain>
</file>

<file path=xl/sharedStrings.xml><?xml version="1.0" encoding="utf-8"?>
<sst xmlns="http://schemas.openxmlformats.org/spreadsheetml/2006/main" count="2119" uniqueCount="94">
  <si>
    <t>SERVICIO DE SALUD</t>
  </si>
  <si>
    <t>REM-21.   PABELLONES QUIRÚRGICOS Y OTROS RECURSOS HOSPITALARIOS</t>
  </si>
  <si>
    <t>SECCIÓN A:  CAPACIDAD INSTALADA Y UTILIZACIÓN DE LOS PABELLONES QUIRÚRGICOS</t>
  </si>
  <si>
    <t>TIPO DE PABELLONES</t>
  </si>
  <si>
    <t>NÚMERO DE PABELLONES</t>
  </si>
  <si>
    <t>NÚMERO DE PABELLONES EN TRABAJO</t>
  </si>
  <si>
    <t>HORAS DISPONIBLES</t>
  </si>
  <si>
    <t xml:space="preserve"> DE
PREPARACIÓN</t>
  </si>
  <si>
    <t>HORAS MENSUALES 
OCUPADAS (intervención)</t>
  </si>
  <si>
    <t>HORAS MENSUALES OCUPADAS (intervención)
EN BENEFICIARIOS</t>
  </si>
  <si>
    <t>TOTALES</t>
  </si>
  <si>
    <t>BENEFICIA-RIOS</t>
  </si>
  <si>
    <t>TOTAL</t>
  </si>
  <si>
    <t>CON CIRUJANOS 
EN HORARIO NORMAL</t>
  </si>
  <si>
    <t>CON CIRUJANOS 
A HONORARIOS</t>
  </si>
  <si>
    <t>TOTAL PABELLONES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</si>
  <si>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</si>
  <si>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</si>
  <si>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</si>
  <si>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</si>
  <si>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</si>
  <si>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</si>
  <si>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QUIMIOTE-RAPIA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</si>
  <si>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</si>
  <si>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</si>
  <si>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</si>
  <si>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</si>
  <si>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</si>
  <si>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</si>
  <si>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</si>
  <si>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</si>
  <si>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</si>
  <si>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</si>
  <si>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</si>
  <si>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</si>
  <si>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</si>
  <si>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</si>
  <si>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</si>
  <si>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</si>
  <si>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</si>
  <si>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</si>
  <si>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</si>
  <si>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</si>
  <si>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</si>
  <si>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</si>
  <si>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</si>
  <si>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</si>
  <si>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TOTAL DIAS CAMAS OCUPADAS</t>
  </si>
  <si>
    <t>DÍAS CAMAS OCUPADAS CON ACOMPAÑAMIENTO DIURNO (*)</t>
  </si>
  <si>
    <t xml:space="preserve"> </t>
  </si>
  <si>
    <t/>
  </si>
  <si>
    <t>DIAS CAMAS OCUPADAS CON ACOMPAÑAMIENTO DIURNO MÍNIMO DE 6 HORAS (*)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</si>
  <si>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</si>
  <si>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</si>
  <si>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</si>
  <si>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</si>
  <si>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</si>
  <si>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</si>
  <si>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</si>
  <si>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</si>
  <si>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</si>
  <si>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</si>
  <si>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</si>
  <si>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</si>
  <si>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</si>
  <si>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</si>
  <si>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</si>
  <si>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EGRESADOS CON APOYO PSICOSOCIAL (en el periodo)</t>
  </si>
  <si>
    <t>INTERVENCIÓN PSICOSOCIAL</t>
  </si>
  <si>
    <t>ESTIMULACIÓN DEL DESARROLLO</t>
  </si>
  <si>
    <t>Nº DE ATENCIONES (en el mes)</t>
  </si>
  <si>
    <t xml:space="preserve">    </t>
  </si>
  <si>
    <t>SECCIÓN F: GESTIÓN DE PROCESOS DE PACIENTES QUIRÚRGICOS CON CIRUGÍA ELECTIVA</t>
  </si>
  <si>
    <t>ESPECIALIDAD</t>
  </si>
  <si>
    <t>PACIENTES INTERVENIDOS</t>
  </si>
  <si>
    <t>DIAS ESTADA PREQUIRÚR-GICOS</t>
  </si>
  <si>
    <t>menores de 15 años</t>
  </si>
  <si>
    <t>15 años y más</t>
  </si>
  <si>
    <t>CIRUGÍA GENERAL</t>
  </si>
  <si>
    <t>CIRUGÍA CARDIOVASCULAR</t>
  </si>
  <si>
    <t>CIRUGÍA MÁXILO FACIAL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</si>
  <si>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</si>
  <si>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</si>
  <si>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</si>
  <si>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</si>
  <si>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</si>
  <si>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</si>
  <si>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</si>
  <si>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</si>
  <si>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</si>
  <si>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G: GESTIÓN DE PABELLON  (CIRUGÍA ELECTIVA - INSTITUCIONAL)</t>
  </si>
  <si>
    <t>Nº DE CIRUGIAS (TABLA QUIRÚRGICA)</t>
  </si>
  <si>
    <t>PROGRAMADOS</t>
  </si>
  <si>
    <t>SUSPENDIDOS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</si>
</sst>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#,##0.0"/>
    <numFmt numFmtId="165" formatCode="#,##0_)"/>
  </numFmts>
  <fonts count="20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10"/>
      <name val="Arial"/>
      <family val="2"/>
    </font>
    <font>
      <sz val="9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8"/>
      <color indexed="10"/>
      <name val="Verdana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2" fillId="0" borderId="0" applyFont="0" applyBorder="0" applyAlignment="0" applyProtection="0"/>
    <xf numFmtId="0" fontId="4" fillId="0" borderId="0"/>
    <xf numFmtId="0" fontId="8" fillId="0" borderId="0"/>
    <xf numFmtId="0" fontId="10" fillId="0" borderId="0"/>
    <xf numFmtId="0" fontId="4" fillId="0" borderId="0"/>
    <xf numFmtId="41" fontId="18" fillId="0" borderId="0" applyFont="0" applyFill="0" applyBorder="0" applyAlignment="0" applyProtection="0"/>
  </cellStyleXfs>
  <cellXfs count="236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3" fillId="0" borderId="0" xfId="1" applyNumberFormat="1" applyFont="1" applyFill="1" applyAlignment="1" applyProtection="1">
      <alignment wrapText="1"/>
    </xf>
    <xf numFmtId="0" fontId="5" fillId="0" borderId="0" xfId="2" applyFont="1" applyBorder="1" applyProtection="1"/>
    <xf numFmtId="0" fontId="5" fillId="0" borderId="0" xfId="2" applyFont="1" applyBorder="1" applyProtection="1">
      <protection hidden="1"/>
    </xf>
    <xf numFmtId="0" fontId="6" fillId="0" borderId="0" xfId="2" applyFont="1" applyBorder="1" applyProtection="1">
      <protection hidden="1"/>
    </xf>
    <xf numFmtId="0" fontId="5" fillId="0" borderId="0" xfId="2" applyFont="1" applyProtection="1">
      <protection hidden="1"/>
    </xf>
    <xf numFmtId="0" fontId="5" fillId="2" borderId="0" xfId="2" applyFont="1" applyFill="1" applyProtection="1">
      <protection hidden="1"/>
    </xf>
    <xf numFmtId="0" fontId="5" fillId="0" borderId="0" xfId="2" applyFont="1" applyFill="1" applyProtection="1">
      <protection hidden="1"/>
    </xf>
    <xf numFmtId="0" fontId="7" fillId="0" borderId="0" xfId="2" applyFont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0" borderId="0" xfId="3" applyNumberFormat="1" applyFont="1" applyFill="1" applyBorder="1" applyAlignment="1" applyProtection="1">
      <alignment horizontal="center"/>
      <protection hidden="1"/>
    </xf>
    <xf numFmtId="0" fontId="9" fillId="0" borderId="0" xfId="3" applyNumberFormat="1" applyFont="1" applyFill="1" applyBorder="1" applyAlignment="1" applyProtection="1">
      <alignment horizontal="center"/>
      <protection hidden="1"/>
    </xf>
    <xf numFmtId="0" fontId="1" fillId="2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11" fillId="0" borderId="0" xfId="4" applyNumberFormat="1" applyFont="1" applyFill="1" applyBorder="1" applyAlignment="1" applyProtection="1">
      <alignment vertical="center" wrapText="1"/>
    </xf>
    <xf numFmtId="0" fontId="6" fillId="0" borderId="0" xfId="4" applyNumberFormat="1" applyFont="1" applyFill="1" applyAlignment="1" applyProtection="1">
      <protection hidden="1"/>
    </xf>
    <xf numFmtId="0" fontId="5" fillId="2" borderId="0" xfId="4" applyNumberFormat="1" applyFont="1" applyFill="1" applyAlignment="1" applyProtection="1">
      <protection hidden="1"/>
    </xf>
    <xf numFmtId="0" fontId="12" fillId="0" borderId="1" xfId="4" applyNumberFormat="1" applyFont="1" applyFill="1" applyBorder="1" applyAlignment="1" applyProtection="1"/>
    <xf numFmtId="0" fontId="7" fillId="0" borderId="1" xfId="4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6" fillId="0" borderId="0" xfId="4" applyNumberFormat="1" applyFont="1" applyFill="1" applyAlignment="1" applyProtection="1"/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left"/>
    </xf>
    <xf numFmtId="1" fontId="1" fillId="0" borderId="15" xfId="4" applyNumberFormat="1" applyFont="1" applyFill="1" applyBorder="1" applyAlignment="1" applyProtection="1"/>
    <xf numFmtId="164" fontId="1" fillId="0" borderId="16" xfId="4" applyNumberFormat="1" applyFont="1" applyFill="1" applyBorder="1" applyAlignment="1" applyProtection="1"/>
    <xf numFmtId="164" fontId="1" fillId="0" borderId="12" xfId="4" applyNumberFormat="1" applyFont="1" applyFill="1" applyBorder="1" applyAlignment="1" applyProtection="1"/>
    <xf numFmtId="164" fontId="1" fillId="0" borderId="15" xfId="4" applyNumberFormat="1" applyFont="1" applyFill="1" applyBorder="1" applyAlignment="1" applyProtection="1"/>
    <xf numFmtId="164" fontId="1" fillId="0" borderId="13" xfId="4" applyNumberFormat="1" applyFont="1" applyFill="1" applyBorder="1" applyAlignment="1" applyProtection="1"/>
    <xf numFmtId="0" fontId="13" fillId="0" borderId="0" xfId="4" applyNumberFormat="1" applyFont="1" applyFill="1" applyAlignment="1" applyProtection="1"/>
    <xf numFmtId="0" fontId="7" fillId="0" borderId="0" xfId="4" applyNumberFormat="1" applyFont="1" applyFill="1" applyAlignment="1" applyProtection="1"/>
    <xf numFmtId="0" fontId="14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1" fontId="5" fillId="3" borderId="18" xfId="4" applyNumberFormat="1" applyFont="1" applyFill="1" applyBorder="1" applyAlignment="1" applyProtection="1">
      <protection locked="0"/>
    </xf>
    <xf numFmtId="164" fontId="5" fillId="3" borderId="19" xfId="4" applyNumberFormat="1" applyFont="1" applyFill="1" applyBorder="1" applyAlignment="1" applyProtection="1">
      <protection locked="0"/>
    </xf>
    <xf numFmtId="164" fontId="5" fillId="3" borderId="20" xfId="4" applyNumberFormat="1" applyFont="1" applyFill="1" applyBorder="1" applyAlignment="1" applyProtection="1">
      <protection locked="0"/>
    </xf>
    <xf numFmtId="164" fontId="5" fillId="3" borderId="18" xfId="4" applyNumberFormat="1" applyFont="1" applyFill="1" applyBorder="1" applyAlignment="1" applyProtection="1">
      <protection locked="0"/>
    </xf>
    <xf numFmtId="164" fontId="5" fillId="3" borderId="21" xfId="4" applyNumberFormat="1" applyFont="1" applyFill="1" applyBorder="1" applyAlignment="1" applyProtection="1">
      <protection locked="0"/>
    </xf>
    <xf numFmtId="164" fontId="5" fillId="3" borderId="22" xfId="4" applyNumberFormat="1" applyFont="1" applyFill="1" applyBorder="1" applyAlignment="1" applyProtection="1">
      <protection locked="0"/>
    </xf>
    <xf numFmtId="0" fontId="15" fillId="0" borderId="0" xfId="4" applyNumberFormat="1" applyFont="1" applyFill="1" applyAlignment="1" applyProtection="1"/>
    <xf numFmtId="0" fontId="14" fillId="4" borderId="15" xfId="4" applyNumberFormat="1" applyFont="1" applyFill="1" applyBorder="1" applyAlignment="1" applyProtection="1"/>
    <xf numFmtId="0" fontId="5" fillId="4" borderId="0" xfId="4" applyNumberFormat="1" applyFont="1" applyFill="1" applyAlignment="1" applyProtection="1">
      <protection hidden="1"/>
    </xf>
    <xf numFmtId="0" fontId="14" fillId="4" borderId="0" xfId="4" applyNumberFormat="1" applyFont="1" applyFill="1" applyAlignment="1" applyProtection="1"/>
    <xf numFmtId="0" fontId="5" fillId="0" borderId="23" xfId="4" applyNumberFormat="1" applyFont="1" applyFill="1" applyBorder="1" applyAlignment="1" applyProtection="1"/>
    <xf numFmtId="1" fontId="5" fillId="3" borderId="24" xfId="4" applyNumberFormat="1" applyFont="1" applyFill="1" applyBorder="1" applyAlignment="1" applyProtection="1">
      <protection locked="0"/>
    </xf>
    <xf numFmtId="164" fontId="5" fillId="3" borderId="25" xfId="4" applyNumberFormat="1" applyFont="1" applyFill="1" applyBorder="1" applyAlignment="1" applyProtection="1">
      <protection locked="0"/>
    </xf>
    <xf numFmtId="164" fontId="5" fillId="3" borderId="26" xfId="4" applyNumberFormat="1" applyFont="1" applyFill="1" applyBorder="1" applyAlignment="1" applyProtection="1">
      <protection locked="0"/>
    </xf>
    <xf numFmtId="164" fontId="5" fillId="3" borderId="24" xfId="4" applyNumberFormat="1" applyFont="1" applyFill="1" applyBorder="1" applyAlignment="1" applyProtection="1">
      <protection locked="0"/>
    </xf>
    <xf numFmtId="164" fontId="5" fillId="3" borderId="27" xfId="4" applyNumberFormat="1" applyFont="1" applyFill="1" applyBorder="1" applyAlignment="1" applyProtection="1">
      <protection locked="0"/>
    </xf>
    <xf numFmtId="164" fontId="5" fillId="3" borderId="28" xfId="4" applyNumberFormat="1" applyFont="1" applyFill="1" applyBorder="1" applyAlignment="1" applyProtection="1">
      <protection locked="0"/>
    </xf>
    <xf numFmtId="0" fontId="16" fillId="0" borderId="0" xfId="4" applyNumberFormat="1" applyFont="1" applyFill="1" applyAlignment="1" applyProtection="1"/>
    <xf numFmtId="0" fontId="5" fillId="0" borderId="29" xfId="4" applyNumberFormat="1" applyFont="1" applyFill="1" applyBorder="1" applyAlignment="1" applyProtection="1"/>
    <xf numFmtId="1" fontId="5" fillId="3" borderId="29" xfId="4" applyNumberFormat="1" applyFont="1" applyFill="1" applyBorder="1" applyAlignment="1" applyProtection="1">
      <protection locked="0"/>
    </xf>
    <xf numFmtId="164" fontId="5" fillId="3" borderId="30" xfId="4" applyNumberFormat="1" applyFont="1" applyFill="1" applyBorder="1" applyAlignment="1" applyProtection="1">
      <protection locked="0"/>
    </xf>
    <xf numFmtId="164" fontId="5" fillId="3" borderId="31" xfId="4" applyNumberFormat="1" applyFont="1" applyFill="1" applyBorder="1" applyAlignment="1" applyProtection="1">
      <protection locked="0"/>
    </xf>
    <xf numFmtId="164" fontId="5" fillId="3" borderId="29" xfId="4" applyNumberFormat="1" applyFont="1" applyFill="1" applyBorder="1" applyAlignment="1" applyProtection="1">
      <protection locked="0"/>
    </xf>
    <xf numFmtId="164" fontId="5" fillId="3" borderId="32" xfId="4" applyNumberFormat="1" applyFont="1" applyFill="1" applyBorder="1" applyAlignment="1" applyProtection="1">
      <protection locked="0"/>
    </xf>
    <xf numFmtId="164" fontId="5" fillId="3" borderId="33" xfId="4" applyNumberFormat="1" applyFont="1" applyFill="1" applyBorder="1" applyAlignment="1" applyProtection="1">
      <protection locked="0"/>
    </xf>
    <xf numFmtId="0" fontId="12" fillId="0" borderId="0" xfId="4" applyNumberFormat="1" applyFont="1" applyFill="1" applyAlignment="1" applyProtection="1"/>
    <xf numFmtId="0" fontId="17" fillId="0" borderId="0" xfId="4" applyNumberFormat="1" applyFont="1" applyFill="1" applyAlignment="1" applyProtection="1">
      <alignment horizontal="center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165" fontId="5" fillId="0" borderId="38" xfId="4" applyNumberFormat="1" applyFont="1" applyFill="1" applyBorder="1" applyAlignment="1" applyProtection="1"/>
    <xf numFmtId="165" fontId="5" fillId="3" borderId="39" xfId="4" applyNumberFormat="1" applyFont="1" applyFill="1" applyBorder="1" applyAlignment="1" applyProtection="1">
      <protection locked="0"/>
    </xf>
    <xf numFmtId="165" fontId="5" fillId="3" borderId="40" xfId="4" applyNumberFormat="1" applyFont="1" applyFill="1" applyBorder="1" applyAlignment="1" applyProtection="1">
      <protection locked="0"/>
    </xf>
    <xf numFmtId="165" fontId="5" fillId="3" borderId="41" xfId="4" applyNumberFormat="1" applyFont="1" applyFill="1" applyBorder="1" applyAlignment="1" applyProtection="1">
      <protection locked="0"/>
    </xf>
    <xf numFmtId="165" fontId="3" fillId="0" borderId="0" xfId="4" applyNumberFormat="1" applyFont="1" applyFill="1" applyBorder="1" applyAlignment="1" applyProtection="1"/>
    <xf numFmtId="165" fontId="5" fillId="0" borderId="24" xfId="4" applyNumberFormat="1" applyFont="1" applyFill="1" applyBorder="1" applyAlignment="1" applyProtection="1"/>
    <xf numFmtId="165" fontId="5" fillId="3" borderId="42" xfId="4" applyNumberFormat="1" applyFont="1" applyFill="1" applyBorder="1" applyAlignment="1" applyProtection="1">
      <protection locked="0"/>
    </xf>
    <xf numFmtId="165" fontId="5" fillId="3" borderId="27" xfId="4" applyNumberFormat="1" applyFont="1" applyFill="1" applyBorder="1" applyAlignment="1" applyProtection="1">
      <protection locked="0"/>
    </xf>
    <xf numFmtId="165" fontId="5" fillId="3" borderId="28" xfId="4" applyNumberFormat="1" applyFont="1" applyFill="1" applyBorder="1" applyAlignment="1" applyProtection="1">
      <protection locked="0"/>
    </xf>
    <xf numFmtId="0" fontId="5" fillId="0" borderId="9" xfId="4" applyNumberFormat="1" applyFont="1" applyFill="1" applyBorder="1" applyAlignment="1" applyProtection="1"/>
    <xf numFmtId="165" fontId="5" fillId="0" borderId="29" xfId="4" applyNumberFormat="1" applyFont="1" applyFill="1" applyBorder="1" applyAlignment="1" applyProtection="1"/>
    <xf numFmtId="165" fontId="5" fillId="3" borderId="43" xfId="4" applyNumberFormat="1" applyFont="1" applyFill="1" applyBorder="1" applyAlignment="1" applyProtection="1">
      <protection locked="0"/>
    </xf>
    <xf numFmtId="165" fontId="5" fillId="3" borderId="44" xfId="4" applyNumberFormat="1" applyFont="1" applyFill="1" applyBorder="1" applyAlignment="1" applyProtection="1">
      <protection locked="0"/>
    </xf>
    <xf numFmtId="165" fontId="5" fillId="3" borderId="45" xfId="4" applyNumberFormat="1" applyFont="1" applyFill="1" applyBorder="1" applyAlignment="1" applyProtection="1">
      <protection locked="0"/>
    </xf>
    <xf numFmtId="165" fontId="14" fillId="0" borderId="0" xfId="4" applyNumberFormat="1" applyFont="1" applyFill="1" applyBorder="1" applyAlignment="1" applyProtection="1"/>
    <xf numFmtId="0" fontId="5" fillId="2" borderId="0" xfId="4" applyNumberFormat="1" applyFont="1" applyFill="1" applyAlignment="1" applyProtection="1"/>
    <xf numFmtId="0" fontId="5" fillId="0" borderId="15" xfId="4" applyNumberFormat="1" applyFont="1" applyFill="1" applyBorder="1" applyAlignment="1" applyProtection="1">
      <alignment horizontal="center" vertical="center" wrapText="1"/>
    </xf>
    <xf numFmtId="165" fontId="5" fillId="3" borderId="18" xfId="4" applyNumberFormat="1" applyFont="1" applyFill="1" applyBorder="1" applyAlignment="1" applyProtection="1">
      <protection locked="0"/>
    </xf>
    <xf numFmtId="0" fontId="3" fillId="0" borderId="0" xfId="4" applyNumberFormat="1" applyFont="1" applyFill="1" applyAlignment="1" applyProtection="1">
      <protection hidden="1"/>
    </xf>
    <xf numFmtId="0" fontId="5" fillId="0" borderId="46" xfId="4" applyNumberFormat="1" applyFont="1" applyFill="1" applyBorder="1" applyAlignment="1" applyProtection="1"/>
    <xf numFmtId="165" fontId="5" fillId="3" borderId="10" xfId="4" applyNumberFormat="1" applyFont="1" applyFill="1" applyBorder="1" applyAlignment="1" applyProtection="1">
      <protection locked="0"/>
    </xf>
    <xf numFmtId="165" fontId="5" fillId="0" borderId="0" xfId="4" applyNumberFormat="1" applyFont="1" applyFill="1" applyBorder="1" applyAlignment="1" applyProtection="1"/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165" fontId="5" fillId="0" borderId="15" xfId="4" applyNumberFormat="1" applyFont="1" applyFill="1" applyBorder="1" applyAlignment="1" applyProtection="1"/>
    <xf numFmtId="41" fontId="5" fillId="3" borderId="47" xfId="6" applyFont="1" applyFill="1" applyBorder="1" applyAlignment="1" applyProtection="1">
      <protection locked="0"/>
    </xf>
    <xf numFmtId="41" fontId="5" fillId="3" borderId="32" xfId="6" applyFont="1" applyFill="1" applyBorder="1" applyAlignment="1" applyProtection="1">
      <protection locked="0"/>
    </xf>
    <xf numFmtId="41" fontId="5" fillId="3" borderId="33" xfId="6" applyFont="1" applyFill="1" applyBorder="1" applyAlignment="1" applyProtection="1">
      <protection locked="0"/>
    </xf>
    <xf numFmtId="0" fontId="12" fillId="0" borderId="0" xfId="4" applyNumberFormat="1" applyFont="1" applyFill="1" applyAlignment="1" applyProtection="1">
      <protection hidden="1"/>
    </xf>
    <xf numFmtId="0" fontId="3" fillId="0" borderId="3" xfId="4" applyNumberFormat="1" applyFont="1" applyFill="1" applyBorder="1" applyAlignment="1" applyProtection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165" fontId="5" fillId="3" borderId="38" xfId="4" applyNumberFormat="1" applyFont="1" applyFill="1" applyBorder="1" applyAlignment="1" applyProtection="1">
      <protection locked="0"/>
    </xf>
    <xf numFmtId="165" fontId="5" fillId="3" borderId="48" xfId="4" applyNumberFormat="1" applyFont="1" applyFill="1" applyBorder="1" applyAlignment="1" applyProtection="1">
      <protection locked="0"/>
    </xf>
    <xf numFmtId="0" fontId="16" fillId="0" borderId="0" xfId="4" applyNumberFormat="1" applyFont="1" applyFill="1" applyAlignment="1" applyProtection="1">
      <protection hidden="1"/>
    </xf>
    <xf numFmtId="0" fontId="5" fillId="0" borderId="23" xfId="4" applyNumberFormat="1" applyFont="1" applyFill="1" applyBorder="1" applyAlignment="1" applyProtection="1">
      <alignment wrapText="1"/>
    </xf>
    <xf numFmtId="165" fontId="5" fillId="3" borderId="24" xfId="4" applyNumberFormat="1" applyFont="1" applyFill="1" applyBorder="1" applyAlignment="1" applyProtection="1">
      <protection locked="0"/>
    </xf>
    <xf numFmtId="165" fontId="5" fillId="3" borderId="49" xfId="4" applyNumberFormat="1" applyFont="1" applyFill="1" applyBorder="1" applyAlignment="1" applyProtection="1">
      <protection locked="0"/>
    </xf>
    <xf numFmtId="0" fontId="5" fillId="3" borderId="0" xfId="4" applyNumberFormat="1" applyFont="1" applyFill="1" applyAlignment="1" applyProtection="1">
      <protection hidden="1"/>
    </xf>
    <xf numFmtId="0" fontId="5" fillId="0" borderId="50" xfId="4" applyNumberFormat="1" applyFont="1" applyFill="1" applyBorder="1" applyAlignment="1" applyProtection="1">
      <alignment wrapText="1"/>
    </xf>
    <xf numFmtId="165" fontId="5" fillId="3" borderId="29" xfId="4" applyNumberFormat="1" applyFont="1" applyFill="1" applyBorder="1" applyAlignment="1" applyProtection="1">
      <protection locked="0"/>
    </xf>
    <xf numFmtId="165" fontId="5" fillId="3" borderId="51" xfId="4" applyNumberFormat="1" applyFont="1" applyFill="1" applyBorder="1" applyAlignment="1" applyProtection="1">
      <protection locked="0"/>
    </xf>
    <xf numFmtId="0" fontId="5" fillId="0" borderId="4" xfId="4" applyNumberFormat="1" applyFont="1" applyFill="1" applyBorder="1" applyAlignment="1" applyProtection="1">
      <alignment vertical="center"/>
    </xf>
    <xf numFmtId="165" fontId="5" fillId="0" borderId="4" xfId="4" applyNumberFormat="1" applyFont="1" applyFill="1" applyBorder="1" applyAlignment="1" applyProtection="1"/>
    <xf numFmtId="165" fontId="6" fillId="0" borderId="0" xfId="4" applyNumberFormat="1" applyFont="1" applyFill="1" applyBorder="1" applyAlignment="1" applyProtection="1"/>
    <xf numFmtId="0" fontId="3" fillId="0" borderId="15" xfId="4" applyNumberFormat="1" applyFont="1" applyFill="1" applyBorder="1" applyAlignment="1" applyProtection="1">
      <alignment horizontal="center" vertical="center" wrapText="1"/>
    </xf>
    <xf numFmtId="0" fontId="3" fillId="0" borderId="5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protection hidden="1"/>
    </xf>
    <xf numFmtId="0" fontId="5" fillId="0" borderId="48" xfId="4" applyNumberFormat="1" applyFont="1" applyFill="1" applyBorder="1" applyAlignment="1" applyProtection="1">
      <alignment vertical="center"/>
    </xf>
    <xf numFmtId="0" fontId="19" fillId="0" borderId="0" xfId="4" applyNumberFormat="1" applyFont="1" applyFill="1" applyAlignment="1" applyProtection="1">
      <protection hidden="1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165" fontId="3" fillId="0" borderId="11" xfId="4" applyNumberFormat="1" applyFont="1" applyFill="1" applyBorder="1" applyAlignment="1" applyProtection="1">
      <alignment horizontal="center" vertical="center"/>
    </xf>
    <xf numFmtId="0" fontId="3" fillId="0" borderId="13" xfId="2" applyFont="1" applyBorder="1" applyAlignment="1" applyProtection="1">
      <alignment horizontal="center" vertical="center" wrapText="1"/>
    </xf>
    <xf numFmtId="0" fontId="3" fillId="0" borderId="13" xfId="2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165" fontId="5" fillId="0" borderId="15" xfId="4" applyNumberFormat="1" applyFont="1" applyFill="1" applyBorder="1" applyAlignment="1" applyProtection="1">
      <alignment horizontal="right" wrapText="1"/>
    </xf>
    <xf numFmtId="165" fontId="5" fillId="3" borderId="11" xfId="4" applyNumberFormat="1" applyFont="1" applyFill="1" applyBorder="1" applyAlignment="1" applyProtection="1">
      <protection locked="0"/>
    </xf>
    <xf numFmtId="165" fontId="5" fillId="3" borderId="13" xfId="4" applyNumberFormat="1" applyFont="1" applyFill="1" applyBorder="1" applyAlignment="1" applyProtection="1">
      <protection locked="0"/>
    </xf>
    <xf numFmtId="165" fontId="5" fillId="3" borderId="12" xfId="4" applyNumberFormat="1" applyFont="1" applyFill="1" applyBorder="1" applyAlignment="1" applyProtection="1">
      <protection locked="0"/>
    </xf>
    <xf numFmtId="0" fontId="5" fillId="0" borderId="17" xfId="4" applyNumberFormat="1" applyFont="1" applyFill="1" applyBorder="1" applyAlignment="1" applyProtection="1">
      <alignment wrapText="1"/>
    </xf>
    <xf numFmtId="165" fontId="5" fillId="0" borderId="18" xfId="4" applyNumberFormat="1" applyFont="1" applyFill="1" applyBorder="1" applyAlignment="1" applyProtection="1">
      <alignment wrapText="1"/>
    </xf>
    <xf numFmtId="165" fontId="5" fillId="3" borderId="53" xfId="4" applyNumberFormat="1" applyFont="1" applyFill="1" applyBorder="1" applyAlignment="1" applyProtection="1">
      <protection locked="0"/>
    </xf>
    <xf numFmtId="165" fontId="5" fillId="3" borderId="21" xfId="4" applyNumberFormat="1" applyFont="1" applyFill="1" applyBorder="1" applyAlignment="1" applyProtection="1">
      <protection locked="0"/>
    </xf>
    <xf numFmtId="165" fontId="5" fillId="3" borderId="22" xfId="4" applyNumberFormat="1" applyFont="1" applyFill="1" applyBorder="1" applyAlignment="1" applyProtection="1">
      <protection locked="0"/>
    </xf>
    <xf numFmtId="0" fontId="5" fillId="0" borderId="6" xfId="4" applyNumberFormat="1" applyFont="1" applyFill="1" applyBorder="1" applyAlignment="1" applyProtection="1">
      <alignment wrapText="1"/>
    </xf>
    <xf numFmtId="165" fontId="5" fillId="0" borderId="7" xfId="4" applyNumberFormat="1" applyFont="1" applyFill="1" applyBorder="1" applyAlignment="1" applyProtection="1">
      <alignment wrapText="1"/>
    </xf>
    <xf numFmtId="165" fontId="5" fillId="3" borderId="54" xfId="4" applyNumberFormat="1" applyFont="1" applyFill="1" applyBorder="1" applyAlignment="1" applyProtection="1">
      <protection locked="0"/>
    </xf>
    <xf numFmtId="165" fontId="5" fillId="3" borderId="55" xfId="4" applyNumberFormat="1" applyFont="1" applyFill="1" applyBorder="1" applyAlignment="1" applyProtection="1">
      <protection locked="0"/>
    </xf>
    <xf numFmtId="165" fontId="5" fillId="3" borderId="56" xfId="4" applyNumberFormat="1" applyFont="1" applyFill="1" applyBorder="1" applyAlignment="1" applyProtection="1">
      <protection locked="0"/>
    </xf>
    <xf numFmtId="0" fontId="5" fillId="0" borderId="37" xfId="4" applyNumberFormat="1" applyFont="1" applyFill="1" applyBorder="1" applyAlignment="1" applyProtection="1">
      <alignment wrapText="1"/>
    </xf>
    <xf numFmtId="0" fontId="5" fillId="0" borderId="38" xfId="4" applyNumberFormat="1" applyFont="1" applyFill="1" applyBorder="1" applyAlignment="1" applyProtection="1">
      <alignment wrapText="1"/>
    </xf>
    <xf numFmtId="3" fontId="5" fillId="3" borderId="57" xfId="4" applyNumberFormat="1" applyFont="1" applyFill="1" applyBorder="1" applyAlignment="1" applyProtection="1">
      <protection locked="0"/>
    </xf>
    <xf numFmtId="3" fontId="5" fillId="3" borderId="40" xfId="4" applyNumberFormat="1" applyFont="1" applyFill="1" applyBorder="1" applyAlignment="1" applyProtection="1">
      <protection locked="0"/>
    </xf>
    <xf numFmtId="3" fontId="5" fillId="3" borderId="41" xfId="4" applyNumberFormat="1" applyFont="1" applyFill="1" applyBorder="1" applyAlignment="1" applyProtection="1">
      <protection locked="0"/>
    </xf>
    <xf numFmtId="0" fontId="5" fillId="2" borderId="0" xfId="2" applyFont="1" applyFill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5" fillId="0" borderId="10" xfId="4" applyNumberFormat="1" applyFont="1" applyFill="1" applyBorder="1" applyAlignment="1" applyProtection="1">
      <alignment wrapText="1"/>
    </xf>
    <xf numFmtId="3" fontId="5" fillId="3" borderId="58" xfId="4" applyNumberFormat="1" applyFont="1" applyFill="1" applyBorder="1" applyAlignment="1" applyProtection="1">
      <protection locked="0"/>
    </xf>
    <xf numFmtId="3" fontId="5" fillId="3" borderId="32" xfId="4" applyNumberFormat="1" applyFont="1" applyFill="1" applyBorder="1" applyAlignment="1" applyProtection="1">
      <protection locked="0"/>
    </xf>
    <xf numFmtId="3" fontId="5" fillId="3" borderId="33" xfId="4" applyNumberFormat="1" applyFont="1" applyFill="1" applyBorder="1" applyAlignment="1" applyProtection="1">
      <protection locked="0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1" fillId="0" borderId="0" xfId="4" applyNumberFormat="1" applyFont="1" applyFill="1" applyBorder="1" applyAlignment="1" applyProtection="1"/>
    <xf numFmtId="165" fontId="5" fillId="3" borderId="59" xfId="4" applyNumberFormat="1" applyFont="1" applyFill="1" applyBorder="1" applyAlignment="1" applyProtection="1">
      <alignment horizontal="right"/>
      <protection locked="0"/>
    </xf>
    <xf numFmtId="165" fontId="5" fillId="3" borderId="18" xfId="4" applyNumberFormat="1" applyFont="1" applyFill="1" applyBorder="1" applyAlignment="1" applyProtection="1">
      <alignment horizontal="right"/>
      <protection locked="0"/>
    </xf>
    <xf numFmtId="0" fontId="5" fillId="5" borderId="0" xfId="4" applyNumberFormat="1" applyFont="1" applyFill="1" applyAlignment="1" applyProtection="1">
      <protection hidden="1"/>
    </xf>
    <xf numFmtId="0" fontId="5" fillId="0" borderId="60" xfId="4" applyNumberFormat="1" applyFont="1" applyFill="1" applyBorder="1" applyAlignment="1" applyProtection="1">
      <alignment wrapText="1"/>
    </xf>
    <xf numFmtId="165" fontId="5" fillId="3" borderId="61" xfId="4" applyNumberFormat="1" applyFont="1" applyFill="1" applyBorder="1" applyAlignment="1" applyProtection="1">
      <alignment horizontal="right"/>
      <protection locked="0"/>
    </xf>
    <xf numFmtId="165" fontId="5" fillId="3" borderId="60" xfId="4" applyNumberFormat="1" applyFont="1" applyFill="1" applyBorder="1" applyAlignment="1" applyProtection="1">
      <alignment horizontal="right"/>
      <protection locked="0"/>
    </xf>
    <xf numFmtId="165" fontId="1" fillId="0" borderId="15" xfId="4" applyNumberFormat="1" applyFont="1" applyFill="1" applyBorder="1" applyAlignment="1" applyProtection="1">
      <alignment horizontal="right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3" borderId="59" xfId="4" applyNumberFormat="1" applyFont="1" applyFill="1" applyBorder="1" applyAlignment="1" applyProtection="1">
      <protection locked="0"/>
    </xf>
    <xf numFmtId="0" fontId="5" fillId="0" borderId="24" xfId="4" applyNumberFormat="1" applyFont="1" applyFill="1" applyBorder="1" applyAlignment="1" applyProtection="1">
      <alignment wrapText="1"/>
    </xf>
    <xf numFmtId="165" fontId="5" fillId="3" borderId="61" xfId="4" applyNumberFormat="1" applyFont="1" applyFill="1" applyBorder="1" applyAlignment="1" applyProtection="1">
      <protection locked="0"/>
    </xf>
    <xf numFmtId="165" fontId="5" fillId="3" borderId="60" xfId="4" applyNumberFormat="1" applyFont="1" applyFill="1" applyBorder="1" applyAlignment="1" applyProtection="1">
      <protection locked="0"/>
    </xf>
    <xf numFmtId="0" fontId="5" fillId="0" borderId="29" xfId="4" applyNumberFormat="1" applyFont="1" applyFill="1" applyBorder="1" applyAlignment="1" applyProtection="1">
      <alignment wrapText="1"/>
    </xf>
    <xf numFmtId="165" fontId="1" fillId="0" borderId="15" xfId="4" applyNumberFormat="1" applyFont="1" applyFill="1" applyBorder="1" applyAlignment="1" applyProtection="1"/>
    <xf numFmtId="0" fontId="3" fillId="0" borderId="0" xfId="4" applyNumberFormat="1" applyFont="1" applyFill="1" applyAlignment="1" applyProtection="1"/>
    <xf numFmtId="0" fontId="5" fillId="6" borderId="0" xfId="4" applyNumberFormat="1" applyFont="1" applyFill="1" applyAlignment="1" applyProtection="1"/>
    <xf numFmtId="0" fontId="5" fillId="6" borderId="0" xfId="4" applyNumberFormat="1" applyFont="1" applyFill="1" applyAlignment="1" applyProtection="1">
      <protection hidden="1"/>
    </xf>
    <xf numFmtId="0" fontId="5" fillId="7" borderId="0" xfId="4" applyNumberFormat="1" applyFont="1" applyFill="1" applyAlignment="1" applyProtection="1">
      <protection hidden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5" fillId="0" borderId="10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165" fontId="5" fillId="0" borderId="52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52" xfId="4" applyNumberFormat="1" applyFont="1" applyFill="1" applyBorder="1" applyAlignment="1" applyProtection="1">
      <alignment horizontal="center" vertical="center" wrapText="1"/>
    </xf>
    <xf numFmtId="0" fontId="1" fillId="0" borderId="0" xfId="3" applyNumberFormat="1" applyFont="1" applyFill="1" applyBorder="1" applyAlignment="1" applyProtection="1">
      <alignment horizontal="center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5" fillId="0" borderId="4" xfId="4" applyNumberFormat="1" applyFont="1" applyFill="1" applyBorder="1" applyAlignment="1" applyProtection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1" xfId="4" applyNumberFormat="1" applyFont="1" applyFill="1" applyBorder="1" applyAlignment="1" applyProtection="1">
      <alignment vertical="center" wrapText="1"/>
    </xf>
    <xf numFmtId="0" fontId="4" fillId="0" borderId="1" xfId="2" applyFont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left" wrapText="1"/>
    </xf>
    <xf numFmtId="0" fontId="5" fillId="0" borderId="52" xfId="4" applyNumberFormat="1" applyFont="1" applyFill="1" applyBorder="1" applyAlignment="1" applyProtection="1">
      <alignment horizontal="left" wrapText="1"/>
    </xf>
    <xf numFmtId="0" fontId="5" fillId="0" borderId="7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left" vertical="center" wrapText="1"/>
    </xf>
    <xf numFmtId="0" fontId="5" fillId="0" borderId="10" xfId="4" applyNumberFormat="1" applyFont="1" applyFill="1" applyBorder="1" applyAlignment="1" applyProtection="1">
      <alignment horizontal="left" vertical="center" wrapText="1"/>
    </xf>
  </cellXfs>
  <cellStyles count="7">
    <cellStyle name="Millares [0] 3 2 2" xfId="6"/>
    <cellStyle name="Normal" xfId="0" builtinId="0"/>
    <cellStyle name="Normal 2" xfId="5"/>
    <cellStyle name="Normal 6" xfId="2"/>
    <cellStyle name="Normal_08a" xfId="1"/>
    <cellStyle name="Normal_REM 05-2002" xfId="3"/>
    <cellStyle name="Normal_REM 21-200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ULTIMA%20INF.%20REM/SA_15_V1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SEPTIEMBRE/116108A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REM%20OCTUBRE.%202015/REM%20OCTUBRE.%202015/116108A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NOVIEMBRE/116108A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DICIEMBRE%20CON%20REM%2009%202015/116108A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ENERO/116108%20SA-15_V1.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FEBRERO/116108%20SA_15_V1.2%20-%202015%20-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MARZO/116%20108%20SA_15_V1.2%20-%202015%20-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ABRIL/116%20108%20SA_15_V1.2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MAYO/116%20108%20SA_15_V1.2%20-%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JUNIO/116108A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JULIO/116108A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AGOSTO/116108A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8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topLeftCell="A52" workbookViewId="0">
      <selection activeCell="G75" sqref="G75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",[1]NOMBRE!B2," - ","( ",[1]NOMBRE!C2,[1]NOMBRE!D2,[1]NOMBRE!E2,[1]NOMBRE!F2,[1]NOMBRE!G2," )")</f>
        <v>COMUNA:  - ( 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",[1]NOMBRE!B6," - ","( ",[1]NOMBRE!C6,[1]NOMBRE!D6," )")</f>
        <v>MES:  - ( 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",[1]NOMBRE!B7)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16" t="s">
        <v>1</v>
      </c>
      <c r="B7" s="216"/>
      <c r="C7" s="216"/>
      <c r="D7" s="216"/>
      <c r="E7" s="216"/>
      <c r="F7" s="216"/>
      <c r="G7" s="216"/>
      <c r="H7" s="216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7" t="s">
        <v>3</v>
      </c>
      <c r="B9" s="207" t="s">
        <v>4</v>
      </c>
      <c r="C9" s="207" t="s">
        <v>5</v>
      </c>
      <c r="D9" s="222" t="s">
        <v>6</v>
      </c>
      <c r="E9" s="223"/>
      <c r="F9" s="207" t="s">
        <v>7</v>
      </c>
      <c r="G9" s="207" t="s">
        <v>8</v>
      </c>
      <c r="H9" s="217" t="s">
        <v>9</v>
      </c>
      <c r="I9" s="222"/>
      <c r="J9" s="226"/>
      <c r="K9" s="21"/>
      <c r="L9" s="20"/>
      <c r="X9" s="14"/>
    </row>
    <row r="10" spans="1:27" ht="10.5" customHeight="1" x14ac:dyDescent="0.15">
      <c r="A10" s="218"/>
      <c r="B10" s="208"/>
      <c r="C10" s="220"/>
      <c r="D10" s="224"/>
      <c r="E10" s="225"/>
      <c r="F10" s="208"/>
      <c r="G10" s="208"/>
      <c r="H10" s="219"/>
      <c r="I10" s="227"/>
      <c r="J10" s="228"/>
      <c r="K10" s="21"/>
      <c r="L10" s="20"/>
      <c r="X10" s="14"/>
    </row>
    <row r="11" spans="1:27" ht="40.5" customHeight="1" x14ac:dyDescent="0.15">
      <c r="A11" s="219"/>
      <c r="B11" s="209"/>
      <c r="C11" s="221"/>
      <c r="D11" s="22" t="s">
        <v>10</v>
      </c>
      <c r="E11" s="23" t="s">
        <v>11</v>
      </c>
      <c r="F11" s="209"/>
      <c r="G11" s="209"/>
      <c r="H11" s="24" t="s">
        <v>12</v>
      </c>
      <c r="I11" s="25" t="s">
        <v>13</v>
      </c>
      <c r="J11" s="26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17435</v>
      </c>
      <c r="E12" s="30">
        <f t="shared" si="0"/>
        <v>14289</v>
      </c>
      <c r="F12" s="31">
        <f t="shared" si="0"/>
        <v>2466</v>
      </c>
      <c r="G12" s="31">
        <f t="shared" si="0"/>
        <v>9276</v>
      </c>
      <c r="H12" s="29">
        <f>SUM(H13:H16)</f>
        <v>6979</v>
      </c>
      <c r="I12" s="32">
        <f>SUM(I13:I16)</f>
        <v>6708</v>
      </c>
      <c r="J12" s="30">
        <f t="shared" si="0"/>
        <v>271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f>+Enero!B13</f>
        <v>4</v>
      </c>
      <c r="C13" s="37">
        <f>+Enero!C13</f>
        <v>4</v>
      </c>
      <c r="D13" s="37">
        <f>SUM(Enero!D13+Febrero!D13+'Marzo '!D13+'Abril '!D13+'Mayo '!D13+Junio!D13+Julio!D13+Agosto!D13+Septiembre!D13+'Octubre '!D13+Noviembre!D13+'Diciembre '!D13)</f>
        <v>9164</v>
      </c>
      <c r="E13" s="37">
        <f>SUM(Enero!E13+Febrero!E13+'Marzo '!E13+'Abril '!E13+'Mayo '!E13+Junio!E13+Julio!E13+Agosto!E13+Septiembre!E13+'Octubre '!E13+Noviembre!E13+'Diciembre '!E13)</f>
        <v>6018</v>
      </c>
      <c r="F13" s="37">
        <f>SUM(Enero!F13+Febrero!F13+'Marzo '!F13+'Abril '!F13+'Mayo '!F13+Junio!F13+Julio!F13+Agosto!F13+Septiembre!F13+'Octubre '!F13+Noviembre!F13+'Diciembre '!F13)</f>
        <v>1691</v>
      </c>
      <c r="G13" s="37">
        <f>SUM(Enero!G13+Febrero!G13+'Marzo '!G13+'Abril '!G13+'Mayo '!G13+Junio!G13+Julio!G13+Agosto!G13+Septiembre!G13+'Octubre '!G13+Noviembre!G13+'Diciembre '!G13)</f>
        <v>6213</v>
      </c>
      <c r="H13" s="37">
        <f>SUM(Enero!H13+Febrero!H13+'Marzo '!H13+'Abril '!H13+'Mayo '!H13+Junio!H13+Julio!H13+Agosto!H13+Septiembre!H13+'Octubre '!H13+Noviembre!H13+'Diciembre '!H13)</f>
        <v>3916</v>
      </c>
      <c r="I13" s="37">
        <f>SUM(Enero!I13+Febrero!I13+'Marzo '!I13+'Abril '!I13+'Mayo '!I13+Junio!I13+Julio!I13+Agosto!I13+Septiembre!I13+'Octubre '!I13+Noviembre!I13+'Diciembre '!I13)</f>
        <v>3645</v>
      </c>
      <c r="J13" s="37">
        <f>SUM(Enero!J13+Febrero!J13+'Marzo '!J13+'Abril '!J13+'Mayo '!J13+Junio!J13+Julio!J13+Agosto!J13+Septiembre!J13+'Octubre '!J13+Noviembre!J13+'Diciembre '!J13)</f>
        <v>271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37">
        <f>+Enero!B14</f>
        <v>1</v>
      </c>
      <c r="C14" s="37">
        <f>+Enero!C14</f>
        <v>1</v>
      </c>
      <c r="D14" s="37">
        <f>SUM(Enero!D14+Febrero!D14+'Marzo '!D14+'Abril '!D14+'Mayo '!D14+Junio!D14+Julio!D14+Agosto!D14+Septiembre!D14+'Octubre '!D14+Noviembre!D14+'Diciembre '!D14)</f>
        <v>8271</v>
      </c>
      <c r="E14" s="37">
        <f>SUM(Enero!E14+Febrero!E14+'Marzo '!E14+'Abril '!E14+'Mayo '!E14+Junio!E14+Julio!E14+Agosto!E14+Septiembre!E14+'Octubre '!E14+Noviembre!E14+'Diciembre '!E14)</f>
        <v>8271</v>
      </c>
      <c r="F14" s="37">
        <f>SUM(Enero!F14+Febrero!F14+'Marzo '!F14+'Abril '!F14+'Mayo '!F14+Junio!F14+Julio!F14+Agosto!F14+Septiembre!F14+'Octubre '!F14+Noviembre!F14+'Diciembre '!F14)</f>
        <v>775</v>
      </c>
      <c r="G14" s="37">
        <f>SUM(Enero!G14+Febrero!G14+'Marzo '!G14+'Abril '!G14+'Mayo '!G14+Junio!G14+Julio!G14+Agosto!G14+Septiembre!G14+'Octubre '!G14+Noviembre!G14+'Diciembre '!G14)</f>
        <v>3063</v>
      </c>
      <c r="H14" s="37">
        <f>SUM(Enero!H14+Febrero!H14+'Marzo '!H14+'Abril '!H14+'Mayo '!H14+Junio!H14+Julio!H14+Agosto!H14+Septiembre!H14+'Octubre '!H14+Noviembre!H14+'Diciembre '!H14)</f>
        <v>3063</v>
      </c>
      <c r="I14" s="37">
        <f>SUM(Enero!I14+Febrero!I14+'Marzo '!I14+'Abril '!I14+'Mayo '!I14+Junio!I14+Julio!I14+Agosto!I14+Septiembre!I14+'Octubre '!I14+Noviembre!I14+'Diciembre '!I14)</f>
        <v>3063</v>
      </c>
      <c r="J14" s="37">
        <f>SUM(Enero!J14+Febrero!J14+'Marzo '!J14+'Abril '!J14+'Mayo '!J14+Junio!J14+Julio!J14+Agosto!J14+Septiembre!J14+'Octubre '!J14+Noviembre!J14+'Diciembre '!J14)</f>
        <v>0</v>
      </c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37">
        <f>SUM(Enero!B15+Febrero!B15+'Marzo '!B15+'Abril '!B15+'Mayo '!B15+Junio!B15+Julio!B15+Agosto!B15+Septiembre!B15+'Octubre '!B15+Noviembre!B15+'Diciembre '!B15)</f>
        <v>0</v>
      </c>
      <c r="C15" s="37">
        <f>SUM(Enero!C15+Febrero!C15+'Marzo '!C15+'Abril '!C15+'Mayo '!C15+Junio!C15+Julio!C15+Agosto!C15+Septiembre!C15+'Octubre '!C15+Noviembre!C15+'Diciembre '!C15)</f>
        <v>0</v>
      </c>
      <c r="D15" s="37">
        <f>SUM(Enero!D15+Febrero!D15+'Marzo '!D15+'Abril '!D15+'Mayo '!D15+Junio!D15+Julio!D15+Agosto!D15+Septiembre!D15+'Octubre '!D15+Noviembre!D15+'Diciembre '!D15)</f>
        <v>0</v>
      </c>
      <c r="E15" s="37">
        <f>SUM(Enero!E15+Febrero!E15+'Marzo '!E15+'Abril '!E15+'Mayo '!E15+Junio!E15+Julio!E15+Agosto!E15+Septiembre!E15+'Octubre '!E15+Noviembre!E15+'Diciembre '!E15)</f>
        <v>0</v>
      </c>
      <c r="F15" s="37">
        <f>SUM(Enero!F15+Febrero!F15+'Marzo '!F15+'Abril '!F15+'Mayo '!F15+Junio!F15+Julio!F15+Agosto!F15+Septiembre!F15+'Octubre '!F15+Noviembre!F15+'Diciembre '!F15)</f>
        <v>0</v>
      </c>
      <c r="G15" s="37">
        <f>SUM(Enero!G15+Febrero!G15+'Marzo '!G15+'Abril '!G15+'Mayo '!G15+Junio!G15+Julio!G15+Agosto!G15+Septiembre!G15+'Octubre '!G15+Noviembre!G15+'Diciembre '!G15)</f>
        <v>0</v>
      </c>
      <c r="H15" s="37">
        <f>SUM(Enero!H15+Febrero!H15+'Marzo '!H15+'Abril '!H15+'Mayo '!H15+Junio!H15+Julio!H15+Agosto!H15+Septiembre!H15+'Octubre '!H15+Noviembre!H15+'Diciembre '!H15)</f>
        <v>0</v>
      </c>
      <c r="I15" s="37">
        <f>SUM(Enero!I15+Febrero!I15+'Marzo '!I15+'Abril '!I15+'Mayo '!I15+Junio!I15+Julio!I15+Agosto!I15+Septiembre!I15+'Octubre '!I15+Noviembre!I15+'Diciembre '!I15)</f>
        <v>0</v>
      </c>
      <c r="J15" s="37">
        <f>SUM(Enero!J15+Febrero!J15+'Marzo '!J15+'Abril '!J15+'Mayo '!J15+Junio!J15+Julio!J15+Agosto!J15+Septiembre!J15+'Octubre '!J15+Noviembre!J15+'Diciembre '!J15)</f>
        <v>0</v>
      </c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37">
        <f>SUM(Enero!B16+Febrero!B16+'Marzo '!B16+'Abril '!B16+'Mayo '!B16+Junio!B16+Julio!B16+Agosto!B16+Septiembre!B16+'Octubre '!B16+Noviembre!B16+'Diciembre '!B16)</f>
        <v>0</v>
      </c>
      <c r="C16" s="37">
        <f>SUM(Enero!C16+Febrero!C16+'Marzo '!C16+'Abril '!C16+'Mayo '!C16+Junio!C16+Julio!C16+Agosto!C16+Septiembre!C16+'Octubre '!C16+Noviembre!C16+'Diciembre '!C16)</f>
        <v>0</v>
      </c>
      <c r="D16" s="37">
        <f>SUM(Enero!D16+Febrero!D16+'Marzo '!D16+'Abril '!D16+'Mayo '!D16+Junio!D16+Julio!D16+Agosto!D16+Septiembre!D16+'Octubre '!D16+Noviembre!D16+'Diciembre '!D16)</f>
        <v>0</v>
      </c>
      <c r="E16" s="37">
        <f>SUM(Enero!E16+Febrero!E16+'Marzo '!E16+'Abril '!E16+'Mayo '!E16+Junio!E16+Julio!E16+Agosto!E16+Septiembre!E16+'Octubre '!E16+Noviembre!E16+'Diciembre '!E16)</f>
        <v>0</v>
      </c>
      <c r="F16" s="37">
        <f>SUM(Enero!F16+Febrero!F16+'Marzo '!F16+'Abril '!F16+'Mayo '!F16+Junio!F16+Julio!F16+Agosto!F16+Septiembre!F16+'Octubre '!F16+Noviembre!F16+'Diciembre '!F16)</f>
        <v>0</v>
      </c>
      <c r="G16" s="37">
        <f>SUM(Enero!G16+Febrero!G16+'Marzo '!G16+'Abril '!G16+'Mayo '!G16+Junio!G16+Julio!G16+Agosto!G16+Septiembre!G16+'Octubre '!G16+Noviembre!G16+'Diciembre '!G16)</f>
        <v>0</v>
      </c>
      <c r="H16" s="37">
        <f>SUM(Enero!H16+Febrero!H16+'Marzo '!H16+'Abril '!H16+'Mayo '!H16+Junio!H16+Julio!H16+Agosto!H16+Septiembre!H16+'Octubre '!H16+Noviembre!H16+'Diciembre '!H16)</f>
        <v>0</v>
      </c>
      <c r="I16" s="37">
        <f>SUM(Enero!I16+Febrero!I16+'Marzo '!I16+'Abril '!I16+'Mayo '!I16+Junio!I16+Julio!I16+Agosto!I16+Septiembre!I16+'Octubre '!I16+Noviembre!I16+'Diciembre '!I16)</f>
        <v>0</v>
      </c>
      <c r="J16" s="37">
        <f>SUM(Enero!J16+Febrero!J16+'Marzo '!J16+'Abril '!J16+'Mayo '!J16+Junio!J16+Julio!J16+Agosto!J16+Septiembre!J16+'Octubre '!J16+Noviembre!J16+'Diciembre '!J16)</f>
        <v>0</v>
      </c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64" t="s">
        <v>21</v>
      </c>
      <c r="B18" s="65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690</v>
      </c>
      <c r="C19" s="72">
        <f>SUM(Enero!C19+Febrero!C19+'Marzo '!C19+'Abril '!C19+'Mayo '!C19+Junio!C19+Julio!C19+Agosto!C19+Septiembre!C19+'Octubre '!C19+Noviembre!C19+'Diciembre '!C19)</f>
        <v>0</v>
      </c>
      <c r="D19" s="73">
        <f>SUM(Enero!D19+Febrero!D19+'Marzo '!D19+'Abril '!D19+'Mayo '!D19+Junio!D19+Julio!D19+Agosto!D19+Septiembre!D19+'Octubre '!D19+Noviembre!D19+'Diciembre '!D19)</f>
        <v>0</v>
      </c>
      <c r="E19" s="73">
        <f>SUM(Enero!E19+Febrero!E19+'Marzo '!E19+'Abril '!E19+'Mayo '!E19+Junio!E19+Julio!E19+Agosto!E19+Septiembre!E19+'Octubre '!E19+Noviembre!E19+'Diciembre '!E19)</f>
        <v>690</v>
      </c>
      <c r="F19" s="73">
        <f>SUM(Enero!F19+Febrero!F19+'Marzo '!F19+'Abril '!F19+'Mayo '!F19+Junio!F19+Julio!F19+Agosto!F19+Septiembre!F19+'Octubre '!F19+Noviembre!F19+'Diciembre '!F19)</f>
        <v>0</v>
      </c>
      <c r="G19" s="74">
        <f>SUM(Enero!G19+Febrero!G19+'Marzo '!G19+'Abril '!G19+'Mayo '!G19+Junio!G19+Julio!G19+Agosto!G19+Septiembre!G19+'Octubre '!G19+Noviembre!G19+'Diciembre '!G19)</f>
        <v>0</v>
      </c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278</v>
      </c>
      <c r="C20" s="77">
        <f>SUM(Enero!C20+Febrero!C20+'Marzo '!C20+'Abril '!C20+'Mayo '!C20+Junio!C20+Julio!C20+Agosto!C20+Septiembre!C20+'Octubre '!C20+Noviembre!C20+'Diciembre '!C20)</f>
        <v>0</v>
      </c>
      <c r="D20" s="78">
        <f>SUM(Enero!D20+Febrero!D20+'Marzo '!D20+'Abril '!D20+'Mayo '!D20+Junio!D20+Julio!D20+Agosto!D20+Septiembre!D20+'Octubre '!D20+Noviembre!D20+'Diciembre '!D20)</f>
        <v>0</v>
      </c>
      <c r="E20" s="78">
        <f>SUM(Enero!E20+Febrero!E20+'Marzo '!E20+'Abril '!E20+'Mayo '!E20+Junio!E20+Julio!E20+Agosto!E20+Septiembre!E20+'Octubre '!E20+Noviembre!E20+'Diciembre '!E20)</f>
        <v>278</v>
      </c>
      <c r="F20" s="78">
        <f>SUM(Enero!F20+Febrero!F20+'Marzo '!F20+'Abril '!F20+'Mayo '!F20+Junio!F20+Julio!F20+Agosto!F20+Septiembre!F20+'Octubre '!F20+Noviembre!F20+'Diciembre '!F20)</f>
        <v>0</v>
      </c>
      <c r="G20" s="79">
        <f>SUM(Enero!G20+Febrero!G20+'Marzo '!G20+'Abril '!G20+'Mayo '!G20+Junio!G20+Julio!G20+Agosto!G20+Septiembre!G20+'Octubre '!G20+Noviembre!G20+'Diciembre '!G20)</f>
        <v>0</v>
      </c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278</v>
      </c>
      <c r="C21" s="77">
        <f>SUM(Enero!C21+Febrero!C21+'Marzo '!C21+'Abril '!C21+'Mayo '!C21+Junio!C21+Julio!C21+Agosto!C21+Septiembre!C21+'Octubre '!C21+Noviembre!C21+'Diciembre '!C21)</f>
        <v>0</v>
      </c>
      <c r="D21" s="78">
        <f>SUM(Enero!D21+Febrero!D21+'Marzo '!D21+'Abril '!D21+'Mayo '!D21+Junio!D21+Julio!D21+Agosto!D21+Septiembre!D21+'Octubre '!D21+Noviembre!D21+'Diciembre '!D21)</f>
        <v>0</v>
      </c>
      <c r="E21" s="78">
        <f>SUM(Enero!E21+Febrero!E21+'Marzo '!E21+'Abril '!E21+'Mayo '!E21+Junio!E21+Julio!E21+Agosto!E21+Septiembre!E21+'Octubre '!E21+Noviembre!E21+'Diciembre '!E21)</f>
        <v>278</v>
      </c>
      <c r="F21" s="78">
        <f>SUM(Enero!F21+Febrero!F21+'Marzo '!F21+'Abril '!F21+'Mayo '!F21+Junio!F21+Julio!F21+Agosto!F21+Septiembre!F21+'Octubre '!F21+Noviembre!F21+'Diciembre '!F21)</f>
        <v>0</v>
      </c>
      <c r="G21" s="79">
        <f>SUM(Enero!G21+Febrero!G21+'Marzo '!G21+'Abril '!G21+'Mayo '!G21+Junio!G21+Julio!G21+Agosto!G21+Septiembre!G21+'Octubre '!G21+Noviembre!G21+'Diciembre '!G21)</f>
        <v>0</v>
      </c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278</v>
      </c>
      <c r="C22" s="77">
        <f>SUM(Enero!C22+Febrero!C22+'Marzo '!C22+'Abril '!C22+'Mayo '!C22+Junio!C22+Julio!C22+Agosto!C22+Septiembre!C22+'Octubre '!C22+Noviembre!C22+'Diciembre '!C22)</f>
        <v>0</v>
      </c>
      <c r="D22" s="78">
        <f>SUM(Enero!D22+Febrero!D22+'Marzo '!D22+'Abril '!D22+'Mayo '!D22+Junio!D22+Julio!D22+Agosto!D22+Septiembre!D22+'Octubre '!D22+Noviembre!D22+'Diciembre '!D22)</f>
        <v>0</v>
      </c>
      <c r="E22" s="78">
        <f>SUM(Enero!E22+Febrero!E22+'Marzo '!E22+'Abril '!E22+'Mayo '!E22+Junio!E22+Julio!E22+Agosto!E22+Septiembre!E22+'Octubre '!E22+Noviembre!E22+'Diciembre '!E22)</f>
        <v>278</v>
      </c>
      <c r="F22" s="78">
        <f>SUM(Enero!F22+Febrero!F22+'Marzo '!F22+'Abril '!F22+'Mayo '!F22+Junio!F22+Julio!F22+Agosto!F22+Septiembre!F22+'Octubre '!F22+Noviembre!F22+'Diciembre '!F22)</f>
        <v>0</v>
      </c>
      <c r="G22" s="79">
        <f>SUM(Enero!G22+Febrero!G22+'Marzo '!G22+'Abril '!G22+'Mayo '!G22+Junio!G22+Julio!G22+Agosto!G22+Septiembre!G22+'Octubre '!G22+Noviembre!G22+'Diciembre '!G22)</f>
        <v>0</v>
      </c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278</v>
      </c>
      <c r="C23" s="82">
        <f>SUM(Enero!C23+Febrero!C23+'Marzo '!C23+'Abril '!C23+'Mayo '!C23+Junio!C23+Julio!C23+Agosto!C23+Septiembre!C23+'Octubre '!C23+Noviembre!C23+'Diciembre '!C23)</f>
        <v>0</v>
      </c>
      <c r="D23" s="83">
        <f>SUM(Enero!D23+Febrero!D23+'Marzo '!D23+'Abril '!D23+'Mayo '!D23+Junio!D23+Julio!D23+Agosto!D23+Septiembre!D23+'Octubre '!D23+Noviembre!D23+'Diciembre '!D23)</f>
        <v>0</v>
      </c>
      <c r="E23" s="83">
        <f>SUM(Enero!E23+Febrero!E23+'Marzo '!E23+'Abril '!E23+'Mayo '!E23+Junio!E23+Julio!E23+Agosto!E23+Septiembre!E23+'Octubre '!E23+Noviembre!E23+'Diciembre '!E23)</f>
        <v>278</v>
      </c>
      <c r="F23" s="83">
        <f>SUM(Enero!F23+Febrero!F23+'Marzo '!F23+'Abril '!F23+'Mayo '!F23+Junio!F23+Julio!F23+Agosto!F23+Septiembre!F23+'Octubre '!F23+Noviembre!F23+'Diciembre '!F23)</f>
        <v>0</v>
      </c>
      <c r="G23" s="84">
        <f>SUM(Enero!G23+Febrero!G23+'Marzo '!G23+'Abril '!G23+'Mayo '!G23+Junio!G23+Julio!G23+Agosto!G23+Septiembre!G23+'Octubre '!G23+Noviembre!G23+'Diciembre '!G23)</f>
        <v>0</v>
      </c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f>SUM(Enero!B27+Febrero!B27+'Marzo '!B27+'Abril '!B27+'Mayo '!B27+Junio!B27+Julio!B27+Agosto!B27+Septiembre!B27+'Octubre '!B27+Noviembre!B27+'Diciembre '!B27)</f>
        <v>169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f>SUM(Enero!B28+Febrero!B28+'Marzo '!B28+'Abril '!B28+'Mayo '!B28+Junio!B28+Julio!B28+Agosto!B28+Septiembre!B28+'Octubre '!B28+Noviembre!B28+'Diciembre '!B28)</f>
        <v>187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f>SUM(Enero!B29+Febrero!B29+'Marzo '!B29+'Abril '!B29+'Mayo '!B29+Junio!B29+Julio!B29+Agosto!B29+Septiembre!B29+'Octubre '!B29+Noviembre!B29+'Diciembre '!B29)</f>
        <v>1284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f>SUM(Enero!B30+Febrero!B30+'Marzo '!B30+'Abril '!B30+'Mayo '!B30+Junio!B30+Julio!B30+Agosto!B30+Septiembre!B30+'Octubre '!B30+Noviembre!B30+'Diciembre '!B30)</f>
        <v>117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>
        <f>SUM(Enero!B31+Febrero!B31+'Marzo '!B31+'Abril '!B31+'Mayo '!B31+Junio!B31+Julio!B31+Agosto!B31+Septiembre!B31+'Octubre '!B31+Noviembre!B31+'Diciembre '!B31)</f>
        <v>6</v>
      </c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f>SUM(Enero!B32+Febrero!B32+'Marzo '!B32+'Abril '!B32+'Mayo '!B32+Junio!B32+Julio!B32+Agosto!B32+Septiembre!B32+'Octubre '!B32+Noviembre!B32+'Diciembre '!B32)</f>
        <v>20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1974</v>
      </c>
      <c r="C35" s="98">
        <f>SUM(Enero!C35+Febrero!C35+'Marzo '!C35+'Abril '!C35+'Mayo '!C35+Junio!C35+Julio!C35+Agosto!C35+Septiembre!C35+'Octubre '!C35+Noviembre!C35+'Diciembre '!C35)</f>
        <v>29</v>
      </c>
      <c r="D35" s="99">
        <f>SUM(Enero!D35+Febrero!D35+'Marzo '!D35+'Abril '!D35+'Mayo '!D35+Junio!D35+Julio!D35+Agosto!D35+Septiembre!D35+'Octubre '!D35+Noviembre!D35+'Diciembre '!D35)</f>
        <v>184</v>
      </c>
      <c r="E35" s="99">
        <f>SUM(Enero!E35+Febrero!E35+'Marzo '!E35+'Abril '!E35+'Mayo '!E35+Junio!E35+Julio!E35+Agosto!E35+Septiembre!E35+'Octubre '!E35+Noviembre!E35+'Diciembre '!E35)</f>
        <v>669</v>
      </c>
      <c r="F35" s="100">
        <f>SUM(Enero!F35+Febrero!F35+'Marzo '!F35+'Abril '!F35+'Mayo '!F35+Junio!F35+Julio!F35+Agosto!F35+Septiembre!F35+'Octubre '!F35+Noviembre!F35+'Diciembre '!F35)</f>
        <v>1092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64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f>SUM(Enero!B39+Febrero!B39+'Marzo '!B39+'Abril '!B39+'Mayo '!B39+Junio!B39+Julio!B39+Agosto!B39+Septiembre!B39+'Octubre '!B39+Noviembre!B39+'Diciembre '!B39)</f>
        <v>9970</v>
      </c>
      <c r="C39" s="106">
        <f>SUM(Enero!C39+Febrero!C39+'Marzo '!C39+'Abril '!C39+'Mayo '!C39+Junio!C39+Julio!C39+Agosto!C39+Septiembre!C39+'Octubre '!C39+Noviembre!C39+'Diciembre '!C39)</f>
        <v>28927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f>SUM(Enero!B40+Febrero!B40+'Marzo '!B40+'Abril '!B40+'Mayo '!B40+Junio!B40+Julio!B40+Agosto!B40+Septiembre!B40+'Octubre '!B40+Noviembre!B40+'Diciembre '!B40)</f>
        <v>2639</v>
      </c>
      <c r="C40" s="110">
        <f>SUM(Enero!C40+Febrero!C40+'Marzo '!C40+'Abril '!C40+'Mayo '!C40+Junio!C40+Julio!C40+Agosto!C40+Septiembre!C40+'Octubre '!C40+Noviembre!C40+'Diciembre '!C40)</f>
        <v>1402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f>SUM(Enero!B41+Febrero!B41+'Marzo '!B41+'Abril '!B41+'Mayo '!B41+Junio!B41+Julio!B41+Agosto!B41+Septiembre!B41+'Octubre '!B41+Noviembre!B41+'Diciembre '!B41)</f>
        <v>1797</v>
      </c>
      <c r="C41" s="110">
        <f>SUM(Enero!C41+Febrero!C41+'Marzo '!C41+'Abril '!C41+'Mayo '!C41+Junio!C41+Julio!C41+Agosto!C41+Septiembre!C41+'Octubre '!C41+Noviembre!C41+'Diciembre '!C41)</f>
        <v>343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f>SUM(Enero!B42+Febrero!B42+'Marzo '!B42+'Abril '!B42+'Mayo '!B42+Junio!B42+Julio!B42+Agosto!B42+Septiembre!B42+'Octubre '!B42+Noviembre!B42+'Diciembre '!B42)</f>
        <v>1505</v>
      </c>
      <c r="C42" s="114">
        <f>SUM(Enero!C42+Febrero!C42+'Marzo '!C42+'Abril '!C42+'Mayo '!C42+Junio!C42+Julio!C42+Agosto!C42+Septiembre!C42+'Octubre '!C42+Noviembre!C42+'Diciembre '!C42)</f>
        <v>3564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f>SUM(Enero!B46+Febrero!B46+'Marzo '!B46+'Abril '!B46+'Mayo '!B46+Junio!B46+Julio!B46+Agosto!B46+Septiembre!B46+'Octubre '!B46+Noviembre!B46+'Diciembre '!B46)</f>
        <v>2351</v>
      </c>
      <c r="C46" s="110">
        <f>SUM(Enero!C46+Febrero!C46+'Marzo '!C46+'Abril '!C46+'Mayo '!C46+Junio!C46+Julio!C46+Agosto!C46+Septiembre!C46+'Octubre '!C46+Noviembre!C46+'Diciembre '!C46)</f>
        <v>4566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f>SUM(Enero!B47+Febrero!B47+'Marzo '!B47+'Abril '!B47+'Mayo '!B47+Junio!B47+Julio!B47+Agosto!B47+Septiembre!B47+'Octubre '!B47+Noviembre!B47+'Diciembre '!B47)</f>
        <v>2152</v>
      </c>
      <c r="C47" s="114">
        <f>SUM(Enero!C47+Febrero!C47+'Marzo '!C47+'Abril '!C47+'Mayo '!C47+Junio!C47+Julio!C47+Agosto!C47+Septiembre!C47+'Octubre '!C47+Noviembre!C47+'Diciembre '!C47)</f>
        <v>4157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9" t="s">
        <v>58</v>
      </c>
      <c r="B49" s="230"/>
      <c r="C49" s="230"/>
      <c r="D49" s="230"/>
      <c r="E49" s="230"/>
      <c r="J49" s="20"/>
      <c r="X49" s="14"/>
    </row>
    <row r="50" spans="1:31" ht="33.75" x14ac:dyDescent="0.15">
      <c r="A50" s="87" t="s">
        <v>55</v>
      </c>
      <c r="B50" s="125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31" t="s">
        <v>56</v>
      </c>
      <c r="B51" s="232"/>
      <c r="C51" s="130">
        <f>SUM(D51:I51)</f>
        <v>2861</v>
      </c>
      <c r="D51" s="131">
        <f>SUM(Enero!D51+Febrero!D51+'Marzo '!D51+'Abril '!D51+'Mayo '!D51+Junio!D51+Julio!D51+Agosto!D51+Septiembre!D51+'Octubre '!D51+Noviembre!D51+'Diciembre '!D51)</f>
        <v>625</v>
      </c>
      <c r="E51" s="132">
        <f>SUM(Enero!E51+Febrero!E51+'Marzo '!E51+'Abril '!E51+'Mayo '!E51+Junio!E51+Julio!E51+Agosto!E51+Septiembre!E51+'Octubre '!E51+Noviembre!E51+'Diciembre '!E51)</f>
        <v>380</v>
      </c>
      <c r="F51" s="132">
        <f>SUM(Enero!F51+Febrero!F51+'Marzo '!F51+'Abril '!F51+'Mayo '!F51+Junio!F51+Julio!F51+Agosto!F51+Septiembre!F51+'Octubre '!F51+Noviembre!F51+'Diciembre '!F51)</f>
        <v>519</v>
      </c>
      <c r="G51" s="132">
        <f>SUM(Enero!G51+Febrero!G51+'Marzo '!G51+'Abril '!G51+'Mayo '!G51+Junio!G51+Julio!G51+Agosto!G51+Septiembre!G51+'Octubre '!G51+Noviembre!G51+'Diciembre '!G51)</f>
        <v>441</v>
      </c>
      <c r="H51" s="132">
        <f>SUM(Enero!H51+Febrero!H51+'Marzo '!H51+'Abril '!H51+'Mayo '!H51+Junio!H51+Julio!H51+Agosto!H51+Septiembre!H51+'Octubre '!H51+Noviembre!H51+'Diciembre '!H51)</f>
        <v>383</v>
      </c>
      <c r="I51" s="133">
        <f>SUM(Enero!I51+Febrero!I51+'Marzo '!I51+'Abril '!I51+'Mayo '!I51+Junio!I51+Julio!I51+Agosto!I51+Septiembre!I51+'Octubre '!I51+Noviembre!I51+'Diciembre '!I51)</f>
        <v>513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33" t="s">
        <v>67</v>
      </c>
      <c r="B52" s="134" t="s">
        <v>68</v>
      </c>
      <c r="C52" s="135">
        <f>SUM(D52:I52)</f>
        <v>395</v>
      </c>
      <c r="D52" s="136">
        <f>SUM(Enero!D52+Febrero!D52+'Marzo '!D52+'Abril '!D52+'Mayo '!D52+Junio!D52+Julio!D52+Agosto!D52+Septiembre!D52+'Octubre '!D52+Noviembre!D52+'Diciembre '!D52)</f>
        <v>195</v>
      </c>
      <c r="E52" s="137">
        <f>SUM(Enero!E52+Febrero!E52+'Marzo '!E52+'Abril '!E52+'Mayo '!E52+Junio!E52+Julio!E52+Agosto!E52+Septiembre!E52+'Octubre '!E52+Noviembre!E52+'Diciembre '!E52)</f>
        <v>129</v>
      </c>
      <c r="F52" s="137">
        <f>SUM(Enero!F52+Febrero!F52+'Marzo '!F52+'Abril '!F52+'Mayo '!F52+Junio!F52+Julio!F52+Agosto!F52+Septiembre!F52+'Octubre '!F52+Noviembre!F52+'Diciembre '!F52)</f>
        <v>71</v>
      </c>
      <c r="G52" s="137">
        <f>SUM(Enero!G52+Febrero!G52+'Marzo '!G52+'Abril '!G52+'Mayo '!G52+Junio!G52+Julio!G52+Agosto!G52+Septiembre!G52+'Octubre '!G52+Noviembre!G52+'Diciembre '!G52)</f>
        <v>0</v>
      </c>
      <c r="H52" s="137">
        <f>SUM(Enero!H52+Febrero!H52+'Marzo '!H52+'Abril '!H52+'Mayo '!H52+Junio!H52+Julio!H52+Agosto!H52+Septiembre!H52+'Octubre '!H52+Noviembre!H52+'Diciembre '!H52)</f>
        <v>0</v>
      </c>
      <c r="I52" s="138">
        <f>SUM(Enero!I52+Febrero!I52+'Marzo '!I52+'Abril '!I52+'Mayo '!I52+Junio!I52+Julio!I52+Agosto!I52+Septiembre!I52+'Octubre '!I52+Noviembre!I52+'Diciembre '!I52)</f>
        <v>0</v>
      </c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33"/>
      <c r="B53" s="139" t="s">
        <v>69</v>
      </c>
      <c r="C53" s="140">
        <f>SUM(D53:I53)</f>
        <v>239</v>
      </c>
      <c r="D53" s="141">
        <f>SUM(Enero!D53+Febrero!D53+'Marzo '!D53+'Abril '!D53+'Mayo '!D53+Junio!D53+Julio!D53+Agosto!D53+Septiembre!D53+'Octubre '!D53+Noviembre!D53+'Diciembre '!D53)</f>
        <v>168</v>
      </c>
      <c r="E53" s="142">
        <f>SUM(Enero!E53+Febrero!E53+'Marzo '!E53+'Abril '!E53+'Mayo '!E53+Junio!E53+Julio!E53+Agosto!E53+Septiembre!E53+'Octubre '!E53+Noviembre!E53+'Diciembre '!E53)</f>
        <v>70</v>
      </c>
      <c r="F53" s="142">
        <f>SUM(Enero!F53+Febrero!F53+'Marzo '!F53+'Abril '!F53+'Mayo '!F53+Junio!F53+Julio!F53+Agosto!F53+Septiembre!F53+'Octubre '!F53+Noviembre!F53+'Diciembre '!F53)</f>
        <v>1</v>
      </c>
      <c r="G53" s="142">
        <f>SUM(Enero!G53+Febrero!G53+'Marzo '!G53+'Abril '!G53+'Mayo '!G53+Junio!G53+Julio!G53+Agosto!G53+Septiembre!G53+'Octubre '!G53+Noviembre!G53+'Diciembre '!G53)</f>
        <v>0</v>
      </c>
      <c r="H53" s="142">
        <f>SUM(Enero!H53+Febrero!H53+'Marzo '!H53+'Abril '!H53+'Mayo '!H53+Junio!H53+Julio!H53+Agosto!H53+Septiembre!H53+'Octubre '!H53+Noviembre!H53+'Diciembre '!H53)</f>
        <v>0</v>
      </c>
      <c r="I53" s="143">
        <f>SUM(Enero!I53+Febrero!I53+'Marzo '!I53+'Abril '!I53+'Mayo '!I53+Junio!I53+Julio!I53+Agosto!I53+Septiembre!I53+'Octubre '!I53+Noviembre!I53+'Diciembre '!I53)</f>
        <v>0</v>
      </c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34" t="s">
        <v>70</v>
      </c>
      <c r="B54" s="144" t="s">
        <v>68</v>
      </c>
      <c r="C54" s="145">
        <f>SUM(D54:I54)</f>
        <v>570</v>
      </c>
      <c r="D54" s="146">
        <f>SUM(Enero!D54+Febrero!D54+'Marzo '!D54+'Abril '!D54+'Mayo '!D54+Junio!D54+Julio!D54+Agosto!D54+Septiembre!D54+'Octubre '!D54+Noviembre!D54+'Diciembre '!D54)</f>
        <v>285</v>
      </c>
      <c r="E54" s="147">
        <f>SUM(Enero!E54+Febrero!E54+'Marzo '!E54+'Abril '!E54+'Mayo '!E54+Junio!E54+Julio!E54+Agosto!E54+Septiembre!E54+'Octubre '!E54+Noviembre!E54+'Diciembre '!E54)</f>
        <v>185</v>
      </c>
      <c r="F54" s="147">
        <f>SUM(Enero!F54+Febrero!F54+'Marzo '!F54+'Abril '!F54+'Mayo '!F54+Junio!F54+Julio!F54+Agosto!F54+Septiembre!F54+'Octubre '!F54+Noviembre!F54+'Diciembre '!F54)</f>
        <v>100</v>
      </c>
      <c r="G54" s="147">
        <f>SUM(Enero!G54+Febrero!G54+'Marzo '!G54+'Abril '!G54+'Mayo '!G54+Junio!G54+Julio!G54+Agosto!G54+Septiembre!G54+'Octubre '!G54+Noviembre!G54+'Diciembre '!G54)</f>
        <v>0</v>
      </c>
      <c r="H54" s="147">
        <f>SUM(Enero!H54+Febrero!H54+'Marzo '!H54+'Abril '!H54+'Mayo '!H54+Junio!H54+Julio!H54+Agosto!H54+Septiembre!H54+'Octubre '!H54+Noviembre!H54+'Diciembre '!H54)</f>
        <v>0</v>
      </c>
      <c r="I54" s="148">
        <f>SUM(Enero!I54+Febrero!I54+'Marzo '!I54+'Abril '!I54+'Mayo '!I54+Junio!I54+Julio!I54+Agosto!I54+Septiembre!I54+'Octubre '!I54+Noviembre!I54+'Diciembre '!I54)</f>
        <v>0</v>
      </c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35"/>
      <c r="B55" s="150" t="s">
        <v>69</v>
      </c>
      <c r="C55" s="151">
        <f>SUM(D55:I55)</f>
        <v>586</v>
      </c>
      <c r="D55" s="152">
        <f>SUM(Enero!D55+Febrero!D55+'Marzo '!D55+'Abril '!D55+'Mayo '!D55+Junio!D55+Julio!D55+Agosto!D55+Septiembre!D55+'Octubre '!D55+Noviembre!D55+'Diciembre '!D55)</f>
        <v>415</v>
      </c>
      <c r="E55" s="153">
        <f>SUM(Enero!E55+Febrero!E55+'Marzo '!E55+'Abril '!E55+'Mayo '!E55+Junio!E55+Julio!E55+Agosto!E55+Septiembre!E55+'Octubre '!E55+Noviembre!E55+'Diciembre '!E55)</f>
        <v>169</v>
      </c>
      <c r="F55" s="153">
        <f>SUM(Enero!F55+Febrero!F55+'Marzo '!F55+'Abril '!F55+'Mayo '!F55+Junio!F55+Julio!F55+Agosto!F55+Septiembre!F55+'Octubre '!F55+Noviembre!F55+'Diciembre '!F55)</f>
        <v>2</v>
      </c>
      <c r="G55" s="153">
        <f>SUM(Enero!G55+Febrero!G55+'Marzo '!G55+'Abril '!G55+'Mayo '!G55+Junio!G55+Julio!G55+Agosto!G55+Septiembre!G55+'Octubre '!G55+Noviembre!G55+'Diciembre '!G55)</f>
        <v>0</v>
      </c>
      <c r="H55" s="153">
        <f>SUM(Enero!H55+Febrero!H55+'Marzo '!H55+'Abril '!H55+'Mayo '!H55+Junio!H55+Julio!H55+Agosto!H55+Septiembre!H55+'Octubre '!H55+Noviembre!H55+'Diciembre '!H55)</f>
        <v>0</v>
      </c>
      <c r="I55" s="154">
        <f>SUM(Enero!I55+Febrero!I55+'Marzo '!I55+'Abril '!I55+'Mayo '!I55+Junio!I55+Julio!I55+Agosto!I55+Septiembre!I55+'Octubre '!I55+Noviembre!I55+'Diciembre '!I55)</f>
        <v>0</v>
      </c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206" t="s">
        <v>72</v>
      </c>
      <c r="B56" s="206"/>
      <c r="C56" s="206"/>
      <c r="D56" s="206"/>
      <c r="E56" s="206"/>
      <c r="F56" s="206"/>
      <c r="J56" s="20"/>
      <c r="X56" s="14"/>
    </row>
    <row r="57" spans="1:31" ht="11.25" x14ac:dyDescent="0.15">
      <c r="A57" s="65" t="s">
        <v>73</v>
      </c>
      <c r="B57" s="211" t="s">
        <v>74</v>
      </c>
      <c r="C57" s="212"/>
      <c r="D57" s="213" t="s">
        <v>75</v>
      </c>
      <c r="E57" s="214"/>
      <c r="F57" s="156"/>
      <c r="J57" s="20"/>
      <c r="X57" s="14"/>
    </row>
    <row r="58" spans="1:31" ht="21" x14ac:dyDescent="0.25">
      <c r="A58" s="14"/>
      <c r="B58" s="157" t="s">
        <v>76</v>
      </c>
      <c r="C58" s="157" t="s">
        <v>77</v>
      </c>
      <c r="D58" s="157" t="s">
        <v>76</v>
      </c>
      <c r="E58" s="158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f>SUM(Enero!B59+Febrero!B59+'Marzo '!B59+'Abril '!B59+'Mayo '!B59+Junio!B59+Julio!B59+Agosto!B59+Septiembre!B59+'Octubre '!B59+Noviembre!B59+'Diciembre '!B59)</f>
        <v>96</v>
      </c>
      <c r="C59" s="161">
        <f>SUM(Enero!C59+Febrero!C59+'Marzo '!C59+'Abril '!C59+'Mayo '!C59+Junio!C59+Julio!C59+Agosto!C59+Septiembre!C59+'Octubre '!C59+Noviembre!C59+'Diciembre '!C59)</f>
        <v>900</v>
      </c>
      <c r="D59" s="161">
        <f>SUM(Enero!D59+Febrero!D59+'Marzo '!D59+'Abril '!D59+'Mayo '!D59+Junio!D59+Julio!D59+Agosto!D59+Septiembre!D59+'Octubre '!D59+Noviembre!D59+'Diciembre '!D59)</f>
        <v>15</v>
      </c>
      <c r="E59" s="161">
        <f>SUM(Enero!E59+Febrero!E59+'Marzo '!E59+'Abril '!E59+'Mayo '!E59+Junio!E59+Julio!E59+Agosto!E59+Septiembre!E59+'Octubre '!E59+Noviembre!E59+'Diciembre '!E59)</f>
        <v>2128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>
        <f>SUM(Enero!B60+Febrero!B60+'Marzo '!B60+'Abril '!B60+'Mayo '!B60+Junio!B60+Julio!B60+Agosto!B60+Septiembre!B60+'Octubre '!B60+Noviembre!B60+'Diciembre '!B60)</f>
        <v>0</v>
      </c>
      <c r="C60" s="165">
        <f>SUM(Enero!C60+Febrero!C60+'Marzo '!C60+'Abril '!C60+'Mayo '!C60+Junio!C60+Julio!C60+Agosto!C60+Septiembre!C60+'Octubre '!C60+Noviembre!C60+'Diciembre '!C60)</f>
        <v>0</v>
      </c>
      <c r="D60" s="165">
        <f>SUM(Enero!D60+Febrero!D60+'Marzo '!D60+'Abril '!D60+'Mayo '!D60+Junio!D60+Julio!D60+Agosto!D60+Septiembre!D60+'Octubre '!D60+Noviembre!D60+'Diciembre '!D60)</f>
        <v>0</v>
      </c>
      <c r="E60" s="165">
        <f>SUM(Enero!E60+Febrero!E60+'Marzo '!E60+'Abril '!E60+'Mayo '!E60+Junio!E60+Julio!E60+Agosto!E60+Septiembre!E60+'Octubre '!E60+Noviembre!E60+'Diciembre '!E60)</f>
        <v>0</v>
      </c>
      <c r="J60" s="20"/>
      <c r="X60" s="14"/>
    </row>
    <row r="61" spans="1:31" ht="15" customHeight="1" x14ac:dyDescent="0.15">
      <c r="A61" s="163" t="s">
        <v>80</v>
      </c>
      <c r="B61" s="164">
        <f>SUM(Enero!B61+Febrero!B61+'Marzo '!B61+'Abril '!B61+'Mayo '!B61+Junio!B61+Julio!B61+Agosto!B61+Septiembre!B61+'Octubre '!B61+Noviembre!B61+'Diciembre '!B61)</f>
        <v>3</v>
      </c>
      <c r="C61" s="165">
        <f>SUM(Enero!C61+Febrero!C61+'Marzo '!C61+'Abril '!C61+'Mayo '!C61+Junio!C61+Julio!C61+Agosto!C61+Septiembre!C61+'Octubre '!C61+Noviembre!C61+'Diciembre '!C61)</f>
        <v>19</v>
      </c>
      <c r="D61" s="165">
        <f>SUM(Enero!D61+Febrero!D61+'Marzo '!D61+'Abril '!D61+'Mayo '!D61+Junio!D61+Julio!D61+Agosto!D61+Septiembre!D61+'Octubre '!D61+Noviembre!D61+'Diciembre '!D61)</f>
        <v>0</v>
      </c>
      <c r="E61" s="165">
        <f>SUM(Enero!E61+Febrero!E61+'Marzo '!E61+'Abril '!E61+'Mayo '!E61+Junio!E61+Julio!E61+Agosto!E61+Septiembre!E61+'Octubre '!E61+Noviembre!E61+'Diciembre '!E61)</f>
        <v>48</v>
      </c>
      <c r="J61" s="20"/>
      <c r="X61" s="14"/>
    </row>
    <row r="62" spans="1:31" ht="15" customHeight="1" x14ac:dyDescent="0.15">
      <c r="A62" s="163" t="s">
        <v>81</v>
      </c>
      <c r="B62" s="164">
        <f>SUM(Enero!B62+Febrero!B62+'Marzo '!B62+'Abril '!B62+'Mayo '!B62+Junio!B62+Julio!B62+Agosto!B62+Septiembre!B62+'Octubre '!B62+Noviembre!B62+'Diciembre '!B62)</f>
        <v>0</v>
      </c>
      <c r="C62" s="165">
        <f>SUM(Enero!C62+Febrero!C62+'Marzo '!C62+'Abril '!C62+'Mayo '!C62+Junio!C62+Julio!C62+Agosto!C62+Septiembre!C62+'Octubre '!C62+Noviembre!C62+'Diciembre '!C62)</f>
        <v>0</v>
      </c>
      <c r="D62" s="165">
        <f>SUM(Enero!D62+Febrero!D62+'Marzo '!D62+'Abril '!D62+'Mayo '!D62+Junio!D62+Julio!D62+Agosto!D62+Septiembre!D62+'Octubre '!D62+Noviembre!D62+'Diciembre '!D62)</f>
        <v>0</v>
      </c>
      <c r="E62" s="165">
        <f>SUM(Enero!E62+Febrero!E62+'Marzo '!E62+'Abril '!E62+'Mayo '!E62+Junio!E62+Julio!E62+Agosto!E62+Septiembre!E62+'Octubre '!E62+Noviembre!E62+'Diciembre '!E62)</f>
        <v>0</v>
      </c>
      <c r="J62" s="20"/>
      <c r="X62" s="14"/>
    </row>
    <row r="63" spans="1:31" ht="15" customHeight="1" x14ac:dyDescent="0.15">
      <c r="A63" s="163" t="s">
        <v>82</v>
      </c>
      <c r="B63" s="164">
        <f>SUM(Enero!B63+Febrero!B63+'Marzo '!B63+'Abril '!B63+'Mayo '!B63+Junio!B63+Julio!B63+Agosto!B63+Septiembre!B63+'Octubre '!B63+Noviembre!B63+'Diciembre '!B63)</f>
        <v>17</v>
      </c>
      <c r="C63" s="165">
        <f>SUM(Enero!C63+Febrero!C63+'Marzo '!C63+'Abril '!C63+'Mayo '!C63+Junio!C63+Julio!C63+Agosto!C63+Septiembre!C63+'Octubre '!C63+Noviembre!C63+'Diciembre '!C63)</f>
        <v>290</v>
      </c>
      <c r="D63" s="165">
        <f>SUM(Enero!D63+Febrero!D63+'Marzo '!D63+'Abril '!D63+'Mayo '!D63+Junio!D63+Julio!D63+Agosto!D63+Septiembre!D63+'Octubre '!D63+Noviembre!D63+'Diciembre '!D63)</f>
        <v>15</v>
      </c>
      <c r="E63" s="165">
        <f>SUM(Enero!E63+Febrero!E63+'Marzo '!E63+'Abril '!E63+'Mayo '!E63+Junio!E63+Julio!E63+Agosto!E63+Septiembre!E63+'Octubre '!E63+Noviembre!E63+'Diciembre '!E63)</f>
        <v>1808</v>
      </c>
      <c r="J63" s="20"/>
      <c r="X63" s="14"/>
    </row>
    <row r="64" spans="1:31" ht="15" customHeight="1" x14ac:dyDescent="0.15">
      <c r="A64" s="163" t="s">
        <v>83</v>
      </c>
      <c r="B64" s="164">
        <f>SUM(Enero!B64+Febrero!B64+'Marzo '!B64+'Abril '!B64+'Mayo '!B64+Junio!B64+Julio!B64+Agosto!B64+Septiembre!B64+'Octubre '!B64+Noviembre!B64+'Diciembre '!B64)</f>
        <v>0</v>
      </c>
      <c r="C64" s="165">
        <f>SUM(Enero!C64+Febrero!C64+'Marzo '!C64+'Abril '!C64+'Mayo '!C64+Junio!C64+Julio!C64+Agosto!C64+Septiembre!C64+'Octubre '!C64+Noviembre!C64+'Diciembre '!C64)</f>
        <v>0</v>
      </c>
      <c r="D64" s="165">
        <f>SUM(Enero!D64+Febrero!D64+'Marzo '!D64+'Abril '!D64+'Mayo '!D64+Junio!D64+Julio!D64+Agosto!D64+Septiembre!D64+'Octubre '!D64+Noviembre!D64+'Diciembre '!D64)</f>
        <v>0</v>
      </c>
      <c r="E64" s="165">
        <f>SUM(Enero!E64+Febrero!E64+'Marzo '!E64+'Abril '!E64+'Mayo '!E64+Junio!E64+Julio!E64+Agosto!E64+Septiembre!E64+'Octubre '!E64+Noviembre!E64+'Diciembre '!E64)</f>
        <v>0</v>
      </c>
      <c r="J64" s="20"/>
      <c r="X64" s="14"/>
    </row>
    <row r="65" spans="1:27" ht="15" customHeight="1" x14ac:dyDescent="0.15">
      <c r="A65" s="163" t="s">
        <v>84</v>
      </c>
      <c r="B65" s="164">
        <f>SUM(Enero!B65+Febrero!B65+'Marzo '!B65+'Abril '!B65+'Mayo '!B65+Junio!B65+Julio!B65+Agosto!B65+Septiembre!B65+'Octubre '!B65+Noviembre!B65+'Diciembre '!B65)</f>
        <v>186</v>
      </c>
      <c r="C65" s="165">
        <f>SUM(Enero!C65+Febrero!C65+'Marzo '!C65+'Abril '!C65+'Mayo '!C65+Junio!C65+Julio!C65+Agosto!C65+Septiembre!C65+'Octubre '!C65+Noviembre!C65+'Diciembre '!C65)</f>
        <v>69</v>
      </c>
      <c r="D65" s="165">
        <f>SUM(Enero!D65+Febrero!D65+'Marzo '!D65+'Abril '!D65+'Mayo '!D65+Junio!D65+Julio!D65+Agosto!D65+Septiembre!D65+'Octubre '!D65+Noviembre!D65+'Diciembre '!D65)</f>
        <v>63</v>
      </c>
      <c r="E65" s="165">
        <f>SUM(Enero!E65+Febrero!E65+'Marzo '!E65+'Abril '!E65+'Mayo '!E65+Junio!E65+Julio!E65+Agosto!E65+Septiembre!E65+'Octubre '!E65+Noviembre!E65+'Diciembre '!E65)</f>
        <v>443</v>
      </c>
      <c r="J65" s="20"/>
      <c r="X65" s="14"/>
    </row>
    <row r="66" spans="1:27" ht="15" customHeight="1" x14ac:dyDescent="0.15">
      <c r="A66" s="163" t="s">
        <v>85</v>
      </c>
      <c r="B66" s="164">
        <f>SUM(Enero!B66+Febrero!B66+'Marzo '!B66+'Abril '!B66+'Mayo '!B66+Junio!B66+Julio!B66+Agosto!B66+Septiembre!B66+'Octubre '!B66+Noviembre!B66+'Diciembre '!B66)</f>
        <v>2</v>
      </c>
      <c r="C66" s="165">
        <f>SUM(Enero!C66+Febrero!C66+'Marzo '!C66+'Abril '!C66+'Mayo '!C66+Junio!C66+Julio!C66+Agosto!C66+Septiembre!C66+'Octubre '!C66+Noviembre!C66+'Diciembre '!C66)</f>
        <v>24</v>
      </c>
      <c r="D66" s="165">
        <f>SUM(Enero!D66+Febrero!D66+'Marzo '!D66+'Abril '!D66+'Mayo '!D66+Junio!D66+Julio!D66+Agosto!D66+Septiembre!D66+'Octubre '!D66+Noviembre!D66+'Diciembre '!D66)</f>
        <v>1</v>
      </c>
      <c r="E66" s="165">
        <f>SUM(Enero!E66+Febrero!E66+'Marzo '!E66+'Abril '!E66+'Mayo '!E66+Junio!E66+Julio!E66+Agosto!E66+Septiembre!E66+'Octubre '!E66+Noviembre!E66+'Diciembre '!E66)</f>
        <v>45</v>
      </c>
      <c r="J66" s="20"/>
      <c r="X66" s="14"/>
    </row>
    <row r="67" spans="1:27" ht="15" customHeight="1" x14ac:dyDescent="0.15">
      <c r="A67" s="163" t="s">
        <v>86</v>
      </c>
      <c r="B67" s="164">
        <f>SUM(Enero!B67+Febrero!B67+'Marzo '!B67+'Abril '!B67+'Mayo '!B67+Junio!B67+Julio!B67+Agosto!B67+Septiembre!B67+'Octubre '!B67+Noviembre!B67+'Diciembre '!B67)</f>
        <v>1</v>
      </c>
      <c r="C67" s="165">
        <f>SUM(Enero!C67+Febrero!C67+'Marzo '!C67+'Abril '!C67+'Mayo '!C67+Junio!C67+Julio!C67+Agosto!C67+Septiembre!C67+'Octubre '!C67+Noviembre!C67+'Diciembre '!C67)</f>
        <v>1007</v>
      </c>
      <c r="D67" s="165">
        <f>SUM(Enero!D67+Febrero!D67+'Marzo '!D67+'Abril '!D67+'Mayo '!D67+Junio!D67+Julio!D67+Agosto!D67+Septiembre!D67+'Octubre '!D67+Noviembre!D67+'Diciembre '!D67)</f>
        <v>0</v>
      </c>
      <c r="E67" s="165">
        <f>SUM(Enero!E67+Febrero!E67+'Marzo '!E67+'Abril '!E67+'Mayo '!E67+Junio!E67+Julio!E67+Agosto!E67+Septiembre!E67+'Octubre '!E67+Noviembre!E67+'Diciembre '!E67)</f>
        <v>496</v>
      </c>
      <c r="J67" s="20"/>
      <c r="X67" s="14"/>
    </row>
    <row r="68" spans="1:27" ht="15" customHeight="1" x14ac:dyDescent="0.15">
      <c r="A68" s="163" t="s">
        <v>87</v>
      </c>
      <c r="B68" s="164">
        <f>SUM(Enero!B68+Febrero!B68+'Marzo '!B68+'Abril '!B68+'Mayo '!B68+Junio!B68+Julio!B68+Agosto!B68+Septiembre!B68+'Octubre '!B68+Noviembre!B68+'Diciembre '!B68)</f>
        <v>0</v>
      </c>
      <c r="C68" s="165">
        <f>SUM(Enero!C68+Febrero!C68+'Marzo '!C68+'Abril '!C68+'Mayo '!C68+Junio!C68+Julio!C68+Agosto!C68+Septiembre!C68+'Octubre '!C68+Noviembre!C68+'Diciembre '!C68)</f>
        <v>534</v>
      </c>
      <c r="D68" s="165">
        <f>SUM(Enero!D68+Febrero!D68+'Marzo '!D68+'Abril '!D68+'Mayo '!D68+Junio!D68+Julio!D68+Agosto!D68+Septiembre!D68+'Octubre '!D68+Noviembre!D68+'Diciembre '!D68)</f>
        <v>0</v>
      </c>
      <c r="E68" s="165">
        <f>SUM(Enero!E68+Febrero!E68+'Marzo '!E68+'Abril '!E68+'Mayo '!E68+Junio!E68+Julio!E68+Agosto!E68+Septiembre!E68+'Octubre '!E68+Noviembre!E68+'Diciembre '!E68)</f>
        <v>353</v>
      </c>
      <c r="J68" s="20"/>
      <c r="X68" s="14"/>
    </row>
    <row r="69" spans="1:27" ht="15" customHeight="1" x14ac:dyDescent="0.15">
      <c r="A69" s="163" t="s">
        <v>88</v>
      </c>
      <c r="B69" s="164">
        <f>SUM(Enero!B69+Febrero!B69+'Marzo '!B69+'Abril '!B69+'Mayo '!B69+Junio!B69+Julio!B69+Agosto!B69+Septiembre!B69+'Octubre '!B69+Noviembre!B69+'Diciembre '!B69)</f>
        <v>1</v>
      </c>
      <c r="C69" s="165">
        <f>SUM(Enero!C69+Febrero!C69+'Marzo '!C69+'Abril '!C69+'Mayo '!C69+Junio!C69+Julio!C69+Agosto!C69+Septiembre!C69+'Octubre '!C69+Noviembre!C69+'Diciembre '!C69)</f>
        <v>417</v>
      </c>
      <c r="D69" s="165">
        <f>SUM(Enero!D69+Febrero!D69+'Marzo '!D69+'Abril '!D69+'Mayo '!D69+Junio!D69+Julio!D69+Agosto!D69+Septiembre!D69+'Octubre '!D69+Noviembre!D69+'Diciembre '!D69)</f>
        <v>0</v>
      </c>
      <c r="E69" s="165">
        <f>SUM(Enero!E69+Febrero!E69+'Marzo '!E69+'Abril '!E69+'Mayo '!E69+Junio!E69+Julio!E69+Agosto!E69+Septiembre!E69+'Octubre '!E69+Noviembre!E69+'Diciembre '!E69)</f>
        <v>486</v>
      </c>
      <c r="J69" s="20"/>
      <c r="X69" s="14"/>
    </row>
    <row r="70" spans="1:27" ht="15" customHeight="1" x14ac:dyDescent="0.15">
      <c r="A70" s="163" t="s">
        <v>89</v>
      </c>
      <c r="B70" s="164">
        <f>SUM(Enero!B70+Febrero!B70+'Marzo '!B70+'Abril '!B70+'Mayo '!B70+Junio!B70+Julio!B70+Agosto!B70+Septiembre!B70+'Octubre '!B70+Noviembre!B70+'Diciembre '!B70)</f>
        <v>0</v>
      </c>
      <c r="C70" s="165">
        <f>SUM(Enero!C70+Febrero!C70+'Marzo '!C70+'Abril '!C70+'Mayo '!C70+Junio!C70+Julio!C70+Agosto!C70+Septiembre!C70+'Octubre '!C70+Noviembre!C70+'Diciembre '!C70)</f>
        <v>0</v>
      </c>
      <c r="D70" s="165">
        <f>SUM(Enero!D70+Febrero!D70+'Marzo '!D70+'Abril '!D70+'Mayo '!D70+Junio!D70+Julio!D70+Agosto!D70+Septiembre!D70+'Octubre '!D70+Noviembre!D70+'Diciembre '!D70)</f>
        <v>0</v>
      </c>
      <c r="E70" s="165">
        <f>SUM(Enero!E70+Febrero!E70+'Marzo '!E70+'Abril '!E70+'Mayo '!E70+Junio!E70+Julio!E70+Agosto!E70+Septiembre!E70+'Octubre '!E70+Noviembre!E70+'Diciembre '!E70)</f>
        <v>0</v>
      </c>
      <c r="J70" s="20"/>
      <c r="X70" s="14"/>
    </row>
    <row r="71" spans="1:27" ht="15" customHeight="1" x14ac:dyDescent="0.15">
      <c r="A71" s="96" t="s">
        <v>12</v>
      </c>
      <c r="B71" s="166">
        <f>SUM(B59:B70)</f>
        <v>306</v>
      </c>
      <c r="C71" s="166">
        <f>SUM(C59:C70)</f>
        <v>3260</v>
      </c>
      <c r="D71" s="166">
        <f>SUM(D59:D70)</f>
        <v>94</v>
      </c>
      <c r="E71" s="166">
        <f>SUM(E59:E70)</f>
        <v>5807</v>
      </c>
      <c r="J71" s="20"/>
      <c r="X71" s="14"/>
    </row>
    <row r="72" spans="1:27" ht="39" customHeight="1" x14ac:dyDescent="0.15">
      <c r="A72" s="206" t="s">
        <v>90</v>
      </c>
      <c r="B72" s="206"/>
      <c r="C72" s="206"/>
      <c r="D72" s="206"/>
      <c r="E72" s="206"/>
      <c r="F72" s="206"/>
      <c r="J72" s="20"/>
      <c r="X72" s="14"/>
    </row>
    <row r="73" spans="1:27" x14ac:dyDescent="0.15">
      <c r="A73" s="207" t="s">
        <v>73</v>
      </c>
      <c r="B73" s="210" t="s">
        <v>91</v>
      </c>
      <c r="C73" s="210"/>
      <c r="D73" s="210"/>
      <c r="E73" s="210"/>
      <c r="J73" s="20"/>
      <c r="X73" s="14"/>
    </row>
    <row r="74" spans="1:27" x14ac:dyDescent="0.15">
      <c r="A74" s="208"/>
      <c r="B74" s="210" t="s">
        <v>92</v>
      </c>
      <c r="C74" s="210"/>
      <c r="D74" s="210" t="s">
        <v>93</v>
      </c>
      <c r="E74" s="210"/>
      <c r="J74" s="20"/>
      <c r="X74" s="14"/>
    </row>
    <row r="75" spans="1:27" ht="21" x14ac:dyDescent="0.15">
      <c r="A75" s="209"/>
      <c r="B75" s="157" t="s">
        <v>76</v>
      </c>
      <c r="C75" s="157" t="s">
        <v>77</v>
      </c>
      <c r="D75" s="157" t="s">
        <v>76</v>
      </c>
      <c r="E75" s="158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f>SUM(Enero!B76+Febrero!B76+'Marzo '!B76+'Abril '!B76+'Mayo '!B76+Junio!B76+Julio!B76+Agosto!B76+Septiembre!B76+'Octubre '!B76+Noviembre!B76+'Diciembre '!B76)</f>
        <v>168</v>
      </c>
      <c r="C76" s="88">
        <f>SUM(Enero!C76+Febrero!C76+'Marzo '!C76+'Abril '!C76+'Mayo '!C76+Junio!C76+Julio!C76+Agosto!C76+Septiembre!C76+'Octubre '!C76+Noviembre!C76+'Diciembre '!C76)</f>
        <v>941</v>
      </c>
      <c r="D76" s="88">
        <f>SUM(Enero!D76+Febrero!D76+'Marzo '!D76+'Abril '!D76+'Mayo '!D76+Junio!D76+Julio!D76+Agosto!D76+Septiembre!D76+'Octubre '!D76+Noviembre!D76+'Diciembre '!D76)</f>
        <v>9</v>
      </c>
      <c r="E76" s="88">
        <f>SUM(Enero!E76+Febrero!E76+'Marzo '!E76+'Abril '!E76+'Mayo '!E76+Junio!E76+Julio!E76+Agosto!E76+Septiembre!E76+'Octubre '!E76+Noviembre!E76+'Diciembre '!E76)</f>
        <v>56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>
        <f>SUM(Enero!B77+Febrero!B77+'Marzo '!B77+'Abril '!B77+'Mayo '!B77+Junio!B77+Julio!B77+Agosto!B77+Septiembre!B77+'Octubre '!B77+Noviembre!B77+'Diciembre '!B77)</f>
        <v>0</v>
      </c>
      <c r="C77" s="171">
        <f>SUM(Enero!C77+Febrero!C77+'Marzo '!C77+'Abril '!C77+'Mayo '!C77+Junio!C77+Julio!C77+Agosto!C77+Septiembre!C77+'Octubre '!C77+Noviembre!C77+'Diciembre '!C77)</f>
        <v>0</v>
      </c>
      <c r="D77" s="171">
        <f>SUM(Enero!D77+Febrero!D77+'Marzo '!D77+'Abril '!D77+'Mayo '!D77+Junio!D77+Julio!D77+Agosto!D77+Septiembre!D77+'Octubre '!D77+Noviembre!D77+'Diciembre '!D77)</f>
        <v>0</v>
      </c>
      <c r="E77" s="171">
        <f>SUM(Enero!E77+Febrero!E77+'Marzo '!E77+'Abril '!E77+'Mayo '!E77+Junio!E77+Julio!E77+Agosto!E77+Septiembre!E77+'Octubre '!E77+Noviembre!E77+'Diciembre '!E77)</f>
        <v>0</v>
      </c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f>SUM(Enero!B78+Febrero!B78+'Marzo '!B78+'Abril '!B78+'Mayo '!B78+Junio!B78+Julio!B78+Agosto!B78+Septiembre!B78+'Octubre '!B78+Noviembre!B78+'Diciembre '!B78)</f>
        <v>29</v>
      </c>
      <c r="C78" s="171">
        <f>SUM(Enero!C78+Febrero!C78+'Marzo '!C78+'Abril '!C78+'Mayo '!C78+Junio!C78+Julio!C78+Agosto!C78+Septiembre!C78+'Octubre '!C78+Noviembre!C78+'Diciembre '!C78)</f>
        <v>92</v>
      </c>
      <c r="D78" s="171">
        <f>SUM(Enero!D78+Febrero!D78+'Marzo '!D78+'Abril '!D78+'Mayo '!D78+Junio!D78+Julio!D78+Agosto!D78+Septiembre!D78+'Octubre '!D78+Noviembre!D78+'Diciembre '!D78)</f>
        <v>1</v>
      </c>
      <c r="E78" s="171">
        <f>SUM(Enero!E78+Febrero!E78+'Marzo '!E78+'Abril '!E78+'Mayo '!E78+Junio!E78+Julio!E78+Agosto!E78+Septiembre!E78+'Octubre '!E78+Noviembre!E78+'Diciembre '!E78)</f>
        <v>5</v>
      </c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>
        <f>SUM(Enero!B79+Febrero!B79+'Marzo '!B79+'Abril '!B79+'Mayo '!B79+Junio!B79+Julio!B79+Agosto!B79+Septiembre!B79+'Octubre '!B79+Noviembre!B79+'Diciembre '!B79)</f>
        <v>0</v>
      </c>
      <c r="C79" s="171">
        <f>SUM(Enero!C79+Febrero!C79+'Marzo '!C79+'Abril '!C79+'Mayo '!C79+Junio!C79+Julio!C79+Agosto!C79+Septiembre!C79+'Octubre '!C79+Noviembre!C79+'Diciembre '!C79)</f>
        <v>0</v>
      </c>
      <c r="D79" s="171">
        <f>SUM(Enero!D79+Febrero!D79+'Marzo '!D79+'Abril '!D79+'Mayo '!D79+Junio!D79+Julio!D79+Agosto!D79+Septiembre!D79+'Octubre '!D79+Noviembre!D79+'Diciembre '!D79)</f>
        <v>0</v>
      </c>
      <c r="E79" s="171">
        <f>SUM(Enero!E79+Febrero!E79+'Marzo '!E79+'Abril '!E79+'Mayo '!E79+Junio!E79+Julio!E79+Agosto!E79+Septiembre!E79+'Octubre '!E79+Noviembre!E79+'Diciembre '!E79)</f>
        <v>0</v>
      </c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f>SUM(Enero!B80+Febrero!B80+'Marzo '!B80+'Abril '!B80+'Mayo '!B80+Junio!B80+Julio!B80+Agosto!B80+Septiembre!B80+'Octubre '!B80+Noviembre!B80+'Diciembre '!B80)</f>
        <v>23</v>
      </c>
      <c r="C80" s="171">
        <f>SUM(Enero!C80+Febrero!C80+'Marzo '!C80+'Abril '!C80+'Mayo '!C80+Junio!C80+Julio!C80+Agosto!C80+Septiembre!C80+'Octubre '!C80+Noviembre!C80+'Diciembre '!C80)</f>
        <v>385</v>
      </c>
      <c r="D80" s="171">
        <f>SUM(Enero!D80+Febrero!D80+'Marzo '!D80+'Abril '!D80+'Mayo '!D80+Junio!D80+Julio!D80+Agosto!D80+Septiembre!D80+'Octubre '!D80+Noviembre!D80+'Diciembre '!D80)</f>
        <v>3</v>
      </c>
      <c r="E80" s="171">
        <f>SUM(Enero!E80+Febrero!E80+'Marzo '!E80+'Abril '!E80+'Mayo '!E80+Junio!E80+Julio!E80+Agosto!E80+Septiembre!E80+'Octubre '!E80+Noviembre!E80+'Diciembre '!E80)</f>
        <v>21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>
        <f>SUM(Enero!B81+Febrero!B81+'Marzo '!B81+'Abril '!B81+'Mayo '!B81+Junio!B81+Julio!B81+Agosto!B81+Septiembre!B81+'Octubre '!B81+Noviembre!B81+'Diciembre '!B81)</f>
        <v>0</v>
      </c>
      <c r="C81" s="171">
        <f>SUM(Enero!C81+Febrero!C81+'Marzo '!C81+'Abril '!C81+'Mayo '!C81+Junio!C81+Julio!C81+Agosto!C81+Septiembre!C81+'Octubre '!C81+Noviembre!C81+'Diciembre '!C81)</f>
        <v>0</v>
      </c>
      <c r="D81" s="171">
        <f>SUM(Enero!D81+Febrero!D81+'Marzo '!D81+'Abril '!D81+'Mayo '!D81+Junio!D81+Julio!D81+Agosto!D81+Septiembre!D81+'Octubre '!D81+Noviembre!D81+'Diciembre '!D81)</f>
        <v>0</v>
      </c>
      <c r="E81" s="171">
        <f>SUM(Enero!E81+Febrero!E81+'Marzo '!E81+'Abril '!E81+'Mayo '!E81+Junio!E81+Julio!E81+Agosto!E81+Septiembre!E81+'Octubre '!E81+Noviembre!E81+'Diciembre '!E81)</f>
        <v>0</v>
      </c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f>SUM(Enero!B82+Febrero!B82+'Marzo '!B82+'Abril '!B82+'Mayo '!B82+Junio!B82+Julio!B82+Agosto!B82+Septiembre!B82+'Octubre '!B82+Noviembre!B82+'Diciembre '!B82)</f>
        <v>165</v>
      </c>
      <c r="C82" s="171">
        <f>SUM(Enero!C82+Febrero!C82+'Marzo '!C82+'Abril '!C82+'Mayo '!C82+Junio!C82+Julio!C82+Agosto!C82+Septiembre!C82+'Octubre '!C82+Noviembre!C82+'Diciembre '!C82)</f>
        <v>66</v>
      </c>
      <c r="D82" s="171">
        <f>SUM(Enero!D82+Febrero!D82+'Marzo '!D82+'Abril '!D82+'Mayo '!D82+Junio!D82+Julio!D82+Agosto!D82+Septiembre!D82+'Octubre '!D82+Noviembre!D82+'Diciembre '!D82)</f>
        <v>8</v>
      </c>
      <c r="E82" s="171">
        <f>SUM(Enero!E82+Febrero!E82+'Marzo '!E82+'Abril '!E82+'Mayo '!E82+Junio!E82+Julio!E82+Agosto!E82+Septiembre!E82+'Octubre '!E82+Noviembre!E82+'Diciembre '!E82)</f>
        <v>6</v>
      </c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>
        <f>SUM(Enero!B83+Febrero!B83+'Marzo '!B83+'Abril '!B83+'Mayo '!B83+Junio!B83+Julio!B83+Agosto!B83+Septiembre!B83+'Octubre '!B83+Noviembre!B83+'Diciembre '!B83)</f>
        <v>9</v>
      </c>
      <c r="C83" s="171">
        <f>SUM(Enero!C83+Febrero!C83+'Marzo '!C83+'Abril '!C83+'Mayo '!C83+Junio!C83+Julio!C83+Agosto!C83+Septiembre!C83+'Octubre '!C83+Noviembre!C83+'Diciembre '!C83)</f>
        <v>934</v>
      </c>
      <c r="D83" s="171">
        <f>SUM(Enero!D83+Febrero!D83+'Marzo '!D83+'Abril '!D83+'Mayo '!D83+Junio!D83+Julio!D83+Agosto!D83+Septiembre!D83+'Octubre '!D83+Noviembre!D83+'Diciembre '!D83)</f>
        <v>2</v>
      </c>
      <c r="E83" s="171">
        <f>SUM(Enero!E83+Febrero!E83+'Marzo '!E83+'Abril '!E83+'Mayo '!E83+Junio!E83+Julio!E83+Agosto!E83+Septiembre!E83+'Octubre '!E83+Noviembre!E83+'Diciembre '!E83)</f>
        <v>31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>
        <f>SUM(Enero!B84+Febrero!B84+'Marzo '!B84+'Abril '!B84+'Mayo '!B84+Junio!B84+Julio!B84+Agosto!B84+Septiembre!B84+'Octubre '!B84+Noviembre!B84+'Diciembre '!B84)</f>
        <v>0</v>
      </c>
      <c r="C84" s="171">
        <f>SUM(Enero!C84+Febrero!C84+'Marzo '!C84+'Abril '!C84+'Mayo '!C84+Junio!C84+Julio!C84+Agosto!C84+Septiembre!C84+'Octubre '!C84+Noviembre!C84+'Diciembre '!C84)</f>
        <v>252</v>
      </c>
      <c r="D84" s="171">
        <f>SUM(Enero!D84+Febrero!D84+'Marzo '!D84+'Abril '!D84+'Mayo '!D84+Junio!D84+Julio!D84+Agosto!D84+Septiembre!D84+'Octubre '!D84+Noviembre!D84+'Diciembre '!D84)</f>
        <v>0</v>
      </c>
      <c r="E84" s="171">
        <f>SUM(Enero!E84+Febrero!E84+'Marzo '!E84+'Abril '!E84+'Mayo '!E84+Junio!E84+Julio!E84+Agosto!E84+Septiembre!E84+'Octubre '!E84+Noviembre!E84+'Diciembre '!E84)</f>
        <v>12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>
        <f>SUM(Enero!B85+Febrero!B85+'Marzo '!B85+'Abril '!B85+'Mayo '!B85+Junio!B85+Julio!B85+Agosto!B85+Septiembre!B85+'Octubre '!B85+Noviembre!B85+'Diciembre '!B85)</f>
        <v>1</v>
      </c>
      <c r="C85" s="171">
        <f>SUM(Enero!C85+Febrero!C85+'Marzo '!C85+'Abril '!C85+'Mayo '!C85+Junio!C85+Julio!C85+Agosto!C85+Septiembre!C85+'Octubre '!C85+Noviembre!C85+'Diciembre '!C85)</f>
        <v>404</v>
      </c>
      <c r="D85" s="171">
        <f>SUM(Enero!D85+Febrero!D85+'Marzo '!D85+'Abril '!D85+'Mayo '!D85+Junio!D85+Julio!D85+Agosto!D85+Septiembre!D85+'Octubre '!D85+Noviembre!D85+'Diciembre '!D85)</f>
        <v>0</v>
      </c>
      <c r="E85" s="171">
        <f>SUM(Enero!E85+Febrero!E85+'Marzo '!E85+'Abril '!E85+'Mayo '!E85+Junio!E85+Julio!E85+Agosto!E85+Septiembre!E85+'Octubre '!E85+Noviembre!E85+'Diciembre '!E85)</f>
        <v>39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>
        <f>SUM(Enero!B86+Febrero!B86+'Marzo '!B86+'Abril '!B86+'Mayo '!B86+Junio!B86+Julio!B86+Agosto!B86+Septiembre!B86+'Octubre '!B86+Noviembre!B86+'Diciembre '!B86)</f>
        <v>16</v>
      </c>
      <c r="C86" s="171">
        <f>SUM(Enero!C86+Febrero!C86+'Marzo '!C86+'Abril '!C86+'Mayo '!C86+Junio!C86+Julio!C86+Agosto!C86+Septiembre!C86+'Octubre '!C86+Noviembre!C86+'Diciembre '!C86)</f>
        <v>306</v>
      </c>
      <c r="D86" s="171">
        <f>SUM(Enero!D86+Febrero!D86+'Marzo '!D86+'Abril '!D86+'Mayo '!D86+Junio!D86+Julio!D86+Agosto!D86+Septiembre!D86+'Octubre '!D86+Noviembre!D86+'Diciembre '!D86)</f>
        <v>3</v>
      </c>
      <c r="E86" s="171">
        <f>SUM(Enero!E86+Febrero!E86+'Marzo '!E86+'Abril '!E86+'Mayo '!E86+Junio!E86+Julio!E86+Agosto!E86+Septiembre!E86+'Octubre '!E86+Noviembre!E86+'Diciembre '!E86)</f>
        <v>18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>
        <f>SUM(Enero!B87+Febrero!B87+'Marzo '!B87+'Abril '!B87+'Mayo '!B87+Junio!B87+Julio!B87+Agosto!B87+Septiembre!B87+'Octubre '!B87+Noviembre!B87+'Diciembre '!B87)</f>
        <v>0</v>
      </c>
      <c r="C87" s="171">
        <f>SUM(Enero!C87+Febrero!C87+'Marzo '!C87+'Abril '!C87+'Mayo '!C87+Junio!C87+Julio!C87+Agosto!C87+Septiembre!C87+'Octubre '!C87+Noviembre!C87+'Diciembre '!C87)</f>
        <v>0</v>
      </c>
      <c r="D87" s="171">
        <f>SUM(Enero!D87+Febrero!D87+'Marzo '!D87+'Abril '!D87+'Mayo '!D87+Junio!D87+Julio!D87+Agosto!D87+Septiembre!D87+'Octubre '!D87+Noviembre!D87+'Diciembre '!D87)</f>
        <v>0</v>
      </c>
      <c r="E87" s="171">
        <f>SUM(Enero!E87+Febrero!E87+'Marzo '!E87+'Abril '!E87+'Mayo '!E87+Junio!E87+Julio!E87+Agosto!E87+Septiembre!E87+'Octubre '!E87+Noviembre!E87+'Diciembre '!E87)</f>
        <v>0</v>
      </c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411</v>
      </c>
      <c r="C88" s="173">
        <f>SUM(C76:C87)</f>
        <v>3380</v>
      </c>
      <c r="D88" s="173">
        <f>SUM(D76:D87)</f>
        <v>26</v>
      </c>
      <c r="E88" s="173">
        <f>SUM(E76:E87)</f>
        <v>188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223822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WVJ983052:WVK983052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B12:J12">
      <formula1>0</formula1>
      <formula2>10000000000</formula2>
    </dataValidation>
    <dataValidation type="whole" allowBlank="1" showInputMessage="1" showErrorMessage="1" errorTitle="Error" error="Por favor ingrese números enteros" sqref="WVI983057:WVQ983128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B13:J16">
      <formula1>0</formula1>
      <formula2>10000000000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topLeftCell="A58" workbookViewId="0">
      <selection activeCell="E8" sqref="E8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",[10]NOMBRE!B2," - ","( ",[10]NOMBRE!C2,[10]NOMBRE!D2,[10]NOMBRE!E2,[10]NOMBRE!F2,[10]NOMBRE!G2,"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Ibáñez del Campo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",[10]NOMBRE!B6," - ","( ",[10]NOMBRE!C6,[10]NOMBRE!D6," )")</f>
        <v>MES: SEPTIEMBRE - ( 09 )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",[10]NOMBRE!B7)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16" t="s">
        <v>1</v>
      </c>
      <c r="B7" s="216"/>
      <c r="C7" s="216"/>
      <c r="D7" s="216"/>
      <c r="E7" s="216"/>
      <c r="F7" s="216"/>
      <c r="G7" s="216"/>
      <c r="H7" s="216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7" t="s">
        <v>3</v>
      </c>
      <c r="B9" s="207" t="s">
        <v>4</v>
      </c>
      <c r="C9" s="207" t="s">
        <v>5</v>
      </c>
      <c r="D9" s="222" t="s">
        <v>6</v>
      </c>
      <c r="E9" s="223"/>
      <c r="F9" s="207" t="s">
        <v>7</v>
      </c>
      <c r="G9" s="207" t="s">
        <v>8</v>
      </c>
      <c r="H9" s="217" t="s">
        <v>9</v>
      </c>
      <c r="I9" s="222"/>
      <c r="J9" s="226"/>
      <c r="K9" s="21"/>
      <c r="L9" s="20"/>
      <c r="X9" s="14"/>
    </row>
    <row r="10" spans="1:27" ht="10.5" customHeight="1" x14ac:dyDescent="0.15">
      <c r="A10" s="218"/>
      <c r="B10" s="208"/>
      <c r="C10" s="220"/>
      <c r="D10" s="224"/>
      <c r="E10" s="225"/>
      <c r="F10" s="208"/>
      <c r="G10" s="208"/>
      <c r="H10" s="219"/>
      <c r="I10" s="227"/>
      <c r="J10" s="228"/>
      <c r="K10" s="21"/>
      <c r="L10" s="20"/>
      <c r="X10" s="14"/>
    </row>
    <row r="11" spans="1:27" ht="40.5" customHeight="1" x14ac:dyDescent="0.15">
      <c r="A11" s="219"/>
      <c r="B11" s="209"/>
      <c r="C11" s="221"/>
      <c r="D11" s="22" t="s">
        <v>10</v>
      </c>
      <c r="E11" s="23" t="s">
        <v>11</v>
      </c>
      <c r="F11" s="209"/>
      <c r="G11" s="209"/>
      <c r="H11" s="24" t="s">
        <v>12</v>
      </c>
      <c r="I11" s="25" t="s">
        <v>13</v>
      </c>
      <c r="J11" s="191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1331</v>
      </c>
      <c r="E12" s="30">
        <f t="shared" si="0"/>
        <v>1124</v>
      </c>
      <c r="F12" s="31">
        <f t="shared" si="0"/>
        <v>173</v>
      </c>
      <c r="G12" s="31">
        <f t="shared" si="0"/>
        <v>685</v>
      </c>
      <c r="H12" s="29">
        <f>SUM(H13:H16)</f>
        <v>531</v>
      </c>
      <c r="I12" s="32">
        <f>SUM(I13:I16)</f>
        <v>531</v>
      </c>
      <c r="J12" s="30">
        <f t="shared" si="0"/>
        <v>0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731</v>
      </c>
      <c r="E13" s="39">
        <v>524</v>
      </c>
      <c r="F13" s="40">
        <v>120</v>
      </c>
      <c r="G13" s="40">
        <v>468</v>
      </c>
      <c r="H13" s="38">
        <v>314</v>
      </c>
      <c r="I13" s="41">
        <v>314</v>
      </c>
      <c r="J13" s="42"/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600</v>
      </c>
      <c r="E14" s="50">
        <v>600</v>
      </c>
      <c r="F14" s="51">
        <v>53</v>
      </c>
      <c r="G14" s="51">
        <v>217</v>
      </c>
      <c r="H14" s="49">
        <v>217</v>
      </c>
      <c r="I14" s="52">
        <v>217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0" t="s">
        <v>21</v>
      </c>
      <c r="B18" s="186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87</v>
      </c>
      <c r="C19" s="72"/>
      <c r="D19" s="73"/>
      <c r="E19" s="73">
        <v>87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32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34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181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v>20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>
        <v>2</v>
      </c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v>5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304</v>
      </c>
      <c r="C35" s="98"/>
      <c r="D35" s="99">
        <v>45</v>
      </c>
      <c r="E35" s="99">
        <v>98</v>
      </c>
      <c r="F35" s="100">
        <v>161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869</v>
      </c>
      <c r="C39" s="106">
        <v>2738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199</v>
      </c>
      <c r="C40" s="110">
        <f>26+34+0+0+40</f>
        <v>100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72</v>
      </c>
      <c r="C41" s="110">
        <v>20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52</v>
      </c>
      <c r="C42" s="114">
        <f>25+28+0+0+289</f>
        <v>342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198</v>
      </c>
      <c r="C46" s="110">
        <v>414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179</v>
      </c>
      <c r="C47" s="114">
        <v>414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9" t="s">
        <v>58</v>
      </c>
      <c r="B49" s="230"/>
      <c r="C49" s="230"/>
      <c r="D49" s="230"/>
      <c r="E49" s="230"/>
      <c r="J49" s="20"/>
      <c r="X49" s="14"/>
    </row>
    <row r="50" spans="1:31" ht="33.75" x14ac:dyDescent="0.15">
      <c r="A50" s="87" t="s">
        <v>55</v>
      </c>
      <c r="B50" s="18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31" t="s">
        <v>56</v>
      </c>
      <c r="B51" s="232"/>
      <c r="C51" s="130">
        <f>SUM(D51:I51)</f>
        <v>221</v>
      </c>
      <c r="D51" s="131">
        <f>53+47</f>
        <v>100</v>
      </c>
      <c r="E51" s="132">
        <f>30+52</f>
        <v>82</v>
      </c>
      <c r="F51" s="132">
        <v>39</v>
      </c>
      <c r="G51" s="132"/>
      <c r="H51" s="132"/>
      <c r="I51" s="133"/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33" t="s">
        <v>67</v>
      </c>
      <c r="B52" s="134" t="s">
        <v>68</v>
      </c>
      <c r="C52" s="135">
        <f>SUM(D52:I52)</f>
        <v>66</v>
      </c>
      <c r="D52" s="136">
        <f>15+15</f>
        <v>30</v>
      </c>
      <c r="E52" s="137">
        <f>13+13</f>
        <v>26</v>
      </c>
      <c r="F52" s="137">
        <f>5+5</f>
        <v>10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33"/>
      <c r="B53" s="139" t="s">
        <v>69</v>
      </c>
      <c r="C53" s="140">
        <f>SUM(D53:I53)</f>
        <v>79</v>
      </c>
      <c r="D53" s="141">
        <f>21+23</f>
        <v>44</v>
      </c>
      <c r="E53" s="142">
        <f>8+27</f>
        <v>35</v>
      </c>
      <c r="F53" s="142">
        <v>0</v>
      </c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34" t="s">
        <v>70</v>
      </c>
      <c r="B54" s="144" t="s">
        <v>68</v>
      </c>
      <c r="C54" s="145">
        <f>SUM(D54:I54)</f>
        <v>88</v>
      </c>
      <c r="D54" s="146">
        <f>23+21</f>
        <v>44</v>
      </c>
      <c r="E54" s="147">
        <f>27+8</f>
        <v>35</v>
      </c>
      <c r="F54" s="147">
        <v>9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35"/>
      <c r="B55" s="150" t="s">
        <v>69</v>
      </c>
      <c r="C55" s="151">
        <f>SUM(D55:I55)</f>
        <v>166</v>
      </c>
      <c r="D55" s="152">
        <f>53+53</f>
        <v>106</v>
      </c>
      <c r="E55" s="153">
        <f>30+30</f>
        <v>60</v>
      </c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206" t="s">
        <v>72</v>
      </c>
      <c r="B56" s="206"/>
      <c r="C56" s="206"/>
      <c r="D56" s="206"/>
      <c r="E56" s="206"/>
      <c r="F56" s="206"/>
      <c r="J56" s="20"/>
      <c r="X56" s="14"/>
    </row>
    <row r="57" spans="1:31" ht="11.25" x14ac:dyDescent="0.15">
      <c r="A57" s="186" t="s">
        <v>73</v>
      </c>
      <c r="B57" s="211" t="s">
        <v>74</v>
      </c>
      <c r="C57" s="212"/>
      <c r="D57" s="213" t="s">
        <v>75</v>
      </c>
      <c r="E57" s="214"/>
      <c r="F57" s="185"/>
      <c r="J57" s="20"/>
      <c r="X57" s="14"/>
    </row>
    <row r="58" spans="1:31" ht="21" x14ac:dyDescent="0.25">
      <c r="A58" s="14"/>
      <c r="B58" s="188" t="s">
        <v>76</v>
      </c>
      <c r="C58" s="188" t="s">
        <v>77</v>
      </c>
      <c r="D58" s="188" t="s">
        <v>76</v>
      </c>
      <c r="E58" s="18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13</v>
      </c>
      <c r="C59" s="161">
        <v>71</v>
      </c>
      <c r="D59" s="161">
        <v>2</v>
      </c>
      <c r="E59" s="161">
        <v>141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>
        <v>1</v>
      </c>
      <c r="C61" s="165">
        <v>1</v>
      </c>
      <c r="D61" s="165"/>
      <c r="E61" s="165">
        <v>4</v>
      </c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/>
      <c r="C63" s="165">
        <v>23</v>
      </c>
      <c r="D63" s="165"/>
      <c r="E63" s="165">
        <v>150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7</v>
      </c>
      <c r="C65" s="165">
        <v>11</v>
      </c>
      <c r="D65" s="165"/>
      <c r="E65" s="165">
        <v>3</v>
      </c>
      <c r="J65" s="20"/>
      <c r="X65" s="14"/>
    </row>
    <row r="66" spans="1:27" ht="15" customHeight="1" x14ac:dyDescent="0.15">
      <c r="A66" s="163" t="s">
        <v>85</v>
      </c>
      <c r="B66" s="164">
        <v>1</v>
      </c>
      <c r="C66" s="165">
        <v>6</v>
      </c>
      <c r="D66" s="165">
        <v>1</v>
      </c>
      <c r="E66" s="165">
        <v>10</v>
      </c>
      <c r="J66" s="20"/>
      <c r="X66" s="14"/>
    </row>
    <row r="67" spans="1:27" ht="15" customHeight="1" x14ac:dyDescent="0.15">
      <c r="A67" s="163" t="s">
        <v>86</v>
      </c>
      <c r="B67" s="164"/>
      <c r="C67" s="165">
        <v>91</v>
      </c>
      <c r="D67" s="165"/>
      <c r="E67" s="165">
        <v>32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53</v>
      </c>
      <c r="D68" s="165"/>
      <c r="E68" s="165">
        <v>26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27</v>
      </c>
      <c r="D69" s="165"/>
      <c r="E69" s="165">
        <v>48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22</v>
      </c>
      <c r="C71" s="166">
        <f>SUM(C59:C70)</f>
        <v>283</v>
      </c>
      <c r="D71" s="166">
        <f>SUM(D59:D70)</f>
        <v>3</v>
      </c>
      <c r="E71" s="166">
        <f>SUM(E59:E70)</f>
        <v>414</v>
      </c>
      <c r="J71" s="20"/>
      <c r="X71" s="14"/>
    </row>
    <row r="72" spans="1:27" ht="39" customHeight="1" x14ac:dyDescent="0.15">
      <c r="A72" s="206" t="s">
        <v>90</v>
      </c>
      <c r="B72" s="206"/>
      <c r="C72" s="206"/>
      <c r="D72" s="206"/>
      <c r="E72" s="206"/>
      <c r="F72" s="206"/>
      <c r="J72" s="20"/>
      <c r="X72" s="14"/>
    </row>
    <row r="73" spans="1:27" x14ac:dyDescent="0.15">
      <c r="A73" s="207" t="s">
        <v>73</v>
      </c>
      <c r="B73" s="210" t="s">
        <v>91</v>
      </c>
      <c r="C73" s="210"/>
      <c r="D73" s="210"/>
      <c r="E73" s="210"/>
      <c r="J73" s="20"/>
      <c r="X73" s="14"/>
    </row>
    <row r="74" spans="1:27" x14ac:dyDescent="0.15">
      <c r="A74" s="208"/>
      <c r="B74" s="210" t="s">
        <v>92</v>
      </c>
      <c r="C74" s="210"/>
      <c r="D74" s="210" t="s">
        <v>93</v>
      </c>
      <c r="E74" s="210"/>
      <c r="J74" s="20"/>
      <c r="X74" s="14"/>
    </row>
    <row r="75" spans="1:27" ht="21" x14ac:dyDescent="0.15">
      <c r="A75" s="209"/>
      <c r="B75" s="188" t="s">
        <v>76</v>
      </c>
      <c r="C75" s="188" t="s">
        <v>77</v>
      </c>
      <c r="D75" s="188" t="s">
        <v>76</v>
      </c>
      <c r="E75" s="18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12</v>
      </c>
      <c r="C76" s="88">
        <v>75</v>
      </c>
      <c r="D76" s="88"/>
      <c r="E76" s="88">
        <v>3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3</v>
      </c>
      <c r="C78" s="171">
        <v>6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v>2</v>
      </c>
      <c r="C80" s="171">
        <v>43</v>
      </c>
      <c r="D80" s="171"/>
      <c r="E80" s="171">
        <v>2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4</v>
      </c>
      <c r="C82" s="171">
        <v>10</v>
      </c>
      <c r="D82" s="171"/>
      <c r="E82" s="171">
        <v>2</v>
      </c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>
        <v>2</v>
      </c>
      <c r="C83" s="171">
        <v>45</v>
      </c>
      <c r="D83" s="171"/>
      <c r="E83" s="171">
        <v>1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14</v>
      </c>
      <c r="D84" s="171"/>
      <c r="E84" s="171"/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38</v>
      </c>
      <c r="D85" s="171"/>
      <c r="E85" s="171">
        <v>1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24</v>
      </c>
      <c r="D86" s="171"/>
      <c r="E86" s="171">
        <v>1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23</v>
      </c>
      <c r="C88" s="173">
        <f>SUM(C76:C87)</f>
        <v>255</v>
      </c>
      <c r="D88" s="173">
        <f>SUM(D76:D87)</f>
        <v>0</v>
      </c>
      <c r="E88" s="173">
        <f>SUM(E76:E87)</f>
        <v>10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18683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topLeftCell="A52" workbookViewId="0">
      <selection activeCell="D20" sqref="D20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",[11]NOMBRE!B2," - ","( ",[11]NOMBRE!C2,[11]NOMBRE!D2,[11]NOMBRE!E2,[11]NOMBRE!F2,[11]NOMBRE!G2,"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Ibáñez del Campo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",[11]NOMBRE!B6," - ","( ",[11]NOMBRE!C6,[11]NOMBRE!D6," )")</f>
        <v>MES: OCTUBRE - ( 10 )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",[11]NOMBRE!B7)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16" t="s">
        <v>1</v>
      </c>
      <c r="B7" s="216"/>
      <c r="C7" s="216"/>
      <c r="D7" s="216"/>
      <c r="E7" s="216"/>
      <c r="F7" s="216"/>
      <c r="G7" s="216"/>
      <c r="H7" s="216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7" t="s">
        <v>3</v>
      </c>
      <c r="B9" s="207" t="s">
        <v>4</v>
      </c>
      <c r="C9" s="207" t="s">
        <v>5</v>
      </c>
      <c r="D9" s="222" t="s">
        <v>6</v>
      </c>
      <c r="E9" s="223"/>
      <c r="F9" s="207" t="s">
        <v>7</v>
      </c>
      <c r="G9" s="207" t="s">
        <v>8</v>
      </c>
      <c r="H9" s="217" t="s">
        <v>9</v>
      </c>
      <c r="I9" s="222"/>
      <c r="J9" s="226"/>
      <c r="K9" s="21"/>
      <c r="L9" s="20"/>
      <c r="X9" s="14"/>
    </row>
    <row r="10" spans="1:27" ht="10.5" customHeight="1" x14ac:dyDescent="0.15">
      <c r="A10" s="218"/>
      <c r="B10" s="208"/>
      <c r="C10" s="220"/>
      <c r="D10" s="224"/>
      <c r="E10" s="225"/>
      <c r="F10" s="208"/>
      <c r="G10" s="208"/>
      <c r="H10" s="219"/>
      <c r="I10" s="227"/>
      <c r="J10" s="228"/>
      <c r="K10" s="21"/>
      <c r="L10" s="20"/>
      <c r="X10" s="14"/>
    </row>
    <row r="11" spans="1:27" ht="40.5" customHeight="1" x14ac:dyDescent="0.15">
      <c r="A11" s="219"/>
      <c r="B11" s="209"/>
      <c r="C11" s="221"/>
      <c r="D11" s="22" t="s">
        <v>10</v>
      </c>
      <c r="E11" s="23" t="s">
        <v>11</v>
      </c>
      <c r="F11" s="209"/>
      <c r="G11" s="209"/>
      <c r="H11" s="24" t="s">
        <v>12</v>
      </c>
      <c r="I11" s="25" t="s">
        <v>13</v>
      </c>
      <c r="J11" s="191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1471</v>
      </c>
      <c r="E12" s="30">
        <f t="shared" si="0"/>
        <v>1224</v>
      </c>
      <c r="F12" s="31">
        <f t="shared" si="0"/>
        <v>189</v>
      </c>
      <c r="G12" s="31">
        <f t="shared" si="0"/>
        <v>746</v>
      </c>
      <c r="H12" s="29">
        <f>SUM(H13:H16)</f>
        <v>552</v>
      </c>
      <c r="I12" s="32">
        <f>SUM(I13:I16)</f>
        <v>549</v>
      </c>
      <c r="J12" s="30">
        <f t="shared" si="0"/>
        <v>3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727</v>
      </c>
      <c r="E13" s="39">
        <v>480</v>
      </c>
      <c r="F13" s="40">
        <v>122</v>
      </c>
      <c r="G13" s="40">
        <v>478</v>
      </c>
      <c r="H13" s="38">
        <v>284</v>
      </c>
      <c r="I13" s="41">
        <v>281</v>
      </c>
      <c r="J13" s="42">
        <v>3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744</v>
      </c>
      <c r="E14" s="50">
        <v>744</v>
      </c>
      <c r="F14" s="51">
        <v>67</v>
      </c>
      <c r="G14" s="51">
        <v>268</v>
      </c>
      <c r="H14" s="49">
        <v>268</v>
      </c>
      <c r="I14" s="52">
        <v>268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0" t="s">
        <v>21</v>
      </c>
      <c r="B18" s="186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6</v>
      </c>
      <c r="C19" s="72"/>
      <c r="D19" s="73"/>
      <c r="E19" s="73">
        <v>6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75</v>
      </c>
      <c r="C20" s="77"/>
      <c r="D20" s="78"/>
      <c r="E20" s="78">
        <v>75</v>
      </c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75</v>
      </c>
      <c r="C21" s="77"/>
      <c r="D21" s="78"/>
      <c r="E21" s="78">
        <v>75</v>
      </c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75</v>
      </c>
      <c r="C22" s="77"/>
      <c r="D22" s="78"/>
      <c r="E22" s="78">
        <v>75</v>
      </c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75</v>
      </c>
      <c r="C23" s="82"/>
      <c r="D23" s="83"/>
      <c r="E23" s="83">
        <v>75</v>
      </c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30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30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225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v>23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>
        <v>1</v>
      </c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v>2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358</v>
      </c>
      <c r="C35" s="98">
        <v>3</v>
      </c>
      <c r="D35" s="99">
        <v>34</v>
      </c>
      <c r="E35" s="99">
        <v>139</v>
      </c>
      <c r="F35" s="100">
        <v>182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1018</v>
      </c>
      <c r="C39" s="106">
        <v>2474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187</v>
      </c>
      <c r="C40" s="110">
        <v>112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157</v>
      </c>
      <c r="C41" s="110">
        <v>33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114</v>
      </c>
      <c r="C42" s="114">
        <v>278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208</v>
      </c>
      <c r="C46" s="110">
        <v>390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130</v>
      </c>
      <c r="C47" s="114"/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9" t="s">
        <v>58</v>
      </c>
      <c r="B49" s="230"/>
      <c r="C49" s="230"/>
      <c r="D49" s="230"/>
      <c r="E49" s="230"/>
      <c r="J49" s="20"/>
      <c r="X49" s="14"/>
    </row>
    <row r="50" spans="1:31" ht="33.75" x14ac:dyDescent="0.15">
      <c r="A50" s="87" t="s">
        <v>55</v>
      </c>
      <c r="B50" s="18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31" t="s">
        <v>56</v>
      </c>
      <c r="B51" s="232"/>
      <c r="C51" s="130">
        <f>SUM(D51:I51)</f>
        <v>283</v>
      </c>
      <c r="D51" s="131">
        <v>87</v>
      </c>
      <c r="E51" s="132">
        <v>19</v>
      </c>
      <c r="F51" s="132">
        <v>27</v>
      </c>
      <c r="G51" s="132">
        <v>34</v>
      </c>
      <c r="H51" s="132">
        <v>41</v>
      </c>
      <c r="I51" s="133">
        <v>75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33" t="s">
        <v>67</v>
      </c>
      <c r="B52" s="134" t="s">
        <v>68</v>
      </c>
      <c r="C52" s="135">
        <f>SUM(D52:I52)</f>
        <v>40</v>
      </c>
      <c r="D52" s="136">
        <v>19</v>
      </c>
      <c r="E52" s="137">
        <v>11</v>
      </c>
      <c r="F52" s="137">
        <v>10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33"/>
      <c r="B53" s="139" t="s">
        <v>69</v>
      </c>
      <c r="C53" s="140">
        <f>SUM(D53:I53)</f>
        <v>41</v>
      </c>
      <c r="D53" s="141">
        <v>36</v>
      </c>
      <c r="E53" s="142">
        <v>4</v>
      </c>
      <c r="F53" s="142">
        <v>1</v>
      </c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34" t="s">
        <v>70</v>
      </c>
      <c r="B54" s="144" t="s">
        <v>68</v>
      </c>
      <c r="C54" s="145">
        <f>SUM(D54:I54)</f>
        <v>67</v>
      </c>
      <c r="D54" s="146">
        <v>30</v>
      </c>
      <c r="E54" s="147">
        <v>19</v>
      </c>
      <c r="F54" s="147">
        <v>18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35"/>
      <c r="B55" s="150" t="s">
        <v>69</v>
      </c>
      <c r="C55" s="151">
        <f>SUM(D55:I55)</f>
        <v>86</v>
      </c>
      <c r="D55" s="152">
        <v>75</v>
      </c>
      <c r="E55" s="153">
        <v>9</v>
      </c>
      <c r="F55" s="153">
        <v>2</v>
      </c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206" t="s">
        <v>72</v>
      </c>
      <c r="B56" s="206"/>
      <c r="C56" s="206"/>
      <c r="D56" s="206"/>
      <c r="E56" s="206"/>
      <c r="F56" s="206"/>
      <c r="J56" s="20"/>
      <c r="X56" s="14"/>
    </row>
    <row r="57" spans="1:31" ht="11.25" x14ac:dyDescent="0.15">
      <c r="A57" s="186" t="s">
        <v>73</v>
      </c>
      <c r="B57" s="211" t="s">
        <v>74</v>
      </c>
      <c r="C57" s="212"/>
      <c r="D57" s="213" t="s">
        <v>75</v>
      </c>
      <c r="E57" s="214"/>
      <c r="F57" s="185"/>
      <c r="J57" s="20"/>
      <c r="X57" s="14"/>
    </row>
    <row r="58" spans="1:31" ht="21" x14ac:dyDescent="0.25">
      <c r="A58" s="14"/>
      <c r="B58" s="188" t="s">
        <v>76</v>
      </c>
      <c r="C58" s="188" t="s">
        <v>77</v>
      </c>
      <c r="D58" s="188" t="s">
        <v>76</v>
      </c>
      <c r="E58" s="18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7</v>
      </c>
      <c r="C59" s="161">
        <v>71</v>
      </c>
      <c r="D59" s="161">
        <v>6</v>
      </c>
      <c r="E59" s="161">
        <v>119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>
        <v>1</v>
      </c>
      <c r="C61" s="165"/>
      <c r="D61" s="165"/>
      <c r="E61" s="165"/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>
        <v>1</v>
      </c>
      <c r="C63" s="165">
        <v>33</v>
      </c>
      <c r="D63" s="165">
        <v>1</v>
      </c>
      <c r="E63" s="165">
        <v>203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21</v>
      </c>
      <c r="C65" s="165">
        <v>5</v>
      </c>
      <c r="D65" s="165">
        <v>8</v>
      </c>
      <c r="E65" s="165">
        <v>1</v>
      </c>
      <c r="J65" s="20"/>
      <c r="X65" s="14"/>
    </row>
    <row r="66" spans="1:27" ht="15" customHeight="1" x14ac:dyDescent="0.15">
      <c r="A66" s="163" t="s">
        <v>85</v>
      </c>
      <c r="B66" s="164"/>
      <c r="C66" s="165">
        <v>1</v>
      </c>
      <c r="D66" s="165"/>
      <c r="E66" s="165">
        <v>1</v>
      </c>
      <c r="J66" s="20"/>
      <c r="X66" s="14"/>
    </row>
    <row r="67" spans="1:27" ht="15" customHeight="1" x14ac:dyDescent="0.15">
      <c r="A67" s="163" t="s">
        <v>86</v>
      </c>
      <c r="B67" s="164"/>
      <c r="C67" s="165">
        <v>87</v>
      </c>
      <c r="D67" s="165"/>
      <c r="E67" s="165">
        <v>56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41</v>
      </c>
      <c r="D68" s="165"/>
      <c r="E68" s="165">
        <v>20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33</v>
      </c>
      <c r="D69" s="165"/>
      <c r="E69" s="165">
        <v>41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30</v>
      </c>
      <c r="C71" s="166">
        <f>SUM(C59:C70)</f>
        <v>271</v>
      </c>
      <c r="D71" s="166">
        <f>SUM(D59:D70)</f>
        <v>15</v>
      </c>
      <c r="E71" s="166">
        <f>SUM(E59:E70)</f>
        <v>441</v>
      </c>
      <c r="J71" s="20"/>
      <c r="X71" s="14"/>
    </row>
    <row r="72" spans="1:27" ht="39" customHeight="1" x14ac:dyDescent="0.15">
      <c r="A72" s="206" t="s">
        <v>90</v>
      </c>
      <c r="B72" s="206"/>
      <c r="C72" s="206"/>
      <c r="D72" s="206"/>
      <c r="E72" s="206"/>
      <c r="F72" s="206"/>
      <c r="J72" s="20"/>
      <c r="X72" s="14"/>
    </row>
    <row r="73" spans="1:27" x14ac:dyDescent="0.15">
      <c r="A73" s="207" t="s">
        <v>73</v>
      </c>
      <c r="B73" s="210" t="s">
        <v>91</v>
      </c>
      <c r="C73" s="210"/>
      <c r="D73" s="210"/>
      <c r="E73" s="210"/>
      <c r="J73" s="20"/>
      <c r="X73" s="14"/>
    </row>
    <row r="74" spans="1:27" x14ac:dyDescent="0.15">
      <c r="A74" s="208"/>
      <c r="B74" s="210" t="s">
        <v>92</v>
      </c>
      <c r="C74" s="210"/>
      <c r="D74" s="210" t="s">
        <v>93</v>
      </c>
      <c r="E74" s="210"/>
      <c r="J74" s="20"/>
      <c r="X74" s="14"/>
    </row>
    <row r="75" spans="1:27" ht="21" x14ac:dyDescent="0.15">
      <c r="A75" s="209"/>
      <c r="B75" s="188" t="s">
        <v>76</v>
      </c>
      <c r="C75" s="188" t="s">
        <v>77</v>
      </c>
      <c r="D75" s="188" t="s">
        <v>76</v>
      </c>
      <c r="E75" s="18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22</v>
      </c>
      <c r="C76" s="88">
        <v>73</v>
      </c>
      <c r="D76" s="88">
        <v>1</v>
      </c>
      <c r="E76" s="88">
        <v>10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4</v>
      </c>
      <c r="C78" s="171">
        <v>5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/>
      <c r="C80" s="171">
        <v>36</v>
      </c>
      <c r="D80" s="171"/>
      <c r="E80" s="171">
        <v>1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16</v>
      </c>
      <c r="C82" s="171">
        <v>4</v>
      </c>
      <c r="D82" s="171"/>
      <c r="E82" s="171">
        <v>1</v>
      </c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>
        <v>2</v>
      </c>
      <c r="C83" s="171">
        <v>32</v>
      </c>
      <c r="D83" s="171">
        <v>1</v>
      </c>
      <c r="E83" s="171">
        <v>1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14</v>
      </c>
      <c r="D84" s="171"/>
      <c r="E84" s="171">
        <v>2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37</v>
      </c>
      <c r="D85" s="171"/>
      <c r="E85" s="171">
        <v>7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25</v>
      </c>
      <c r="D86" s="171"/>
      <c r="E86" s="171">
        <v>1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44</v>
      </c>
      <c r="C88" s="173">
        <f>SUM(C76:C87)</f>
        <v>226</v>
      </c>
      <c r="D88" s="173">
        <f>SUM(D76:D87)</f>
        <v>2</v>
      </c>
      <c r="E88" s="173">
        <f>SUM(E76:E87)</f>
        <v>23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19366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topLeftCell="A55" workbookViewId="0">
      <selection activeCell="B21" sqref="B21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",[12]NOMBRE!B2," - ","( ",[12]NOMBRE!C2,[12]NOMBRE!D2,[12]NOMBRE!E2,[12]NOMBRE!F2,[12]NOMBRE!G2,"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Ibáñez del Campo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",[12]NOMBRE!B6," - ","( ",[12]NOMBRE!C6,[12]NOMBRE!D6," )")</f>
        <v>MES: NOVIEMBRE - ( 11 )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",[12]NOMBRE!B7)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16" t="s">
        <v>1</v>
      </c>
      <c r="B7" s="216"/>
      <c r="C7" s="216"/>
      <c r="D7" s="216"/>
      <c r="E7" s="216"/>
      <c r="F7" s="216"/>
      <c r="G7" s="216"/>
      <c r="H7" s="216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7" t="s">
        <v>3</v>
      </c>
      <c r="B9" s="207" t="s">
        <v>4</v>
      </c>
      <c r="C9" s="207" t="s">
        <v>5</v>
      </c>
      <c r="D9" s="222" t="s">
        <v>6</v>
      </c>
      <c r="E9" s="223"/>
      <c r="F9" s="207" t="s">
        <v>7</v>
      </c>
      <c r="G9" s="207" t="s">
        <v>8</v>
      </c>
      <c r="H9" s="217" t="s">
        <v>9</v>
      </c>
      <c r="I9" s="222"/>
      <c r="J9" s="226"/>
      <c r="K9" s="21"/>
      <c r="L9" s="20"/>
      <c r="X9" s="14"/>
    </row>
    <row r="10" spans="1:27" ht="10.5" customHeight="1" x14ac:dyDescent="0.15">
      <c r="A10" s="218"/>
      <c r="B10" s="208"/>
      <c r="C10" s="220"/>
      <c r="D10" s="224"/>
      <c r="E10" s="225"/>
      <c r="F10" s="208"/>
      <c r="G10" s="208"/>
      <c r="H10" s="219"/>
      <c r="I10" s="227"/>
      <c r="J10" s="228"/>
      <c r="K10" s="21"/>
      <c r="L10" s="20"/>
      <c r="X10" s="14"/>
    </row>
    <row r="11" spans="1:27" ht="40.5" customHeight="1" x14ac:dyDescent="0.15">
      <c r="A11" s="219"/>
      <c r="B11" s="209"/>
      <c r="C11" s="221"/>
      <c r="D11" s="22" t="s">
        <v>10</v>
      </c>
      <c r="E11" s="23" t="s">
        <v>11</v>
      </c>
      <c r="F11" s="209"/>
      <c r="G11" s="209"/>
      <c r="H11" s="24" t="s">
        <v>12</v>
      </c>
      <c r="I11" s="25" t="s">
        <v>13</v>
      </c>
      <c r="J11" s="196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1455</v>
      </c>
      <c r="E12" s="30">
        <f t="shared" si="0"/>
        <v>1227</v>
      </c>
      <c r="F12" s="31">
        <f t="shared" si="0"/>
        <v>202</v>
      </c>
      <c r="G12" s="31">
        <f t="shared" si="0"/>
        <v>766</v>
      </c>
      <c r="H12" s="29">
        <f>SUM(H13:H16)</f>
        <v>595</v>
      </c>
      <c r="I12" s="32">
        <f>SUM(I13:I16)</f>
        <v>578</v>
      </c>
      <c r="J12" s="30">
        <f t="shared" si="0"/>
        <v>17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735</v>
      </c>
      <c r="E13" s="39">
        <v>507</v>
      </c>
      <c r="F13" s="40">
        <v>133</v>
      </c>
      <c r="G13" s="40">
        <v>494</v>
      </c>
      <c r="H13" s="38">
        <v>323</v>
      </c>
      <c r="I13" s="41">
        <v>306</v>
      </c>
      <c r="J13" s="42">
        <v>17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720</v>
      </c>
      <c r="E14" s="50">
        <v>720</v>
      </c>
      <c r="F14" s="51">
        <v>69</v>
      </c>
      <c r="G14" s="51">
        <v>272</v>
      </c>
      <c r="H14" s="49">
        <v>272</v>
      </c>
      <c r="I14" s="52">
        <v>272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4" t="s">
        <v>21</v>
      </c>
      <c r="B18" s="195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6</v>
      </c>
      <c r="C19" s="72"/>
      <c r="D19" s="73"/>
      <c r="E19" s="73">
        <v>6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103</v>
      </c>
      <c r="C20" s="77"/>
      <c r="D20" s="78"/>
      <c r="E20" s="78">
        <v>103</v>
      </c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103</v>
      </c>
      <c r="C21" s="77"/>
      <c r="D21" s="78"/>
      <c r="E21" s="78">
        <v>103</v>
      </c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103</v>
      </c>
      <c r="C22" s="77"/>
      <c r="D22" s="78"/>
      <c r="E22" s="78">
        <v>103</v>
      </c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103</v>
      </c>
      <c r="C23" s="82"/>
      <c r="D23" s="83"/>
      <c r="E23" s="83">
        <v>103</v>
      </c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18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18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116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v>12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>
        <v>1</v>
      </c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v>1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154</v>
      </c>
      <c r="C35" s="98"/>
      <c r="D35" s="99">
        <v>32</v>
      </c>
      <c r="E35" s="99">
        <v>51</v>
      </c>
      <c r="F35" s="100">
        <v>71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4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820</v>
      </c>
      <c r="C39" s="106">
        <v>2277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202</v>
      </c>
      <c r="C40" s="110">
        <v>119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163</v>
      </c>
      <c r="C41" s="110">
        <v>42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126</v>
      </c>
      <c r="C42" s="114">
        <v>354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212</v>
      </c>
      <c r="C46" s="110">
        <v>371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192</v>
      </c>
      <c r="C47" s="114">
        <v>371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9" t="s">
        <v>58</v>
      </c>
      <c r="B49" s="230"/>
      <c r="C49" s="230"/>
      <c r="D49" s="230"/>
      <c r="E49" s="230"/>
      <c r="J49" s="20"/>
      <c r="X49" s="14"/>
    </row>
    <row r="50" spans="1:31" ht="33.75" x14ac:dyDescent="0.15">
      <c r="A50" s="87" t="s">
        <v>55</v>
      </c>
      <c r="B50" s="193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31" t="s">
        <v>56</v>
      </c>
      <c r="B51" s="232"/>
      <c r="C51" s="130">
        <f>SUM(D51:I51)</f>
        <v>212</v>
      </c>
      <c r="D51" s="131">
        <v>43</v>
      </c>
      <c r="E51" s="132">
        <v>31</v>
      </c>
      <c r="F51" s="132">
        <v>53</v>
      </c>
      <c r="G51" s="132">
        <v>49</v>
      </c>
      <c r="H51" s="132">
        <v>36</v>
      </c>
      <c r="I51" s="133"/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33" t="s">
        <v>67</v>
      </c>
      <c r="B52" s="134" t="s">
        <v>68</v>
      </c>
      <c r="C52" s="135">
        <f>SUM(D52:I52)</f>
        <v>29</v>
      </c>
      <c r="D52" s="136">
        <v>16</v>
      </c>
      <c r="E52" s="137">
        <v>9</v>
      </c>
      <c r="F52" s="137">
        <v>4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33"/>
      <c r="B53" s="139" t="s">
        <v>69</v>
      </c>
      <c r="C53" s="140">
        <f>SUM(D53:I53)</f>
        <v>29</v>
      </c>
      <c r="D53" s="141">
        <v>20</v>
      </c>
      <c r="E53" s="142">
        <v>9</v>
      </c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34" t="s">
        <v>70</v>
      </c>
      <c r="B54" s="144" t="s">
        <v>68</v>
      </c>
      <c r="C54" s="145">
        <f>SUM(D54:I54)</f>
        <v>37</v>
      </c>
      <c r="D54" s="146">
        <v>21</v>
      </c>
      <c r="E54" s="147">
        <v>11</v>
      </c>
      <c r="F54" s="147">
        <v>5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35"/>
      <c r="B55" s="150" t="s">
        <v>69</v>
      </c>
      <c r="C55" s="151">
        <f>SUM(D55:I55)</f>
        <v>81</v>
      </c>
      <c r="D55" s="152">
        <v>58</v>
      </c>
      <c r="E55" s="153">
        <v>23</v>
      </c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206" t="s">
        <v>72</v>
      </c>
      <c r="B56" s="206"/>
      <c r="C56" s="206"/>
      <c r="D56" s="206"/>
      <c r="E56" s="206"/>
      <c r="F56" s="206"/>
      <c r="J56" s="20"/>
      <c r="X56" s="14"/>
    </row>
    <row r="57" spans="1:31" ht="11.25" x14ac:dyDescent="0.15">
      <c r="A57" s="195" t="s">
        <v>73</v>
      </c>
      <c r="B57" s="211" t="s">
        <v>74</v>
      </c>
      <c r="C57" s="212"/>
      <c r="D57" s="213" t="s">
        <v>75</v>
      </c>
      <c r="E57" s="214"/>
      <c r="F57" s="197"/>
      <c r="J57" s="20"/>
      <c r="X57" s="14"/>
    </row>
    <row r="58" spans="1:31" ht="21" x14ac:dyDescent="0.25">
      <c r="A58" s="14"/>
      <c r="B58" s="192" t="s">
        <v>76</v>
      </c>
      <c r="C58" s="192" t="s">
        <v>77</v>
      </c>
      <c r="D58" s="192" t="s">
        <v>76</v>
      </c>
      <c r="E58" s="198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6</v>
      </c>
      <c r="C59" s="161">
        <v>81</v>
      </c>
      <c r="D59" s="161"/>
      <c r="E59" s="161">
        <v>132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/>
      <c r="D61" s="165"/>
      <c r="E61" s="165"/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>
        <v>9</v>
      </c>
      <c r="C63" s="165">
        <v>22</v>
      </c>
      <c r="D63" s="165">
        <v>9</v>
      </c>
      <c r="E63" s="165">
        <v>73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16</v>
      </c>
      <c r="C65" s="165">
        <v>8</v>
      </c>
      <c r="D65" s="165">
        <v>4</v>
      </c>
      <c r="E65" s="165"/>
      <c r="J65" s="20"/>
      <c r="X65" s="14"/>
    </row>
    <row r="66" spans="1:27" ht="15" customHeight="1" x14ac:dyDescent="0.15">
      <c r="A66" s="163" t="s">
        <v>85</v>
      </c>
      <c r="B66" s="164"/>
      <c r="C66" s="165">
        <v>2</v>
      </c>
      <c r="D66" s="165"/>
      <c r="E66" s="165">
        <v>4</v>
      </c>
      <c r="J66" s="20"/>
      <c r="X66" s="14"/>
    </row>
    <row r="67" spans="1:27" ht="15" customHeight="1" x14ac:dyDescent="0.15">
      <c r="A67" s="163" t="s">
        <v>86</v>
      </c>
      <c r="B67" s="164"/>
      <c r="C67" s="165">
        <v>85</v>
      </c>
      <c r="D67" s="165"/>
      <c r="E67" s="165">
        <v>33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48</v>
      </c>
      <c r="D68" s="165"/>
      <c r="E68" s="165">
        <v>52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49</v>
      </c>
      <c r="D69" s="165"/>
      <c r="E69" s="165">
        <v>55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31</v>
      </c>
      <c r="C71" s="166">
        <f>SUM(C59:C70)</f>
        <v>295</v>
      </c>
      <c r="D71" s="166">
        <f>SUM(D59:D70)</f>
        <v>13</v>
      </c>
      <c r="E71" s="166">
        <f>SUM(E59:E70)</f>
        <v>349</v>
      </c>
      <c r="J71" s="20"/>
      <c r="X71" s="14"/>
    </row>
    <row r="72" spans="1:27" ht="39" customHeight="1" x14ac:dyDescent="0.15">
      <c r="A72" s="206" t="s">
        <v>90</v>
      </c>
      <c r="B72" s="206"/>
      <c r="C72" s="206"/>
      <c r="D72" s="206"/>
      <c r="E72" s="206"/>
      <c r="F72" s="206"/>
      <c r="J72" s="20"/>
      <c r="X72" s="14"/>
    </row>
    <row r="73" spans="1:27" x14ac:dyDescent="0.15">
      <c r="A73" s="207" t="s">
        <v>73</v>
      </c>
      <c r="B73" s="210" t="s">
        <v>91</v>
      </c>
      <c r="C73" s="210"/>
      <c r="D73" s="210"/>
      <c r="E73" s="210"/>
      <c r="J73" s="20"/>
      <c r="X73" s="14"/>
    </row>
    <row r="74" spans="1:27" x14ac:dyDescent="0.15">
      <c r="A74" s="208"/>
      <c r="B74" s="210" t="s">
        <v>92</v>
      </c>
      <c r="C74" s="210"/>
      <c r="D74" s="210" t="s">
        <v>93</v>
      </c>
      <c r="E74" s="210"/>
      <c r="J74" s="20"/>
      <c r="X74" s="14"/>
    </row>
    <row r="75" spans="1:27" ht="21" x14ac:dyDescent="0.15">
      <c r="A75" s="209"/>
      <c r="B75" s="192" t="s">
        <v>76</v>
      </c>
      <c r="C75" s="192" t="s">
        <v>77</v>
      </c>
      <c r="D75" s="192" t="s">
        <v>76</v>
      </c>
      <c r="E75" s="198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16</v>
      </c>
      <c r="C76" s="88">
        <v>99</v>
      </c>
      <c r="D76" s="88">
        <v>3</v>
      </c>
      <c r="E76" s="88">
        <v>14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/>
      <c r="C78" s="171">
        <v>8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v>10</v>
      </c>
      <c r="C80" s="171">
        <v>31</v>
      </c>
      <c r="D80" s="171">
        <v>2</v>
      </c>
      <c r="E80" s="171">
        <v>5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7</v>
      </c>
      <c r="C82" s="171">
        <v>6</v>
      </c>
      <c r="D82" s="171">
        <v>1</v>
      </c>
      <c r="E82" s="171"/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/>
      <c r="C83" s="171">
        <v>44</v>
      </c>
      <c r="D83" s="171"/>
      <c r="E83" s="171">
        <v>3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18</v>
      </c>
      <c r="D84" s="171"/>
      <c r="E84" s="171">
        <v>1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40</v>
      </c>
      <c r="D85" s="171"/>
      <c r="E85" s="171">
        <v>6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38</v>
      </c>
      <c r="D86" s="171"/>
      <c r="E86" s="171">
        <v>6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33</v>
      </c>
      <c r="C88" s="173">
        <f>SUM(C76:C87)</f>
        <v>284</v>
      </c>
      <c r="D88" s="173">
        <f>SUM(D76:D87)</f>
        <v>6</v>
      </c>
      <c r="E88" s="173">
        <f>SUM(E76:E87)</f>
        <v>35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19127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A72:F72"/>
    <mergeCell ref="A73:A75"/>
    <mergeCell ref="B73:E73"/>
    <mergeCell ref="B74:C74"/>
    <mergeCell ref="D74:E74"/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topLeftCell="A55" workbookViewId="0">
      <selection activeCell="A86" sqref="A86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",[13]NOMBRE!B2," - ","( ",[13]NOMBRE!C2,[13]NOMBRE!D2,[13]NOMBRE!E2,[13]NOMBRE!F2,[13]NOMBRE!G2,"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Ibáñez del Campo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",[13]NOMBRE!B6," - ","( ",[13]NOMBRE!C6,[13]NOMBRE!D6," )")</f>
        <v>MES: DICIEMBRE - ( 12 )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",[13]NOMBRE!B7)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16" t="s">
        <v>1</v>
      </c>
      <c r="B7" s="216"/>
      <c r="C7" s="216"/>
      <c r="D7" s="216"/>
      <c r="E7" s="216"/>
      <c r="F7" s="216"/>
      <c r="G7" s="216"/>
      <c r="H7" s="216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7" t="s">
        <v>3</v>
      </c>
      <c r="B9" s="207" t="s">
        <v>4</v>
      </c>
      <c r="C9" s="207" t="s">
        <v>5</v>
      </c>
      <c r="D9" s="222" t="s">
        <v>6</v>
      </c>
      <c r="E9" s="223"/>
      <c r="F9" s="207" t="s">
        <v>7</v>
      </c>
      <c r="G9" s="207" t="s">
        <v>8</v>
      </c>
      <c r="H9" s="217" t="s">
        <v>9</v>
      </c>
      <c r="I9" s="222"/>
      <c r="J9" s="226"/>
      <c r="K9" s="21"/>
      <c r="L9" s="20"/>
      <c r="X9" s="14"/>
    </row>
    <row r="10" spans="1:27" ht="10.5" customHeight="1" x14ac:dyDescent="0.15">
      <c r="A10" s="218"/>
      <c r="B10" s="208"/>
      <c r="C10" s="220"/>
      <c r="D10" s="224"/>
      <c r="E10" s="225"/>
      <c r="F10" s="208"/>
      <c r="G10" s="208"/>
      <c r="H10" s="219"/>
      <c r="I10" s="227"/>
      <c r="J10" s="228"/>
      <c r="K10" s="21"/>
      <c r="L10" s="20"/>
      <c r="X10" s="14"/>
    </row>
    <row r="11" spans="1:27" ht="40.5" customHeight="1" x14ac:dyDescent="0.15">
      <c r="A11" s="219"/>
      <c r="B11" s="209"/>
      <c r="C11" s="221"/>
      <c r="D11" s="22" t="s">
        <v>10</v>
      </c>
      <c r="E11" s="23" t="s">
        <v>11</v>
      </c>
      <c r="F11" s="209"/>
      <c r="G11" s="209"/>
      <c r="H11" s="24" t="s">
        <v>12</v>
      </c>
      <c r="I11" s="25" t="s">
        <v>13</v>
      </c>
      <c r="J11" s="205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1392</v>
      </c>
      <c r="E12" s="30">
        <f t="shared" si="0"/>
        <v>1151</v>
      </c>
      <c r="F12" s="31">
        <f t="shared" si="0"/>
        <v>188</v>
      </c>
      <c r="G12" s="31">
        <f t="shared" si="0"/>
        <v>700</v>
      </c>
      <c r="H12" s="29">
        <f>SUM(H13:H16)</f>
        <v>518</v>
      </c>
      <c r="I12" s="32">
        <f>SUM(I13:I16)</f>
        <v>454</v>
      </c>
      <c r="J12" s="30">
        <f t="shared" si="0"/>
        <v>64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648</v>
      </c>
      <c r="E13" s="39">
        <v>407</v>
      </c>
      <c r="F13" s="40">
        <v>130</v>
      </c>
      <c r="G13" s="40">
        <v>471</v>
      </c>
      <c r="H13" s="38">
        <v>289</v>
      </c>
      <c r="I13" s="41">
        <v>225</v>
      </c>
      <c r="J13" s="42">
        <v>64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744</v>
      </c>
      <c r="E14" s="50">
        <v>744</v>
      </c>
      <c r="F14" s="51">
        <v>58</v>
      </c>
      <c r="G14" s="51">
        <v>229</v>
      </c>
      <c r="H14" s="49">
        <v>229</v>
      </c>
      <c r="I14" s="52">
        <v>229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204" t="s">
        <v>21</v>
      </c>
      <c r="B18" s="200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6</v>
      </c>
      <c r="C19" s="72"/>
      <c r="D19" s="73"/>
      <c r="E19" s="73">
        <v>6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100</v>
      </c>
      <c r="C20" s="77"/>
      <c r="D20" s="78"/>
      <c r="E20" s="78">
        <v>100</v>
      </c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100</v>
      </c>
      <c r="C21" s="77"/>
      <c r="D21" s="78"/>
      <c r="E21" s="78">
        <v>100</v>
      </c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100</v>
      </c>
      <c r="C22" s="77"/>
      <c r="D22" s="78"/>
      <c r="E22" s="78">
        <v>100</v>
      </c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100</v>
      </c>
      <c r="C23" s="82"/>
      <c r="D23" s="83"/>
      <c r="E23" s="83">
        <v>100</v>
      </c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26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26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258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v>13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>
        <v>1</v>
      </c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v>2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418</v>
      </c>
      <c r="C35" s="98">
        <v>17</v>
      </c>
      <c r="D35" s="99">
        <v>52</v>
      </c>
      <c r="E35" s="99">
        <v>69</v>
      </c>
      <c r="F35" s="100">
        <v>280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204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925</v>
      </c>
      <c r="C39" s="106">
        <v>2535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150</v>
      </c>
      <c r="C40" s="110">
        <v>106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105</v>
      </c>
      <c r="C41" s="110">
        <v>30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121</v>
      </c>
      <c r="C42" s="114">
        <v>255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197</v>
      </c>
      <c r="C46" s="110">
        <v>398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190</v>
      </c>
      <c r="C47" s="114">
        <v>398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9" t="s">
        <v>58</v>
      </c>
      <c r="B49" s="230"/>
      <c r="C49" s="230"/>
      <c r="D49" s="230"/>
      <c r="E49" s="230"/>
      <c r="J49" s="20"/>
      <c r="X49" s="14"/>
    </row>
    <row r="50" spans="1:31" ht="33.75" x14ac:dyDescent="0.15">
      <c r="A50" s="87" t="s">
        <v>55</v>
      </c>
      <c r="B50" s="203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31" t="s">
        <v>56</v>
      </c>
      <c r="B51" s="232"/>
      <c r="C51" s="130">
        <f>SUM(D51:I51)</f>
        <v>266</v>
      </c>
      <c r="D51" s="131">
        <v>45</v>
      </c>
      <c r="E51" s="132">
        <v>34</v>
      </c>
      <c r="F51" s="132">
        <v>45</v>
      </c>
      <c r="G51" s="132">
        <v>39</v>
      </c>
      <c r="H51" s="132">
        <v>34</v>
      </c>
      <c r="I51" s="133">
        <v>69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33" t="s">
        <v>67</v>
      </c>
      <c r="B52" s="134" t="s">
        <v>68</v>
      </c>
      <c r="C52" s="135">
        <f>SUM(D52:I52)</f>
        <v>47</v>
      </c>
      <c r="D52" s="136">
        <v>22</v>
      </c>
      <c r="E52" s="137">
        <v>14</v>
      </c>
      <c r="F52" s="137">
        <v>11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33"/>
      <c r="B53" s="139" t="s">
        <v>69</v>
      </c>
      <c r="C53" s="140">
        <f>SUM(D53:I53)</f>
        <v>17</v>
      </c>
      <c r="D53" s="141">
        <v>14</v>
      </c>
      <c r="E53" s="142">
        <v>3</v>
      </c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34" t="s">
        <v>70</v>
      </c>
      <c r="B54" s="144" t="s">
        <v>68</v>
      </c>
      <c r="C54" s="145">
        <f>SUM(D54:I54)</f>
        <v>63</v>
      </c>
      <c r="D54" s="146">
        <v>26</v>
      </c>
      <c r="E54" s="147">
        <v>18</v>
      </c>
      <c r="F54" s="147">
        <v>19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35"/>
      <c r="B55" s="150" t="s">
        <v>69</v>
      </c>
      <c r="C55" s="151">
        <f>SUM(D55:I55)</f>
        <v>36</v>
      </c>
      <c r="D55" s="152">
        <v>30</v>
      </c>
      <c r="E55" s="153">
        <v>6</v>
      </c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206" t="s">
        <v>72</v>
      </c>
      <c r="B56" s="206"/>
      <c r="C56" s="206"/>
      <c r="D56" s="206"/>
      <c r="E56" s="206"/>
      <c r="F56" s="206"/>
      <c r="J56" s="20"/>
      <c r="X56" s="14"/>
    </row>
    <row r="57" spans="1:31" ht="11.25" x14ac:dyDescent="0.15">
      <c r="A57" s="200" t="s">
        <v>73</v>
      </c>
      <c r="B57" s="211" t="s">
        <v>74</v>
      </c>
      <c r="C57" s="212"/>
      <c r="D57" s="213" t="s">
        <v>75</v>
      </c>
      <c r="E57" s="214"/>
      <c r="F57" s="199"/>
      <c r="J57" s="20"/>
      <c r="X57" s="14"/>
    </row>
    <row r="58" spans="1:31" ht="21" x14ac:dyDescent="0.25">
      <c r="A58" s="14"/>
      <c r="B58" s="202" t="s">
        <v>76</v>
      </c>
      <c r="C58" s="202" t="s">
        <v>77</v>
      </c>
      <c r="D58" s="202" t="s">
        <v>76</v>
      </c>
      <c r="E58" s="201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2</v>
      </c>
      <c r="C59" s="161">
        <v>78</v>
      </c>
      <c r="D59" s="161"/>
      <c r="E59" s="161">
        <v>55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/>
      <c r="D61" s="165"/>
      <c r="E61" s="165"/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>
        <v>4</v>
      </c>
      <c r="C63" s="165">
        <v>18</v>
      </c>
      <c r="D63" s="165"/>
      <c r="E63" s="165">
        <v>90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21</v>
      </c>
      <c r="C65" s="165">
        <v>7</v>
      </c>
      <c r="D65" s="165">
        <v>2</v>
      </c>
      <c r="E65" s="165">
        <v>3</v>
      </c>
      <c r="J65" s="20"/>
      <c r="X65" s="14"/>
    </row>
    <row r="66" spans="1:27" ht="15" customHeight="1" x14ac:dyDescent="0.15">
      <c r="A66" s="163" t="s">
        <v>85</v>
      </c>
      <c r="B66" s="164"/>
      <c r="C66" s="165"/>
      <c r="D66" s="165"/>
      <c r="E66" s="165"/>
      <c r="J66" s="20"/>
      <c r="X66" s="14"/>
    </row>
    <row r="67" spans="1:27" ht="15" customHeight="1" x14ac:dyDescent="0.15">
      <c r="A67" s="163" t="s">
        <v>86</v>
      </c>
      <c r="B67" s="164"/>
      <c r="C67" s="165">
        <v>108</v>
      </c>
      <c r="D67" s="165"/>
      <c r="E67" s="165">
        <v>42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29</v>
      </c>
      <c r="D68" s="165"/>
      <c r="E68" s="165">
        <v>30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35</v>
      </c>
      <c r="D69" s="165"/>
      <c r="E69" s="165">
        <v>18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27</v>
      </c>
      <c r="C71" s="166">
        <f>SUM(C59:C70)</f>
        <v>275</v>
      </c>
      <c r="D71" s="166">
        <f>SUM(D59:D70)</f>
        <v>2</v>
      </c>
      <c r="E71" s="166">
        <f>SUM(E59:E70)</f>
        <v>238</v>
      </c>
      <c r="J71" s="20"/>
      <c r="X71" s="14"/>
    </row>
    <row r="72" spans="1:27" ht="39" customHeight="1" x14ac:dyDescent="0.15">
      <c r="A72" s="206" t="s">
        <v>90</v>
      </c>
      <c r="B72" s="206"/>
      <c r="C72" s="206"/>
      <c r="D72" s="206"/>
      <c r="E72" s="206"/>
      <c r="F72" s="206"/>
      <c r="J72" s="20"/>
      <c r="X72" s="14"/>
    </row>
    <row r="73" spans="1:27" x14ac:dyDescent="0.15">
      <c r="A73" s="207" t="s">
        <v>73</v>
      </c>
      <c r="B73" s="210" t="s">
        <v>91</v>
      </c>
      <c r="C73" s="210"/>
      <c r="D73" s="210"/>
      <c r="E73" s="210"/>
      <c r="J73" s="20"/>
      <c r="X73" s="14"/>
    </row>
    <row r="74" spans="1:27" x14ac:dyDescent="0.15">
      <c r="A74" s="208"/>
      <c r="B74" s="210" t="s">
        <v>92</v>
      </c>
      <c r="C74" s="210"/>
      <c r="D74" s="210" t="s">
        <v>93</v>
      </c>
      <c r="E74" s="210"/>
      <c r="J74" s="20"/>
      <c r="X74" s="14"/>
    </row>
    <row r="75" spans="1:27" ht="21" x14ac:dyDescent="0.15">
      <c r="A75" s="209"/>
      <c r="B75" s="202" t="s">
        <v>76</v>
      </c>
      <c r="C75" s="202" t="s">
        <v>77</v>
      </c>
      <c r="D75" s="202" t="s">
        <v>76</v>
      </c>
      <c r="E75" s="201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</v>
      </c>
      <c r="C76" s="88">
        <v>132</v>
      </c>
      <c r="D76" s="88"/>
      <c r="E76" s="88">
        <v>4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1</v>
      </c>
      <c r="C78" s="171">
        <v>5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v>4</v>
      </c>
      <c r="C80" s="171">
        <v>38</v>
      </c>
      <c r="D80" s="171">
        <v>1</v>
      </c>
      <c r="E80" s="171">
        <v>2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20</v>
      </c>
      <c r="C82" s="171">
        <v>8</v>
      </c>
      <c r="D82" s="171">
        <v>1</v>
      </c>
      <c r="E82" s="171"/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>
        <v>3</v>
      </c>
      <c r="C83" s="171">
        <v>30</v>
      </c>
      <c r="D83" s="171">
        <v>1</v>
      </c>
      <c r="E83" s="171">
        <v>5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70</v>
      </c>
      <c r="D84" s="171"/>
      <c r="E84" s="171">
        <v>1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37</v>
      </c>
      <c r="D85" s="171"/>
      <c r="E85" s="171">
        <v>6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>
        <v>9</v>
      </c>
      <c r="C86" s="171">
        <v>37</v>
      </c>
      <c r="D86" s="171">
        <v>1</v>
      </c>
      <c r="E86" s="171">
        <v>2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38</v>
      </c>
      <c r="C88" s="173">
        <f>SUM(C76:C87)</f>
        <v>357</v>
      </c>
      <c r="D88" s="173">
        <f>SUM(D76:D87)</f>
        <v>4</v>
      </c>
      <c r="E88" s="173">
        <f>SUM(E76:E87)</f>
        <v>20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19118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topLeftCell="A55" workbookViewId="0">
      <selection activeCell="C81" sqref="C81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",[2]NOMBRE!B2," - ","( ",[2]NOMBRE!C2,[2]NOMBRE!D2,[2]NOMBRE!E2,[2]NOMBRE!F2,[2]NOMBRE!G2,"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DE LINARES 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",[2]NOMBRE!B6," - ","( ",[2]NOMBRE!C6,[2]NOMBRE!D6,"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",[2]NOMBRE!B7)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16" t="s">
        <v>1</v>
      </c>
      <c r="B7" s="216"/>
      <c r="C7" s="216"/>
      <c r="D7" s="216"/>
      <c r="E7" s="216"/>
      <c r="F7" s="216"/>
      <c r="G7" s="216"/>
      <c r="H7" s="216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7" t="s">
        <v>3</v>
      </c>
      <c r="B9" s="207" t="s">
        <v>4</v>
      </c>
      <c r="C9" s="207" t="s">
        <v>5</v>
      </c>
      <c r="D9" s="222" t="s">
        <v>6</v>
      </c>
      <c r="E9" s="223"/>
      <c r="F9" s="207" t="s">
        <v>7</v>
      </c>
      <c r="G9" s="207" t="s">
        <v>8</v>
      </c>
      <c r="H9" s="217" t="s">
        <v>9</v>
      </c>
      <c r="I9" s="222"/>
      <c r="J9" s="226"/>
      <c r="K9" s="21"/>
      <c r="L9" s="20"/>
      <c r="X9" s="14"/>
    </row>
    <row r="10" spans="1:27" ht="10.5" customHeight="1" x14ac:dyDescent="0.15">
      <c r="A10" s="218"/>
      <c r="B10" s="208"/>
      <c r="C10" s="220"/>
      <c r="D10" s="224"/>
      <c r="E10" s="225"/>
      <c r="F10" s="208"/>
      <c r="G10" s="208"/>
      <c r="H10" s="219"/>
      <c r="I10" s="227"/>
      <c r="J10" s="228"/>
      <c r="K10" s="21"/>
      <c r="L10" s="20"/>
      <c r="X10" s="14"/>
    </row>
    <row r="11" spans="1:27" ht="40.5" customHeight="1" x14ac:dyDescent="0.15">
      <c r="A11" s="219"/>
      <c r="B11" s="209"/>
      <c r="C11" s="221"/>
      <c r="D11" s="22" t="s">
        <v>10</v>
      </c>
      <c r="E11" s="23" t="s">
        <v>11</v>
      </c>
      <c r="F11" s="209"/>
      <c r="G11" s="209"/>
      <c r="H11" s="24" t="s">
        <v>12</v>
      </c>
      <c r="I11" s="25" t="s">
        <v>13</v>
      </c>
      <c r="J11" s="26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1491</v>
      </c>
      <c r="E12" s="30">
        <f t="shared" si="0"/>
        <v>1182</v>
      </c>
      <c r="F12" s="31">
        <f t="shared" si="0"/>
        <v>229</v>
      </c>
      <c r="G12" s="31">
        <f t="shared" si="0"/>
        <v>828</v>
      </c>
      <c r="H12" s="29">
        <f>SUM(H13:H16)</f>
        <v>607</v>
      </c>
      <c r="I12" s="32">
        <f>SUM(I13:I16)</f>
        <v>559</v>
      </c>
      <c r="J12" s="30">
        <f t="shared" si="0"/>
        <v>48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801</v>
      </c>
      <c r="E13" s="39">
        <v>492</v>
      </c>
      <c r="F13" s="40">
        <v>162</v>
      </c>
      <c r="G13" s="40">
        <v>552</v>
      </c>
      <c r="H13" s="38">
        <v>331</v>
      </c>
      <c r="I13" s="41">
        <v>283</v>
      </c>
      <c r="J13" s="42">
        <v>48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690</v>
      </c>
      <c r="E14" s="50">
        <v>690</v>
      </c>
      <c r="F14" s="51">
        <v>67</v>
      </c>
      <c r="G14" s="51">
        <v>276</v>
      </c>
      <c r="H14" s="49">
        <v>276</v>
      </c>
      <c r="I14" s="52">
        <v>276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64" t="s">
        <v>21</v>
      </c>
      <c r="B18" s="65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162</v>
      </c>
      <c r="C19" s="72"/>
      <c r="D19" s="73"/>
      <c r="E19" s="73">
        <v>162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/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/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/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/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/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/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0</v>
      </c>
      <c r="C35" s="98"/>
      <c r="D35" s="99"/>
      <c r="E35" s="99"/>
      <c r="F35" s="100"/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64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715</v>
      </c>
      <c r="C39" s="106">
        <v>1989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107</v>
      </c>
      <c r="C40" s="110">
        <v>59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88</v>
      </c>
      <c r="C41" s="110"/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187</v>
      </c>
      <c r="C42" s="114">
        <v>252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196</v>
      </c>
      <c r="C46" s="110">
        <v>323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196</v>
      </c>
      <c r="C47" s="114">
        <v>323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9" t="s">
        <v>58</v>
      </c>
      <c r="B49" s="230"/>
      <c r="C49" s="230"/>
      <c r="D49" s="230"/>
      <c r="E49" s="230"/>
      <c r="J49" s="20"/>
      <c r="X49" s="14"/>
    </row>
    <row r="50" spans="1:31" ht="33.75" x14ac:dyDescent="0.15">
      <c r="A50" s="87" t="s">
        <v>55</v>
      </c>
      <c r="B50" s="155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31" t="s">
        <v>56</v>
      </c>
      <c r="B51" s="232"/>
      <c r="C51" s="130">
        <f>SUM(D51:I51)</f>
        <v>264</v>
      </c>
      <c r="D51" s="131">
        <v>35</v>
      </c>
      <c r="E51" s="132">
        <v>25</v>
      </c>
      <c r="F51" s="132">
        <v>55</v>
      </c>
      <c r="G51" s="132">
        <v>46</v>
      </c>
      <c r="H51" s="132">
        <v>35</v>
      </c>
      <c r="I51" s="133">
        <v>68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33" t="s">
        <v>67</v>
      </c>
      <c r="B52" s="134" t="s">
        <v>68</v>
      </c>
      <c r="C52" s="135">
        <f>SUM(D52:I52)</f>
        <v>22</v>
      </c>
      <c r="D52" s="136">
        <v>12</v>
      </c>
      <c r="E52" s="137">
        <v>9</v>
      </c>
      <c r="F52" s="137">
        <v>1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33"/>
      <c r="B53" s="139" t="s">
        <v>69</v>
      </c>
      <c r="C53" s="140">
        <f>SUM(D53:I53)</f>
        <v>0</v>
      </c>
      <c r="D53" s="141"/>
      <c r="E53" s="142"/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34" t="s">
        <v>70</v>
      </c>
      <c r="B54" s="144" t="s">
        <v>68</v>
      </c>
      <c r="C54" s="145">
        <f>SUM(D54:I54)</f>
        <v>31</v>
      </c>
      <c r="D54" s="146">
        <v>18</v>
      </c>
      <c r="E54" s="147">
        <v>10</v>
      </c>
      <c r="F54" s="147">
        <v>3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35"/>
      <c r="B55" s="150" t="s">
        <v>69</v>
      </c>
      <c r="C55" s="151">
        <f>SUM(D55:I55)</f>
        <v>0</v>
      </c>
      <c r="D55" s="152"/>
      <c r="E55" s="153"/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206" t="s">
        <v>72</v>
      </c>
      <c r="B56" s="206"/>
      <c r="C56" s="206"/>
      <c r="D56" s="206"/>
      <c r="E56" s="206"/>
      <c r="F56" s="206"/>
      <c r="J56" s="20"/>
      <c r="X56" s="14"/>
    </row>
    <row r="57" spans="1:31" ht="11.25" x14ac:dyDescent="0.15">
      <c r="A57" s="65" t="s">
        <v>73</v>
      </c>
      <c r="B57" s="211" t="s">
        <v>74</v>
      </c>
      <c r="C57" s="212"/>
      <c r="D57" s="213" t="s">
        <v>75</v>
      </c>
      <c r="E57" s="214"/>
      <c r="F57" s="156"/>
      <c r="J57" s="20"/>
      <c r="X57" s="14"/>
    </row>
    <row r="58" spans="1:31" ht="21" x14ac:dyDescent="0.25">
      <c r="A58" s="14"/>
      <c r="B58" s="157" t="s">
        <v>76</v>
      </c>
      <c r="C58" s="157" t="s">
        <v>77</v>
      </c>
      <c r="D58" s="157" t="s">
        <v>76</v>
      </c>
      <c r="E58" s="16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/>
      <c r="C59" s="161">
        <v>42</v>
      </c>
      <c r="D59" s="161"/>
      <c r="E59" s="161">
        <v>51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/>
      <c r="D61" s="165"/>
      <c r="E61" s="165"/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/>
      <c r="C63" s="165">
        <v>9</v>
      </c>
      <c r="D63" s="165"/>
      <c r="E63" s="165">
        <v>59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13</v>
      </c>
      <c r="C65" s="165"/>
      <c r="D65" s="165">
        <v>6</v>
      </c>
      <c r="E65" s="165"/>
      <c r="J65" s="20"/>
      <c r="X65" s="14"/>
    </row>
    <row r="66" spans="1:27" ht="15" customHeight="1" x14ac:dyDescent="0.15">
      <c r="A66" s="163" t="s">
        <v>85</v>
      </c>
      <c r="B66" s="164"/>
      <c r="C66" s="165"/>
      <c r="D66" s="165"/>
      <c r="E66" s="165"/>
      <c r="J66" s="20"/>
      <c r="X66" s="14"/>
    </row>
    <row r="67" spans="1:27" ht="15" customHeight="1" x14ac:dyDescent="0.15">
      <c r="A67" s="163" t="s">
        <v>86</v>
      </c>
      <c r="B67" s="164"/>
      <c r="C67" s="165">
        <v>19</v>
      </c>
      <c r="D67" s="165"/>
      <c r="E67" s="165">
        <v>44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19</v>
      </c>
      <c r="D68" s="165"/>
      <c r="E68" s="165">
        <v>19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24</v>
      </c>
      <c r="D69" s="165"/>
      <c r="E69" s="165">
        <v>35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SUM(B59,B60:B70)</f>
        <v>13</v>
      </c>
      <c r="C71" s="166">
        <f>SUM(C59,C60:C70)</f>
        <v>113</v>
      </c>
      <c r="D71" s="166">
        <f>SUM(D59,D60:D70)</f>
        <v>6</v>
      </c>
      <c r="E71" s="166">
        <f>SUM(E59,E60:E70)</f>
        <v>208</v>
      </c>
      <c r="J71" s="20"/>
      <c r="X71" s="14"/>
    </row>
    <row r="72" spans="1:27" ht="39" customHeight="1" x14ac:dyDescent="0.15">
      <c r="A72" s="206" t="s">
        <v>90</v>
      </c>
      <c r="B72" s="206"/>
      <c r="C72" s="206"/>
      <c r="D72" s="206"/>
      <c r="E72" s="206"/>
      <c r="F72" s="206"/>
      <c r="J72" s="20"/>
      <c r="X72" s="14"/>
    </row>
    <row r="73" spans="1:27" x14ac:dyDescent="0.15">
      <c r="A73" s="207" t="s">
        <v>73</v>
      </c>
      <c r="B73" s="210" t="s">
        <v>91</v>
      </c>
      <c r="C73" s="210"/>
      <c r="D73" s="210"/>
      <c r="E73" s="210"/>
      <c r="J73" s="20"/>
      <c r="X73" s="14"/>
    </row>
    <row r="74" spans="1:27" x14ac:dyDescent="0.15">
      <c r="A74" s="208"/>
      <c r="B74" s="210" t="s">
        <v>92</v>
      </c>
      <c r="C74" s="210"/>
      <c r="D74" s="210" t="s">
        <v>93</v>
      </c>
      <c r="E74" s="210"/>
      <c r="J74" s="20"/>
      <c r="X74" s="14"/>
    </row>
    <row r="75" spans="1:27" ht="21" x14ac:dyDescent="0.15">
      <c r="A75" s="209"/>
      <c r="B75" s="157" t="s">
        <v>76</v>
      </c>
      <c r="C75" s="157" t="s">
        <v>77</v>
      </c>
      <c r="D75" s="157" t="s">
        <v>76</v>
      </c>
      <c r="E75" s="16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15</v>
      </c>
      <c r="C76" s="88">
        <v>80</v>
      </c>
      <c r="D76" s="88"/>
      <c r="E76" s="88">
        <v>6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2</v>
      </c>
      <c r="C78" s="171">
        <v>10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v>2</v>
      </c>
      <c r="C80" s="171">
        <v>34</v>
      </c>
      <c r="D80" s="171"/>
      <c r="E80" s="171">
        <v>3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18</v>
      </c>
      <c r="C82" s="171">
        <v>4</v>
      </c>
      <c r="D82" s="171">
        <v>1</v>
      </c>
      <c r="E82" s="171">
        <v>1</v>
      </c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/>
      <c r="C83" s="171">
        <v>142</v>
      </c>
      <c r="D83" s="171"/>
      <c r="E83" s="171">
        <v>2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21</v>
      </c>
      <c r="D84" s="171"/>
      <c r="E84" s="171">
        <v>1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23</v>
      </c>
      <c r="D85" s="171"/>
      <c r="E85" s="171">
        <v>2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28</v>
      </c>
      <c r="D86" s="171"/>
      <c r="E86" s="171">
        <v>2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SUM(B76,B77:B87)</f>
        <v>37</v>
      </c>
      <c r="C88" s="173">
        <f>SUM(C76,C77:C87)</f>
        <v>342</v>
      </c>
      <c r="D88" s="173">
        <f>SUM(D76,D77:D87)</f>
        <v>1</v>
      </c>
      <c r="E88" s="173">
        <f>SUM(E76,E77:E87)</f>
        <v>17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16775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A72:F72"/>
    <mergeCell ref="A73:A75"/>
    <mergeCell ref="B73:E73"/>
    <mergeCell ref="B74:C74"/>
    <mergeCell ref="D74:E74"/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topLeftCell="A55" workbookViewId="0">
      <selection activeCell="A82" sqref="A82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",[3]NOMBRE!B2," - ","( ",[3]NOMBRE!C2,[3]NOMBRE!D2,[3]NOMBRE!E2,[3]NOMBRE!F2,[3]NOMBRE!G2,"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DE LINARES  - ( 118108 )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",[3]NOMBRE!B6," - ","( ",[3]NOMBRE!C6,[3]NOMBRE!D6," )")</f>
        <v>MES: FEBRERO - ( 02 )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",[3]NOMBRE!B7)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16" t="s">
        <v>1</v>
      </c>
      <c r="B7" s="216"/>
      <c r="C7" s="216"/>
      <c r="D7" s="216"/>
      <c r="E7" s="216"/>
      <c r="F7" s="216"/>
      <c r="G7" s="216"/>
      <c r="H7" s="216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7" t="s">
        <v>3</v>
      </c>
      <c r="B9" s="207" t="s">
        <v>4</v>
      </c>
      <c r="C9" s="207" t="s">
        <v>5</v>
      </c>
      <c r="D9" s="222" t="s">
        <v>6</v>
      </c>
      <c r="E9" s="223"/>
      <c r="F9" s="207" t="s">
        <v>7</v>
      </c>
      <c r="G9" s="207" t="s">
        <v>8</v>
      </c>
      <c r="H9" s="217" t="s">
        <v>9</v>
      </c>
      <c r="I9" s="222"/>
      <c r="J9" s="226"/>
      <c r="K9" s="21"/>
      <c r="L9" s="20"/>
      <c r="X9" s="14"/>
    </row>
    <row r="10" spans="1:27" ht="10.5" customHeight="1" x14ac:dyDescent="0.15">
      <c r="A10" s="218"/>
      <c r="B10" s="208"/>
      <c r="C10" s="220"/>
      <c r="D10" s="224"/>
      <c r="E10" s="225"/>
      <c r="F10" s="208"/>
      <c r="G10" s="208"/>
      <c r="H10" s="219"/>
      <c r="I10" s="227"/>
      <c r="J10" s="228"/>
      <c r="K10" s="21"/>
      <c r="L10" s="20"/>
      <c r="X10" s="14"/>
    </row>
    <row r="11" spans="1:27" ht="40.5" customHeight="1" x14ac:dyDescent="0.15">
      <c r="A11" s="219"/>
      <c r="B11" s="209"/>
      <c r="C11" s="221"/>
      <c r="D11" s="22" t="s">
        <v>10</v>
      </c>
      <c r="E11" s="23" t="s">
        <v>11</v>
      </c>
      <c r="F11" s="209"/>
      <c r="G11" s="209"/>
      <c r="H11" s="24" t="s">
        <v>12</v>
      </c>
      <c r="I11" s="25" t="s">
        <v>13</v>
      </c>
      <c r="J11" s="26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3</v>
      </c>
      <c r="D12" s="29">
        <f t="shared" ref="D12:J12" si="0">SUM(D13:D16)</f>
        <v>1199</v>
      </c>
      <c r="E12" s="30">
        <f t="shared" si="0"/>
        <v>978</v>
      </c>
      <c r="F12" s="31">
        <f t="shared" si="0"/>
        <v>166</v>
      </c>
      <c r="G12" s="31">
        <f t="shared" si="0"/>
        <v>661</v>
      </c>
      <c r="H12" s="29">
        <f>SUM(H13:H16)</f>
        <v>491</v>
      </c>
      <c r="I12" s="32">
        <f>SUM(I13:I16)</f>
        <v>484</v>
      </c>
      <c r="J12" s="30">
        <f t="shared" si="0"/>
        <v>7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2</v>
      </c>
      <c r="D13" s="38">
        <v>568</v>
      </c>
      <c r="E13" s="39">
        <v>347</v>
      </c>
      <c r="F13" s="40">
        <v>101</v>
      </c>
      <c r="G13" s="40">
        <v>397</v>
      </c>
      <c r="H13" s="38">
        <v>227</v>
      </c>
      <c r="I13" s="41">
        <v>220</v>
      </c>
      <c r="J13" s="42">
        <v>7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631</v>
      </c>
      <c r="E14" s="50">
        <v>631</v>
      </c>
      <c r="F14" s="51">
        <v>65</v>
      </c>
      <c r="G14" s="51">
        <v>264</v>
      </c>
      <c r="H14" s="49">
        <v>264</v>
      </c>
      <c r="I14" s="52">
        <v>264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64" t="s">
        <v>21</v>
      </c>
      <c r="B18" s="65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54</v>
      </c>
      <c r="C19" s="72"/>
      <c r="D19" s="73"/>
      <c r="E19" s="73">
        <v>54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/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/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/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/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/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/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0</v>
      </c>
      <c r="C35" s="98"/>
      <c r="D35" s="99"/>
      <c r="E35" s="99"/>
      <c r="F35" s="100"/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64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686</v>
      </c>
      <c r="C39" s="106">
        <v>2179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162</v>
      </c>
      <c r="C40" s="110">
        <v>65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149</v>
      </c>
      <c r="C41" s="110">
        <v>1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122</v>
      </c>
      <c r="C42" s="114">
        <v>271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169</v>
      </c>
      <c r="C46" s="110">
        <v>318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160</v>
      </c>
      <c r="C47" s="114">
        <v>318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9" t="s">
        <v>58</v>
      </c>
      <c r="B49" s="230"/>
      <c r="C49" s="230"/>
      <c r="D49" s="230"/>
      <c r="E49" s="230"/>
      <c r="J49" s="20"/>
      <c r="X49" s="14"/>
    </row>
    <row r="50" spans="1:31" ht="33.75" x14ac:dyDescent="0.15">
      <c r="A50" s="87" t="s">
        <v>55</v>
      </c>
      <c r="B50" s="155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31" t="s">
        <v>56</v>
      </c>
      <c r="B51" s="232"/>
      <c r="C51" s="130">
        <f>SUM(D51:I51)</f>
        <v>242</v>
      </c>
      <c r="D51" s="131">
        <v>43</v>
      </c>
      <c r="E51" s="132">
        <v>20</v>
      </c>
      <c r="F51" s="132">
        <v>36</v>
      </c>
      <c r="G51" s="132">
        <v>39</v>
      </c>
      <c r="H51" s="132">
        <v>32</v>
      </c>
      <c r="I51" s="133">
        <v>72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33" t="s">
        <v>67</v>
      </c>
      <c r="B52" s="134" t="s">
        <v>68</v>
      </c>
      <c r="C52" s="135">
        <f>SUM(D52:I52)</f>
        <v>7</v>
      </c>
      <c r="D52" s="136">
        <v>3</v>
      </c>
      <c r="E52" s="137">
        <v>3</v>
      </c>
      <c r="F52" s="137">
        <v>1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33"/>
      <c r="B53" s="139" t="s">
        <v>69</v>
      </c>
      <c r="C53" s="140">
        <f>SUM(D53:I53)</f>
        <v>0</v>
      </c>
      <c r="D53" s="141"/>
      <c r="E53" s="142"/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34" t="s">
        <v>70</v>
      </c>
      <c r="B54" s="144" t="s">
        <v>68</v>
      </c>
      <c r="C54" s="145">
        <f>SUM(D54:I54)</f>
        <v>24</v>
      </c>
      <c r="D54" s="146">
        <v>12</v>
      </c>
      <c r="E54" s="147">
        <v>10</v>
      </c>
      <c r="F54" s="147">
        <v>2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35"/>
      <c r="B55" s="150" t="s">
        <v>69</v>
      </c>
      <c r="C55" s="151">
        <f>SUM(D55:I55)</f>
        <v>0</v>
      </c>
      <c r="D55" s="152"/>
      <c r="E55" s="153"/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206" t="s">
        <v>72</v>
      </c>
      <c r="B56" s="206"/>
      <c r="C56" s="206"/>
      <c r="D56" s="206"/>
      <c r="E56" s="206"/>
      <c r="F56" s="206"/>
      <c r="J56" s="20"/>
      <c r="X56" s="14"/>
    </row>
    <row r="57" spans="1:31" ht="11.25" x14ac:dyDescent="0.15">
      <c r="A57" s="65" t="s">
        <v>73</v>
      </c>
      <c r="B57" s="211" t="s">
        <v>74</v>
      </c>
      <c r="C57" s="212"/>
      <c r="D57" s="213" t="s">
        <v>75</v>
      </c>
      <c r="E57" s="214"/>
      <c r="F57" s="156"/>
      <c r="J57" s="20"/>
      <c r="X57" s="14"/>
    </row>
    <row r="58" spans="1:31" ht="21" x14ac:dyDescent="0.25">
      <c r="A58" s="14"/>
      <c r="B58" s="157" t="s">
        <v>76</v>
      </c>
      <c r="C58" s="157" t="s">
        <v>77</v>
      </c>
      <c r="D58" s="157" t="s">
        <v>76</v>
      </c>
      <c r="E58" s="16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4</v>
      </c>
      <c r="C59" s="161">
        <v>62</v>
      </c>
      <c r="D59" s="161"/>
      <c r="E59" s="161">
        <v>298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>
        <v>1</v>
      </c>
      <c r="D61" s="165"/>
      <c r="E61" s="165">
        <v>7</v>
      </c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/>
      <c r="C63" s="165">
        <v>24</v>
      </c>
      <c r="D63" s="165"/>
      <c r="E63" s="165">
        <v>160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16</v>
      </c>
      <c r="C65" s="165">
        <v>7</v>
      </c>
      <c r="D65" s="165">
        <v>6</v>
      </c>
      <c r="E65" s="165">
        <v>2</v>
      </c>
      <c r="J65" s="20"/>
      <c r="X65" s="14"/>
    </row>
    <row r="66" spans="1:27" ht="15" customHeight="1" x14ac:dyDescent="0.15">
      <c r="A66" s="163" t="s">
        <v>85</v>
      </c>
      <c r="B66" s="164"/>
      <c r="C66" s="165">
        <v>3</v>
      </c>
      <c r="D66" s="165"/>
      <c r="E66" s="165">
        <v>16</v>
      </c>
      <c r="J66" s="20"/>
      <c r="X66" s="14"/>
    </row>
    <row r="67" spans="1:27" ht="15" customHeight="1" x14ac:dyDescent="0.15">
      <c r="A67" s="163" t="s">
        <v>86</v>
      </c>
      <c r="B67" s="164"/>
      <c r="C67" s="165">
        <v>101</v>
      </c>
      <c r="D67" s="165"/>
      <c r="E67" s="165">
        <v>51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25</v>
      </c>
      <c r="D68" s="165"/>
      <c r="E68" s="165">
        <v>12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18</v>
      </c>
      <c r="D69" s="165"/>
      <c r="E69" s="165">
        <v>11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20</v>
      </c>
      <c r="C71" s="166">
        <f>SUM(C59:C70)</f>
        <v>241</v>
      </c>
      <c r="D71" s="166">
        <f>SUM(D59:D70)</f>
        <v>6</v>
      </c>
      <c r="E71" s="166">
        <f>SUM(E59:E70)</f>
        <v>557</v>
      </c>
      <c r="J71" s="20"/>
      <c r="X71" s="14"/>
    </row>
    <row r="72" spans="1:27" ht="39" customHeight="1" x14ac:dyDescent="0.15">
      <c r="A72" s="206" t="s">
        <v>90</v>
      </c>
      <c r="B72" s="206"/>
      <c r="C72" s="206"/>
      <c r="D72" s="206"/>
      <c r="E72" s="206"/>
      <c r="F72" s="206"/>
      <c r="J72" s="20"/>
      <c r="X72" s="14"/>
    </row>
    <row r="73" spans="1:27" x14ac:dyDescent="0.15">
      <c r="A73" s="207" t="s">
        <v>73</v>
      </c>
      <c r="B73" s="210" t="s">
        <v>91</v>
      </c>
      <c r="C73" s="210"/>
      <c r="D73" s="210"/>
      <c r="E73" s="210"/>
      <c r="J73" s="20"/>
      <c r="X73" s="14"/>
    </row>
    <row r="74" spans="1:27" x14ac:dyDescent="0.15">
      <c r="A74" s="208"/>
      <c r="B74" s="210" t="s">
        <v>92</v>
      </c>
      <c r="C74" s="210"/>
      <c r="D74" s="210" t="s">
        <v>93</v>
      </c>
      <c r="E74" s="210"/>
      <c r="J74" s="20"/>
      <c r="X74" s="14"/>
    </row>
    <row r="75" spans="1:27" ht="21" x14ac:dyDescent="0.15">
      <c r="A75" s="209"/>
      <c r="B75" s="157" t="s">
        <v>76</v>
      </c>
      <c r="C75" s="157" t="s">
        <v>77</v>
      </c>
      <c r="D75" s="157" t="s">
        <v>76</v>
      </c>
      <c r="E75" s="16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/>
      <c r="C76" s="88">
        <v>40</v>
      </c>
      <c r="D76" s="88"/>
      <c r="E76" s="88">
        <v>1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/>
      <c r="C78" s="171">
        <v>5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/>
      <c r="C80" s="171">
        <v>19</v>
      </c>
      <c r="D80" s="171"/>
      <c r="E80" s="171">
        <v>1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9</v>
      </c>
      <c r="C82" s="171">
        <v>9</v>
      </c>
      <c r="D82" s="171"/>
      <c r="E82" s="171"/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/>
      <c r="C83" s="171">
        <v>48</v>
      </c>
      <c r="D83" s="171"/>
      <c r="E83" s="171">
        <v>5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19</v>
      </c>
      <c r="D84" s="171"/>
      <c r="E84" s="171">
        <v>1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14</v>
      </c>
      <c r="D85" s="171"/>
      <c r="E85" s="171">
        <v>1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11</v>
      </c>
      <c r="D86" s="171"/>
      <c r="E86" s="171">
        <v>1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9</v>
      </c>
      <c r="C88" s="173">
        <f>SUM(C76:C87)</f>
        <v>165</v>
      </c>
      <c r="D88" s="173">
        <f>SUM(D76:D87)</f>
        <v>0</v>
      </c>
      <c r="E88" s="173">
        <f>SUM(E76:E87)</f>
        <v>10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15258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A72:F72"/>
    <mergeCell ref="A73:A75"/>
    <mergeCell ref="B73:E73"/>
    <mergeCell ref="B74:C74"/>
    <mergeCell ref="D74:E74"/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topLeftCell="A52" workbookViewId="0">
      <selection activeCell="B25" sqref="B25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",[4]NOMBRE!B2," - ","( ",[4]NOMBRE!C2,[4]NOMBRE!D2,[4]NOMBRE!E2,[4]NOMBRE!F2,[4]NOMBRE!G2,"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DE LINARES 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",[4]NOMBRE!B6," - ","( ",[4]NOMBRE!C6,[4]NOMBRE!D6," )")</f>
        <v>MES: MARZO - ( 03 )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",[4]NOMBRE!B7)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16" t="s">
        <v>1</v>
      </c>
      <c r="B7" s="216"/>
      <c r="C7" s="216"/>
      <c r="D7" s="216"/>
      <c r="E7" s="216"/>
      <c r="F7" s="216"/>
      <c r="G7" s="216"/>
      <c r="H7" s="216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7" t="s">
        <v>3</v>
      </c>
      <c r="B9" s="207" t="s">
        <v>4</v>
      </c>
      <c r="C9" s="207" t="s">
        <v>5</v>
      </c>
      <c r="D9" s="222" t="s">
        <v>6</v>
      </c>
      <c r="E9" s="223"/>
      <c r="F9" s="207" t="s">
        <v>7</v>
      </c>
      <c r="G9" s="207" t="s">
        <v>8</v>
      </c>
      <c r="H9" s="217" t="s">
        <v>9</v>
      </c>
      <c r="I9" s="222"/>
      <c r="J9" s="226"/>
      <c r="K9" s="21"/>
      <c r="L9" s="20"/>
      <c r="X9" s="14"/>
    </row>
    <row r="10" spans="1:27" ht="10.5" customHeight="1" x14ac:dyDescent="0.15">
      <c r="A10" s="218"/>
      <c r="B10" s="208"/>
      <c r="C10" s="220"/>
      <c r="D10" s="224"/>
      <c r="E10" s="225"/>
      <c r="F10" s="208"/>
      <c r="G10" s="208"/>
      <c r="H10" s="219"/>
      <c r="I10" s="227"/>
      <c r="J10" s="228"/>
      <c r="K10" s="21"/>
      <c r="L10" s="20"/>
      <c r="X10" s="14"/>
    </row>
    <row r="11" spans="1:27" ht="40.5" customHeight="1" x14ac:dyDescent="0.15">
      <c r="A11" s="219"/>
      <c r="B11" s="209"/>
      <c r="C11" s="221"/>
      <c r="D11" s="22" t="s">
        <v>10</v>
      </c>
      <c r="E11" s="23" t="s">
        <v>11</v>
      </c>
      <c r="F11" s="209"/>
      <c r="G11" s="209"/>
      <c r="H11" s="24" t="s">
        <v>12</v>
      </c>
      <c r="I11" s="25" t="s">
        <v>13</v>
      </c>
      <c r="J11" s="182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1479</v>
      </c>
      <c r="E12" s="30">
        <f t="shared" si="0"/>
        <v>1357</v>
      </c>
      <c r="F12" s="31">
        <f t="shared" si="0"/>
        <v>265</v>
      </c>
      <c r="G12" s="31">
        <f t="shared" si="0"/>
        <v>899</v>
      </c>
      <c r="H12" s="29">
        <f>SUM(H13:H16)</f>
        <v>694</v>
      </c>
      <c r="I12" s="32">
        <f>SUM(I13:I16)</f>
        <v>639</v>
      </c>
      <c r="J12" s="30">
        <f t="shared" si="0"/>
        <v>55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775</v>
      </c>
      <c r="E13" s="39">
        <v>653</v>
      </c>
      <c r="F13" s="40">
        <v>188</v>
      </c>
      <c r="G13" s="40">
        <v>587</v>
      </c>
      <c r="H13" s="38">
        <v>382</v>
      </c>
      <c r="I13" s="41">
        <v>327</v>
      </c>
      <c r="J13" s="42">
        <v>55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704</v>
      </c>
      <c r="E14" s="50">
        <v>704</v>
      </c>
      <c r="F14" s="51">
        <v>77</v>
      </c>
      <c r="G14" s="51">
        <v>312</v>
      </c>
      <c r="H14" s="49">
        <v>312</v>
      </c>
      <c r="I14" s="52">
        <v>312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80" t="s">
        <v>21</v>
      </c>
      <c r="B18" s="181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0</v>
      </c>
      <c r="C19" s="72"/>
      <c r="D19" s="73"/>
      <c r="E19" s="73"/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/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/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/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/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/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/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0</v>
      </c>
      <c r="C35" s="98"/>
      <c r="D35" s="99"/>
      <c r="E35" s="99"/>
      <c r="F35" s="100"/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8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831</v>
      </c>
      <c r="C39" s="106">
        <v>2418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321</v>
      </c>
      <c r="C40" s="110">
        <v>223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225</v>
      </c>
      <c r="C41" s="110">
        <v>77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163</v>
      </c>
      <c r="C42" s="114">
        <v>201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208</v>
      </c>
      <c r="C46" s="110">
        <v>361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196</v>
      </c>
      <c r="C47" s="114">
        <v>361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9" t="s">
        <v>58</v>
      </c>
      <c r="B49" s="230"/>
      <c r="C49" s="230"/>
      <c r="D49" s="230"/>
      <c r="E49" s="230"/>
      <c r="J49" s="20"/>
      <c r="X49" s="14"/>
    </row>
    <row r="50" spans="1:31" ht="33.75" x14ac:dyDescent="0.15">
      <c r="A50" s="87" t="s">
        <v>55</v>
      </c>
      <c r="B50" s="17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31" t="s">
        <v>56</v>
      </c>
      <c r="B51" s="232"/>
      <c r="C51" s="130">
        <f>SUM(D51:I51)</f>
        <v>292</v>
      </c>
      <c r="D51" s="131">
        <v>46</v>
      </c>
      <c r="E51" s="132">
        <v>15</v>
      </c>
      <c r="F51" s="132">
        <v>55</v>
      </c>
      <c r="G51" s="132">
        <v>42</v>
      </c>
      <c r="H51" s="132">
        <v>50</v>
      </c>
      <c r="I51" s="133">
        <v>84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33" t="s">
        <v>67</v>
      </c>
      <c r="B52" s="134" t="s">
        <v>68</v>
      </c>
      <c r="C52" s="135">
        <f>SUM(D52:I52)</f>
        <v>7</v>
      </c>
      <c r="D52" s="136">
        <v>7</v>
      </c>
      <c r="E52" s="137"/>
      <c r="F52" s="137"/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33"/>
      <c r="B53" s="139" t="s">
        <v>69</v>
      </c>
      <c r="C53" s="140">
        <f>SUM(D53:I53)</f>
        <v>0</v>
      </c>
      <c r="D53" s="141"/>
      <c r="E53" s="142"/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34" t="s">
        <v>70</v>
      </c>
      <c r="B54" s="144" t="s">
        <v>68</v>
      </c>
      <c r="C54" s="145">
        <f>SUM(D54:I54)</f>
        <v>10</v>
      </c>
      <c r="D54" s="146">
        <v>10</v>
      </c>
      <c r="E54" s="147"/>
      <c r="F54" s="147"/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35"/>
      <c r="B55" s="150" t="s">
        <v>69</v>
      </c>
      <c r="C55" s="151">
        <f>SUM(D55:I55)</f>
        <v>0</v>
      </c>
      <c r="D55" s="152"/>
      <c r="E55" s="153"/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206" t="s">
        <v>72</v>
      </c>
      <c r="B56" s="206"/>
      <c r="C56" s="206"/>
      <c r="D56" s="206"/>
      <c r="E56" s="206"/>
      <c r="F56" s="206"/>
      <c r="J56" s="20"/>
      <c r="X56" s="14"/>
    </row>
    <row r="57" spans="1:31" ht="11.25" x14ac:dyDescent="0.15">
      <c r="A57" s="181" t="s">
        <v>73</v>
      </c>
      <c r="B57" s="211" t="s">
        <v>74</v>
      </c>
      <c r="C57" s="212"/>
      <c r="D57" s="213" t="s">
        <v>75</v>
      </c>
      <c r="E57" s="214"/>
      <c r="F57" s="183"/>
      <c r="J57" s="20"/>
      <c r="X57" s="14"/>
    </row>
    <row r="58" spans="1:31" ht="21" x14ac:dyDescent="0.25">
      <c r="A58" s="14"/>
      <c r="B58" s="178" t="s">
        <v>76</v>
      </c>
      <c r="C58" s="178" t="s">
        <v>77</v>
      </c>
      <c r="D58" s="178" t="s">
        <v>76</v>
      </c>
      <c r="E58" s="184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11</v>
      </c>
      <c r="C59" s="161">
        <v>91</v>
      </c>
      <c r="D59" s="161">
        <v>2</v>
      </c>
      <c r="E59" s="161">
        <v>259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>
        <v>2</v>
      </c>
      <c r="D61" s="165"/>
      <c r="E61" s="165">
        <v>2</v>
      </c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/>
      <c r="C63" s="165">
        <v>31</v>
      </c>
      <c r="D63" s="165"/>
      <c r="E63" s="165">
        <v>224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17</v>
      </c>
      <c r="C65" s="165">
        <v>7</v>
      </c>
      <c r="D65" s="165">
        <v>10</v>
      </c>
      <c r="E65" s="165">
        <v>44</v>
      </c>
      <c r="J65" s="20"/>
      <c r="X65" s="14"/>
    </row>
    <row r="66" spans="1:27" ht="15" customHeight="1" x14ac:dyDescent="0.15">
      <c r="A66" s="163" t="s">
        <v>85</v>
      </c>
      <c r="B66" s="164"/>
      <c r="C66" s="165"/>
      <c r="D66" s="165"/>
      <c r="E66" s="165"/>
      <c r="J66" s="20"/>
      <c r="X66" s="14"/>
    </row>
    <row r="67" spans="1:27" ht="15" customHeight="1" x14ac:dyDescent="0.15">
      <c r="A67" s="163" t="s">
        <v>86</v>
      </c>
      <c r="B67" s="164"/>
      <c r="C67" s="165">
        <v>98</v>
      </c>
      <c r="D67" s="165"/>
      <c r="E67" s="165">
        <v>59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42</v>
      </c>
      <c r="D68" s="165"/>
      <c r="E68" s="165">
        <v>29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43</v>
      </c>
      <c r="D69" s="165"/>
      <c r="E69" s="165">
        <v>50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28</v>
      </c>
      <c r="C71" s="166">
        <f>SUM(C59:C70)</f>
        <v>314</v>
      </c>
      <c r="D71" s="166">
        <f>SUM(D59:D70)</f>
        <v>12</v>
      </c>
      <c r="E71" s="166">
        <f>SUM(E59:E70)</f>
        <v>667</v>
      </c>
      <c r="J71" s="20"/>
      <c r="X71" s="14"/>
    </row>
    <row r="72" spans="1:27" ht="39" customHeight="1" x14ac:dyDescent="0.15">
      <c r="A72" s="206" t="s">
        <v>90</v>
      </c>
      <c r="B72" s="206"/>
      <c r="C72" s="206"/>
      <c r="D72" s="206"/>
      <c r="E72" s="206"/>
      <c r="F72" s="206"/>
      <c r="J72" s="20"/>
      <c r="X72" s="14"/>
    </row>
    <row r="73" spans="1:27" x14ac:dyDescent="0.15">
      <c r="A73" s="207" t="s">
        <v>73</v>
      </c>
      <c r="B73" s="210" t="s">
        <v>91</v>
      </c>
      <c r="C73" s="210"/>
      <c r="D73" s="210"/>
      <c r="E73" s="210"/>
      <c r="J73" s="20"/>
      <c r="X73" s="14"/>
    </row>
    <row r="74" spans="1:27" x14ac:dyDescent="0.15">
      <c r="A74" s="208"/>
      <c r="B74" s="210" t="s">
        <v>92</v>
      </c>
      <c r="C74" s="210"/>
      <c r="D74" s="210" t="s">
        <v>93</v>
      </c>
      <c r="E74" s="210"/>
      <c r="J74" s="20"/>
      <c r="X74" s="14"/>
    </row>
    <row r="75" spans="1:27" ht="21" x14ac:dyDescent="0.15">
      <c r="A75" s="209"/>
      <c r="B75" s="178" t="s">
        <v>76</v>
      </c>
      <c r="C75" s="178" t="s">
        <v>77</v>
      </c>
      <c r="D75" s="178" t="s">
        <v>76</v>
      </c>
      <c r="E75" s="184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10</v>
      </c>
      <c r="C76" s="88">
        <v>74</v>
      </c>
      <c r="D76" s="88">
        <v>1</v>
      </c>
      <c r="E76" s="88">
        <v>6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1</v>
      </c>
      <c r="C78" s="171">
        <v>9</v>
      </c>
      <c r="D78" s="171"/>
      <c r="E78" s="171">
        <v>1</v>
      </c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v>1</v>
      </c>
      <c r="C80" s="171">
        <v>28</v>
      </c>
      <c r="D80" s="171"/>
      <c r="E80" s="171">
        <v>1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20</v>
      </c>
      <c r="C82" s="171">
        <v>4</v>
      </c>
      <c r="D82" s="171">
        <v>1</v>
      </c>
      <c r="E82" s="171">
        <v>1</v>
      </c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>
        <v>1</v>
      </c>
      <c r="C83" s="171">
        <v>199</v>
      </c>
      <c r="D83" s="171"/>
      <c r="E83" s="171">
        <v>5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18</v>
      </c>
      <c r="D84" s="171"/>
      <c r="E84" s="171"/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34</v>
      </c>
      <c r="D85" s="171"/>
      <c r="E85" s="171">
        <v>4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>
        <v>2</v>
      </c>
      <c r="C86" s="171">
        <v>29</v>
      </c>
      <c r="D86" s="171"/>
      <c r="E86" s="171">
        <v>1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35</v>
      </c>
      <c r="C88" s="173">
        <f>SUM(C76:C87)</f>
        <v>395</v>
      </c>
      <c r="D88" s="173">
        <f>SUM(D76:D87)</f>
        <v>2</v>
      </c>
      <c r="E88" s="173">
        <f>SUM(E76:E87)</f>
        <v>19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19943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A72:F72"/>
    <mergeCell ref="A73:A75"/>
    <mergeCell ref="B73:E73"/>
    <mergeCell ref="B74:C74"/>
    <mergeCell ref="D74:E74"/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topLeftCell="A52" workbookViewId="0">
      <selection activeCell="B26" sqref="B26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",[5]NOMBRE!B2," - ","( ",[5]NOMBRE!C2,[5]NOMBRE!D2,[5]NOMBRE!E2,[5]NOMBRE!F2,[5]NOMBRE!G2," )")</f>
        <v>COMUNA: LINARES - ( 07408 )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",[5]NOMBRE!B6," - ","( ",[5]NOMBRE!C6,[5]NOMBRE!D6," )")</f>
        <v>MES: ABRIL - ( 04 )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",[5]NOMBRE!B7)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16" t="s">
        <v>1</v>
      </c>
      <c r="B7" s="216"/>
      <c r="C7" s="216"/>
      <c r="D7" s="216"/>
      <c r="E7" s="216"/>
      <c r="F7" s="216"/>
      <c r="G7" s="216"/>
      <c r="H7" s="216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7" t="s">
        <v>3</v>
      </c>
      <c r="B9" s="207" t="s">
        <v>4</v>
      </c>
      <c r="C9" s="207" t="s">
        <v>5</v>
      </c>
      <c r="D9" s="222" t="s">
        <v>6</v>
      </c>
      <c r="E9" s="223"/>
      <c r="F9" s="207" t="s">
        <v>7</v>
      </c>
      <c r="G9" s="207" t="s">
        <v>8</v>
      </c>
      <c r="H9" s="217" t="s">
        <v>9</v>
      </c>
      <c r="I9" s="222"/>
      <c r="J9" s="226"/>
      <c r="K9" s="21"/>
      <c r="L9" s="20"/>
      <c r="X9" s="14"/>
    </row>
    <row r="10" spans="1:27" ht="10.5" customHeight="1" x14ac:dyDescent="0.15">
      <c r="A10" s="218"/>
      <c r="B10" s="208"/>
      <c r="C10" s="220"/>
      <c r="D10" s="224"/>
      <c r="E10" s="225"/>
      <c r="F10" s="208"/>
      <c r="G10" s="208"/>
      <c r="H10" s="219"/>
      <c r="I10" s="227"/>
      <c r="J10" s="228"/>
      <c r="K10" s="21"/>
      <c r="L10" s="20"/>
      <c r="X10" s="14"/>
    </row>
    <row r="11" spans="1:27" ht="40.5" customHeight="1" x14ac:dyDescent="0.15">
      <c r="A11" s="219"/>
      <c r="B11" s="209"/>
      <c r="C11" s="221"/>
      <c r="D11" s="22" t="s">
        <v>10</v>
      </c>
      <c r="E11" s="23" t="s">
        <v>11</v>
      </c>
      <c r="F11" s="209"/>
      <c r="G11" s="209"/>
      <c r="H11" s="24" t="s">
        <v>12</v>
      </c>
      <c r="I11" s="25" t="s">
        <v>13</v>
      </c>
      <c r="J11" s="191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1490</v>
      </c>
      <c r="E12" s="30">
        <f t="shared" si="0"/>
        <v>1214</v>
      </c>
      <c r="F12" s="31">
        <f t="shared" si="0"/>
        <v>216</v>
      </c>
      <c r="G12" s="31">
        <f t="shared" si="0"/>
        <v>829</v>
      </c>
      <c r="H12" s="29">
        <f>SUM(H13:H16)</f>
        <v>619</v>
      </c>
      <c r="I12" s="32">
        <f>SUM(I13:I16)</f>
        <v>605</v>
      </c>
      <c r="J12" s="30">
        <f t="shared" si="0"/>
        <v>14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800</v>
      </c>
      <c r="E13" s="39">
        <v>524</v>
      </c>
      <c r="F13" s="40">
        <v>153</v>
      </c>
      <c r="G13" s="40">
        <v>583</v>
      </c>
      <c r="H13" s="38">
        <v>373</v>
      </c>
      <c r="I13" s="41">
        <v>359</v>
      </c>
      <c r="J13" s="42">
        <v>14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690</v>
      </c>
      <c r="E14" s="50">
        <v>690</v>
      </c>
      <c r="F14" s="51">
        <v>63</v>
      </c>
      <c r="G14" s="51">
        <v>246</v>
      </c>
      <c r="H14" s="49">
        <v>246</v>
      </c>
      <c r="I14" s="52">
        <v>246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0" t="s">
        <v>21</v>
      </c>
      <c r="B18" s="186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117</v>
      </c>
      <c r="C19" s="72"/>
      <c r="D19" s="73"/>
      <c r="E19" s="73">
        <v>117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/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/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/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/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/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/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0</v>
      </c>
      <c r="C35" s="98"/>
      <c r="D35" s="99"/>
      <c r="E35" s="99"/>
      <c r="F35" s="100"/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796</v>
      </c>
      <c r="C39" s="106">
        <v>2448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364</v>
      </c>
      <c r="C40" s="110">
        <v>119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230</v>
      </c>
      <c r="C41" s="110">
        <v>25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158</v>
      </c>
      <c r="C42" s="114">
        <v>339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217</v>
      </c>
      <c r="C46" s="110">
        <v>382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199</v>
      </c>
      <c r="C47" s="114">
        <v>382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9" t="s">
        <v>58</v>
      </c>
      <c r="B49" s="230"/>
      <c r="C49" s="230"/>
      <c r="D49" s="230"/>
      <c r="E49" s="230"/>
      <c r="J49" s="20"/>
      <c r="X49" s="14"/>
    </row>
    <row r="50" spans="1:31" ht="33.75" x14ac:dyDescent="0.15">
      <c r="A50" s="87" t="s">
        <v>55</v>
      </c>
      <c r="B50" s="18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31" t="s">
        <v>56</v>
      </c>
      <c r="B51" s="232"/>
      <c r="C51" s="130">
        <f>SUM(D51:I51)</f>
        <v>292</v>
      </c>
      <c r="D51" s="131">
        <v>48</v>
      </c>
      <c r="E51" s="132">
        <v>23</v>
      </c>
      <c r="F51" s="132">
        <v>55</v>
      </c>
      <c r="G51" s="132">
        <v>56</v>
      </c>
      <c r="H51" s="132">
        <v>35</v>
      </c>
      <c r="I51" s="133">
        <v>75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33" t="s">
        <v>67</v>
      </c>
      <c r="B52" s="134" t="s">
        <v>68</v>
      </c>
      <c r="C52" s="135">
        <f>SUM(D52:I52)</f>
        <v>33</v>
      </c>
      <c r="D52" s="136">
        <v>15</v>
      </c>
      <c r="E52" s="137">
        <v>10</v>
      </c>
      <c r="F52" s="137">
        <v>8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33"/>
      <c r="B53" s="139" t="s">
        <v>69</v>
      </c>
      <c r="C53" s="140">
        <f>SUM(D53:I53)</f>
        <v>0</v>
      </c>
      <c r="D53" s="141"/>
      <c r="E53" s="142"/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34" t="s">
        <v>70</v>
      </c>
      <c r="B54" s="144" t="s">
        <v>68</v>
      </c>
      <c r="C54" s="145">
        <f>SUM(D54:I54)</f>
        <v>38</v>
      </c>
      <c r="D54" s="146">
        <v>18</v>
      </c>
      <c r="E54" s="147">
        <v>11</v>
      </c>
      <c r="F54" s="147">
        <v>9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35"/>
      <c r="B55" s="150" t="s">
        <v>69</v>
      </c>
      <c r="C55" s="151">
        <f>SUM(D55:I55)</f>
        <v>0</v>
      </c>
      <c r="D55" s="152"/>
      <c r="E55" s="153"/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206" t="s">
        <v>72</v>
      </c>
      <c r="B56" s="206"/>
      <c r="C56" s="206"/>
      <c r="D56" s="206"/>
      <c r="E56" s="206"/>
      <c r="F56" s="206"/>
      <c r="J56" s="20"/>
      <c r="X56" s="14"/>
    </row>
    <row r="57" spans="1:31" ht="11.25" x14ac:dyDescent="0.15">
      <c r="A57" s="186" t="s">
        <v>73</v>
      </c>
      <c r="B57" s="211" t="s">
        <v>74</v>
      </c>
      <c r="C57" s="212"/>
      <c r="D57" s="213" t="s">
        <v>75</v>
      </c>
      <c r="E57" s="214"/>
      <c r="F57" s="185"/>
      <c r="J57" s="20"/>
      <c r="X57" s="14"/>
    </row>
    <row r="58" spans="1:31" ht="21" x14ac:dyDescent="0.25">
      <c r="A58" s="14"/>
      <c r="B58" s="188" t="s">
        <v>76</v>
      </c>
      <c r="C58" s="188" t="s">
        <v>77</v>
      </c>
      <c r="D58" s="188" t="s">
        <v>76</v>
      </c>
      <c r="E58" s="18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10</v>
      </c>
      <c r="C59" s="161">
        <v>74</v>
      </c>
      <c r="D59" s="161">
        <v>1</v>
      </c>
      <c r="E59" s="161">
        <v>105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>
        <v>1</v>
      </c>
      <c r="D61" s="165"/>
      <c r="E61" s="165"/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/>
      <c r="C63" s="165">
        <v>32</v>
      </c>
      <c r="D63" s="165"/>
      <c r="E63" s="165">
        <v>173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26</v>
      </c>
      <c r="C65" s="165">
        <v>7</v>
      </c>
      <c r="D65" s="165">
        <v>14</v>
      </c>
      <c r="E65" s="165">
        <v>2</v>
      </c>
      <c r="J65" s="20"/>
      <c r="X65" s="14"/>
    </row>
    <row r="66" spans="1:27" ht="15" customHeight="1" x14ac:dyDescent="0.15">
      <c r="A66" s="163" t="s">
        <v>85</v>
      </c>
      <c r="B66" s="164"/>
      <c r="C66" s="165">
        <v>1</v>
      </c>
      <c r="D66" s="165"/>
      <c r="E66" s="165">
        <v>1</v>
      </c>
      <c r="J66" s="20"/>
      <c r="X66" s="14"/>
    </row>
    <row r="67" spans="1:27" ht="15" customHeight="1" x14ac:dyDescent="0.15">
      <c r="A67" s="163" t="s">
        <v>86</v>
      </c>
      <c r="B67" s="164"/>
      <c r="C67" s="165">
        <v>87</v>
      </c>
      <c r="D67" s="165"/>
      <c r="E67" s="165">
        <v>33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64</v>
      </c>
      <c r="D68" s="165"/>
      <c r="E68" s="165">
        <v>61</v>
      </c>
      <c r="J68" s="20"/>
      <c r="X68" s="14"/>
    </row>
    <row r="69" spans="1:27" ht="15" customHeight="1" x14ac:dyDescent="0.15">
      <c r="A69" s="163" t="s">
        <v>88</v>
      </c>
      <c r="B69" s="164">
        <v>1</v>
      </c>
      <c r="C69" s="165">
        <v>51</v>
      </c>
      <c r="D69" s="165"/>
      <c r="E69" s="165">
        <v>53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37</v>
      </c>
      <c r="C71" s="166">
        <f>SUM(C59:C70)</f>
        <v>317</v>
      </c>
      <c r="D71" s="166">
        <f>SUM(D59:D70)</f>
        <v>15</v>
      </c>
      <c r="E71" s="166">
        <f>SUM(E59:E70)</f>
        <v>428</v>
      </c>
      <c r="J71" s="20"/>
      <c r="X71" s="14"/>
    </row>
    <row r="72" spans="1:27" ht="39" customHeight="1" x14ac:dyDescent="0.15">
      <c r="A72" s="206" t="s">
        <v>90</v>
      </c>
      <c r="B72" s="206"/>
      <c r="C72" s="206"/>
      <c r="D72" s="206"/>
      <c r="E72" s="206"/>
      <c r="F72" s="206"/>
      <c r="J72" s="20"/>
      <c r="X72" s="14"/>
    </row>
    <row r="73" spans="1:27" x14ac:dyDescent="0.15">
      <c r="A73" s="207" t="s">
        <v>73</v>
      </c>
      <c r="B73" s="210" t="s">
        <v>91</v>
      </c>
      <c r="C73" s="210"/>
      <c r="D73" s="210"/>
      <c r="E73" s="210"/>
      <c r="J73" s="20"/>
      <c r="X73" s="14"/>
    </row>
    <row r="74" spans="1:27" x14ac:dyDescent="0.15">
      <c r="A74" s="208"/>
      <c r="B74" s="210" t="s">
        <v>92</v>
      </c>
      <c r="C74" s="210"/>
      <c r="D74" s="210" t="s">
        <v>93</v>
      </c>
      <c r="E74" s="210"/>
      <c r="J74" s="20"/>
      <c r="X74" s="14"/>
    </row>
    <row r="75" spans="1:27" ht="21" x14ac:dyDescent="0.15">
      <c r="A75" s="209"/>
      <c r="B75" s="188" t="s">
        <v>76</v>
      </c>
      <c r="C75" s="188" t="s">
        <v>77</v>
      </c>
      <c r="D75" s="188" t="s">
        <v>76</v>
      </c>
      <c r="E75" s="18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20</v>
      </c>
      <c r="C76" s="88">
        <v>69</v>
      </c>
      <c r="D76" s="88">
        <v>1</v>
      </c>
      <c r="E76" s="88">
        <v>4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6</v>
      </c>
      <c r="C78" s="171">
        <v>9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/>
      <c r="C80" s="171">
        <v>39</v>
      </c>
      <c r="D80" s="171"/>
      <c r="E80" s="171">
        <v>2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25</v>
      </c>
      <c r="C82" s="171">
        <v>5</v>
      </c>
      <c r="D82" s="171">
        <v>2</v>
      </c>
      <c r="E82" s="171"/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/>
      <c r="C83" s="171">
        <v>76</v>
      </c>
      <c r="D83" s="171"/>
      <c r="E83" s="171">
        <v>1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20</v>
      </c>
      <c r="D84" s="171"/>
      <c r="E84" s="171">
        <v>2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43</v>
      </c>
      <c r="D85" s="171"/>
      <c r="E85" s="171">
        <v>3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>
        <v>2</v>
      </c>
      <c r="C86" s="171">
        <v>24</v>
      </c>
      <c r="D86" s="171">
        <v>1</v>
      </c>
      <c r="E86" s="171">
        <v>1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53</v>
      </c>
      <c r="C88" s="173">
        <f>SUM(C76:C87)</f>
        <v>285</v>
      </c>
      <c r="D88" s="173">
        <f>SUM(D76:D87)</f>
        <v>4</v>
      </c>
      <c r="E88" s="173">
        <f>SUM(E76:E87)</f>
        <v>13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18917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topLeftCell="A55" workbookViewId="0">
      <selection activeCell="C24" sqref="C24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",[6]NOMBRE!B2," - ","( ",[6]NOMBRE!C2,[6]NOMBRE!D2,[6]NOMBRE!E2,[6]NOMBRE!F2,[6]NOMBRE!G2,"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",[6]NOMBRE!B6," - ","( ",[6]NOMBRE!C6,[6]NOMBRE!D6," )")</f>
        <v>MES: MAYO - ( 05 )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",[6]NOMBRE!B7)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16" t="s">
        <v>1</v>
      </c>
      <c r="B7" s="216"/>
      <c r="C7" s="216"/>
      <c r="D7" s="216"/>
      <c r="E7" s="216"/>
      <c r="F7" s="216"/>
      <c r="G7" s="216"/>
      <c r="H7" s="216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7" t="s">
        <v>3</v>
      </c>
      <c r="B9" s="207" t="s">
        <v>4</v>
      </c>
      <c r="C9" s="207" t="s">
        <v>5</v>
      </c>
      <c r="D9" s="222" t="s">
        <v>6</v>
      </c>
      <c r="E9" s="223"/>
      <c r="F9" s="207" t="s">
        <v>7</v>
      </c>
      <c r="G9" s="207" t="s">
        <v>8</v>
      </c>
      <c r="H9" s="217" t="s">
        <v>9</v>
      </c>
      <c r="I9" s="222"/>
      <c r="J9" s="226"/>
      <c r="K9" s="21"/>
      <c r="L9" s="20"/>
      <c r="X9" s="14"/>
    </row>
    <row r="10" spans="1:27" ht="10.5" customHeight="1" x14ac:dyDescent="0.15">
      <c r="A10" s="218"/>
      <c r="B10" s="208"/>
      <c r="C10" s="220"/>
      <c r="D10" s="224"/>
      <c r="E10" s="225"/>
      <c r="F10" s="208"/>
      <c r="G10" s="208"/>
      <c r="H10" s="219"/>
      <c r="I10" s="227"/>
      <c r="J10" s="228"/>
      <c r="K10" s="21"/>
      <c r="L10" s="20"/>
      <c r="X10" s="14"/>
    </row>
    <row r="11" spans="1:27" ht="40.5" customHeight="1" x14ac:dyDescent="0.15">
      <c r="A11" s="219"/>
      <c r="B11" s="209"/>
      <c r="C11" s="221"/>
      <c r="D11" s="22" t="s">
        <v>10</v>
      </c>
      <c r="E11" s="23" t="s">
        <v>11</v>
      </c>
      <c r="F11" s="209"/>
      <c r="G11" s="209"/>
      <c r="H11" s="24" t="s">
        <v>12</v>
      </c>
      <c r="I11" s="25" t="s">
        <v>13</v>
      </c>
      <c r="J11" s="191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1393</v>
      </c>
      <c r="E12" s="30">
        <f t="shared" si="0"/>
        <v>1145</v>
      </c>
      <c r="F12" s="31">
        <f t="shared" si="0"/>
        <v>232</v>
      </c>
      <c r="G12" s="31">
        <f t="shared" si="0"/>
        <v>833</v>
      </c>
      <c r="H12" s="29">
        <f>SUM(H13:H16)</f>
        <v>644</v>
      </c>
      <c r="I12" s="32">
        <f>SUM(I13:I16)</f>
        <v>609</v>
      </c>
      <c r="J12" s="30">
        <f t="shared" si="0"/>
        <v>35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779</v>
      </c>
      <c r="E13" s="39">
        <v>531</v>
      </c>
      <c r="F13" s="40">
        <v>170</v>
      </c>
      <c r="G13" s="40">
        <v>609</v>
      </c>
      <c r="H13" s="38">
        <v>420</v>
      </c>
      <c r="I13" s="41">
        <v>385</v>
      </c>
      <c r="J13" s="42">
        <v>35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614</v>
      </c>
      <c r="E14" s="50">
        <v>614</v>
      </c>
      <c r="F14" s="51">
        <v>62</v>
      </c>
      <c r="G14" s="51">
        <v>224</v>
      </c>
      <c r="H14" s="49">
        <v>224</v>
      </c>
      <c r="I14" s="52">
        <v>224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0" t="s">
        <v>21</v>
      </c>
      <c r="B18" s="186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175</v>
      </c>
      <c r="C19" s="72"/>
      <c r="D19" s="73"/>
      <c r="E19" s="73">
        <v>175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8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8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33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/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/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/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28</v>
      </c>
      <c r="C35" s="98">
        <v>6</v>
      </c>
      <c r="D35" s="99">
        <v>1</v>
      </c>
      <c r="E35" s="99">
        <v>4</v>
      </c>
      <c r="F35" s="100">
        <v>17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801</v>
      </c>
      <c r="C39" s="106">
        <v>2117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259</v>
      </c>
      <c r="C40" s="110">
        <v>132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240</v>
      </c>
      <c r="C41" s="110">
        <v>27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120</v>
      </c>
      <c r="C42" s="114">
        <v>330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188</v>
      </c>
      <c r="C46" s="110">
        <v>334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169</v>
      </c>
      <c r="C47" s="114">
        <v>334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9" t="s">
        <v>58</v>
      </c>
      <c r="B49" s="230"/>
      <c r="C49" s="230"/>
      <c r="D49" s="230"/>
      <c r="E49" s="230"/>
      <c r="J49" s="20"/>
      <c r="X49" s="14"/>
    </row>
    <row r="50" spans="1:31" ht="33.75" x14ac:dyDescent="0.15">
      <c r="A50" s="87" t="s">
        <v>55</v>
      </c>
      <c r="B50" s="18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31" t="s">
        <v>56</v>
      </c>
      <c r="B51" s="232"/>
      <c r="C51" s="130">
        <f>SUM(D51:I51)</f>
        <v>257</v>
      </c>
      <c r="D51" s="131">
        <v>36</v>
      </c>
      <c r="E51" s="132">
        <v>35</v>
      </c>
      <c r="F51" s="132">
        <v>45</v>
      </c>
      <c r="G51" s="132">
        <v>38</v>
      </c>
      <c r="H51" s="132">
        <v>34</v>
      </c>
      <c r="I51" s="133">
        <v>69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33" t="s">
        <v>67</v>
      </c>
      <c r="B52" s="134" t="s">
        <v>68</v>
      </c>
      <c r="C52" s="135">
        <f>SUM(D52:I52)</f>
        <v>35</v>
      </c>
      <c r="D52" s="136">
        <v>17</v>
      </c>
      <c r="E52" s="137">
        <v>11</v>
      </c>
      <c r="F52" s="137">
        <v>7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33"/>
      <c r="B53" s="139" t="s">
        <v>69</v>
      </c>
      <c r="C53" s="140">
        <f>SUM(D53:I53)</f>
        <v>0</v>
      </c>
      <c r="D53" s="141"/>
      <c r="E53" s="142"/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34" t="s">
        <v>70</v>
      </c>
      <c r="B54" s="144" t="s">
        <v>68</v>
      </c>
      <c r="C54" s="145">
        <f>SUM(D54:I54)</f>
        <v>42</v>
      </c>
      <c r="D54" s="146">
        <v>21</v>
      </c>
      <c r="E54" s="147">
        <v>14</v>
      </c>
      <c r="F54" s="147">
        <v>7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35"/>
      <c r="B55" s="150" t="s">
        <v>69</v>
      </c>
      <c r="C55" s="151">
        <f>SUM(D55:I55)</f>
        <v>0</v>
      </c>
      <c r="D55" s="152"/>
      <c r="E55" s="153"/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206" t="s">
        <v>72</v>
      </c>
      <c r="B56" s="206"/>
      <c r="C56" s="206"/>
      <c r="D56" s="206"/>
      <c r="E56" s="206"/>
      <c r="F56" s="206"/>
      <c r="J56" s="20"/>
      <c r="X56" s="14"/>
    </row>
    <row r="57" spans="1:31" ht="11.25" x14ac:dyDescent="0.15">
      <c r="A57" s="186" t="s">
        <v>73</v>
      </c>
      <c r="B57" s="211" t="s">
        <v>74</v>
      </c>
      <c r="C57" s="212"/>
      <c r="D57" s="213" t="s">
        <v>75</v>
      </c>
      <c r="E57" s="214"/>
      <c r="F57" s="185"/>
      <c r="J57" s="20"/>
      <c r="X57" s="14"/>
    </row>
    <row r="58" spans="1:31" ht="21" x14ac:dyDescent="0.25">
      <c r="A58" s="14"/>
      <c r="B58" s="188" t="s">
        <v>76</v>
      </c>
      <c r="C58" s="188" t="s">
        <v>77</v>
      </c>
      <c r="D58" s="188" t="s">
        <v>76</v>
      </c>
      <c r="E58" s="18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11</v>
      </c>
      <c r="C59" s="161">
        <v>77</v>
      </c>
      <c r="D59" s="161">
        <v>1</v>
      </c>
      <c r="E59" s="161">
        <v>199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>
        <v>3</v>
      </c>
      <c r="D61" s="165"/>
      <c r="E61" s="165">
        <v>9</v>
      </c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>
        <v>2</v>
      </c>
      <c r="C63" s="165">
        <v>29</v>
      </c>
      <c r="D63" s="165">
        <v>4</v>
      </c>
      <c r="E63" s="165">
        <v>217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17</v>
      </c>
      <c r="C65" s="165">
        <v>2</v>
      </c>
      <c r="D65" s="165">
        <v>2</v>
      </c>
      <c r="E65" s="165">
        <v>1</v>
      </c>
      <c r="J65" s="20"/>
      <c r="X65" s="14"/>
    </row>
    <row r="66" spans="1:27" ht="15" customHeight="1" x14ac:dyDescent="0.15">
      <c r="A66" s="163" t="s">
        <v>85</v>
      </c>
      <c r="B66" s="164"/>
      <c r="C66" s="165">
        <v>1</v>
      </c>
      <c r="D66" s="165"/>
      <c r="E66" s="165"/>
      <c r="J66" s="20"/>
      <c r="X66" s="14"/>
    </row>
    <row r="67" spans="1:27" ht="15" customHeight="1" x14ac:dyDescent="0.15">
      <c r="A67" s="163" t="s">
        <v>86</v>
      </c>
      <c r="B67" s="164"/>
      <c r="C67" s="165">
        <v>90</v>
      </c>
      <c r="D67" s="165"/>
      <c r="E67" s="165">
        <v>25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50</v>
      </c>
      <c r="D68" s="165"/>
      <c r="E68" s="165">
        <v>28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44</v>
      </c>
      <c r="D69" s="165"/>
      <c r="E69" s="165">
        <v>68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30</v>
      </c>
      <c r="C71" s="166">
        <f>SUM(C59:C70)</f>
        <v>296</v>
      </c>
      <c r="D71" s="166">
        <f>SUM(D59:D70)</f>
        <v>7</v>
      </c>
      <c r="E71" s="166">
        <f>SUM(E59:E70)</f>
        <v>547</v>
      </c>
      <c r="J71" s="20"/>
      <c r="X71" s="14"/>
    </row>
    <row r="72" spans="1:27" ht="39" customHeight="1" x14ac:dyDescent="0.15">
      <c r="A72" s="206" t="s">
        <v>90</v>
      </c>
      <c r="B72" s="206"/>
      <c r="C72" s="206"/>
      <c r="D72" s="206"/>
      <c r="E72" s="206"/>
      <c r="F72" s="206"/>
      <c r="J72" s="20"/>
      <c r="X72" s="14"/>
    </row>
    <row r="73" spans="1:27" x14ac:dyDescent="0.15">
      <c r="A73" s="207" t="s">
        <v>73</v>
      </c>
      <c r="B73" s="210" t="s">
        <v>91</v>
      </c>
      <c r="C73" s="210"/>
      <c r="D73" s="210"/>
      <c r="E73" s="210"/>
      <c r="J73" s="20"/>
      <c r="X73" s="14"/>
    </row>
    <row r="74" spans="1:27" x14ac:dyDescent="0.15">
      <c r="A74" s="208"/>
      <c r="B74" s="210" t="s">
        <v>92</v>
      </c>
      <c r="C74" s="210"/>
      <c r="D74" s="210" t="s">
        <v>93</v>
      </c>
      <c r="E74" s="210"/>
      <c r="J74" s="20"/>
      <c r="X74" s="14"/>
    </row>
    <row r="75" spans="1:27" ht="21" x14ac:dyDescent="0.15">
      <c r="A75" s="209"/>
      <c r="B75" s="188" t="s">
        <v>76</v>
      </c>
      <c r="C75" s="188" t="s">
        <v>77</v>
      </c>
      <c r="D75" s="188" t="s">
        <v>76</v>
      </c>
      <c r="E75" s="18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18</v>
      </c>
      <c r="C76" s="88">
        <v>74</v>
      </c>
      <c r="D76" s="88">
        <v>1</v>
      </c>
      <c r="E76" s="88">
        <v>1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4</v>
      </c>
      <c r="C78" s="171">
        <v>9</v>
      </c>
      <c r="D78" s="171">
        <v>1</v>
      </c>
      <c r="E78" s="171">
        <v>3</v>
      </c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v>2</v>
      </c>
      <c r="C80" s="171">
        <v>28</v>
      </c>
      <c r="D80" s="171"/>
      <c r="E80" s="171"/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14</v>
      </c>
      <c r="C82" s="171">
        <v>2</v>
      </c>
      <c r="D82" s="171">
        <v>1</v>
      </c>
      <c r="E82" s="171"/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/>
      <c r="C83" s="171">
        <v>136</v>
      </c>
      <c r="D83" s="171"/>
      <c r="E83" s="171">
        <v>4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16</v>
      </c>
      <c r="D84" s="171"/>
      <c r="E84" s="171"/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34</v>
      </c>
      <c r="D85" s="171"/>
      <c r="E85" s="171">
        <v>2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25</v>
      </c>
      <c r="D86" s="171"/>
      <c r="E86" s="171">
        <v>1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38</v>
      </c>
      <c r="C88" s="173">
        <f>SUM(C76:C87)</f>
        <v>324</v>
      </c>
      <c r="D88" s="173">
        <f>SUM(D76:D87)</f>
        <v>3</v>
      </c>
      <c r="E88" s="173">
        <f>SUM(E76:E87)</f>
        <v>11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18488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tabSelected="1" topLeftCell="B49" workbookViewId="0">
      <selection activeCell="G56" sqref="G56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",[7]NOMBRE!B2," - ","( ",[7]NOMBRE!C2,[7]NOMBRE!D2,[7]NOMBRE!E2,[7]NOMBRE!F2,[7]NOMBRE!G2,"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",[7]NOMBRE!B6," - ","( ",[7]NOMBRE!C6,[7]NOMBRE!D6," )")</f>
        <v>MES: JUNIO - ( 06 )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",[7]NOMBRE!B7)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16" t="s">
        <v>1</v>
      </c>
      <c r="B7" s="216"/>
      <c r="C7" s="216"/>
      <c r="D7" s="216"/>
      <c r="E7" s="216"/>
      <c r="F7" s="216"/>
      <c r="G7" s="216"/>
      <c r="H7" s="216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7" t="s">
        <v>3</v>
      </c>
      <c r="B9" s="207" t="s">
        <v>4</v>
      </c>
      <c r="C9" s="207" t="s">
        <v>5</v>
      </c>
      <c r="D9" s="222" t="s">
        <v>6</v>
      </c>
      <c r="E9" s="223"/>
      <c r="F9" s="207" t="s">
        <v>7</v>
      </c>
      <c r="G9" s="207" t="s">
        <v>8</v>
      </c>
      <c r="H9" s="217" t="s">
        <v>9</v>
      </c>
      <c r="I9" s="222"/>
      <c r="J9" s="226"/>
      <c r="K9" s="21"/>
      <c r="L9" s="20"/>
      <c r="X9" s="14"/>
    </row>
    <row r="10" spans="1:27" ht="10.5" customHeight="1" x14ac:dyDescent="0.15">
      <c r="A10" s="218"/>
      <c r="B10" s="208"/>
      <c r="C10" s="220"/>
      <c r="D10" s="224"/>
      <c r="E10" s="225"/>
      <c r="F10" s="208"/>
      <c r="G10" s="208"/>
      <c r="H10" s="219"/>
      <c r="I10" s="227"/>
      <c r="J10" s="228"/>
      <c r="K10" s="21"/>
      <c r="L10" s="20"/>
      <c r="X10" s="14"/>
    </row>
    <row r="11" spans="1:27" ht="40.5" customHeight="1" x14ac:dyDescent="0.15">
      <c r="A11" s="219"/>
      <c r="B11" s="209"/>
      <c r="C11" s="221"/>
      <c r="D11" s="22" t="s">
        <v>10</v>
      </c>
      <c r="E11" s="23" t="s">
        <v>11</v>
      </c>
      <c r="F11" s="209"/>
      <c r="G11" s="209"/>
      <c r="H11" s="24" t="s">
        <v>12</v>
      </c>
      <c r="I11" s="25" t="s">
        <v>13</v>
      </c>
      <c r="J11" s="191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1535</v>
      </c>
      <c r="E12" s="30">
        <f t="shared" si="0"/>
        <v>1251</v>
      </c>
      <c r="F12" s="31">
        <f t="shared" si="0"/>
        <v>235</v>
      </c>
      <c r="G12" s="31">
        <f t="shared" si="0"/>
        <v>862</v>
      </c>
      <c r="H12" s="29">
        <f>SUM(H13:H16)</f>
        <v>644</v>
      </c>
      <c r="I12" s="32">
        <f>SUM(I13:I16)</f>
        <v>616</v>
      </c>
      <c r="J12" s="30">
        <f t="shared" si="0"/>
        <v>28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815</v>
      </c>
      <c r="E13" s="39">
        <v>531</v>
      </c>
      <c r="F13" s="40">
        <v>176</v>
      </c>
      <c r="G13" s="40">
        <v>639</v>
      </c>
      <c r="H13" s="38">
        <v>421</v>
      </c>
      <c r="I13" s="41">
        <v>393</v>
      </c>
      <c r="J13" s="42">
        <v>28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720</v>
      </c>
      <c r="E14" s="50">
        <v>720</v>
      </c>
      <c r="F14" s="51">
        <v>59</v>
      </c>
      <c r="G14" s="51">
        <v>223</v>
      </c>
      <c r="H14" s="49">
        <v>223</v>
      </c>
      <c r="I14" s="52">
        <v>223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0" t="s">
        <v>21</v>
      </c>
      <c r="B18" s="186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0</v>
      </c>
      <c r="C19" s="72"/>
      <c r="D19" s="73"/>
      <c r="E19" s="73"/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17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24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193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v>18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/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v>2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287</v>
      </c>
      <c r="C35" s="98">
        <v>3</v>
      </c>
      <c r="D35" s="99">
        <v>6</v>
      </c>
      <c r="E35" s="99">
        <v>73</v>
      </c>
      <c r="F35" s="100">
        <v>205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766</v>
      </c>
      <c r="C39" s="106">
        <v>2726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251</v>
      </c>
      <c r="C40" s="110">
        <v>136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136</v>
      </c>
      <c r="C41" s="110">
        <v>34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136</v>
      </c>
      <c r="C42" s="114">
        <v>207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189</v>
      </c>
      <c r="C46" s="110">
        <v>443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172</v>
      </c>
      <c r="C47" s="114">
        <v>424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9" t="s">
        <v>58</v>
      </c>
      <c r="B49" s="230"/>
      <c r="C49" s="230"/>
      <c r="D49" s="230"/>
      <c r="E49" s="230"/>
      <c r="J49" s="20"/>
      <c r="X49" s="14"/>
    </row>
    <row r="50" spans="1:31" ht="33.75" x14ac:dyDescent="0.15">
      <c r="A50" s="87" t="s">
        <v>55</v>
      </c>
      <c r="B50" s="18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31" t="s">
        <v>56</v>
      </c>
      <c r="B51" s="232"/>
      <c r="C51" s="130">
        <f>SUM(D51:I51)</f>
        <v>172</v>
      </c>
      <c r="D51" s="131">
        <v>49</v>
      </c>
      <c r="E51" s="132">
        <v>22</v>
      </c>
      <c r="F51" s="132">
        <v>29</v>
      </c>
      <c r="G51" s="132">
        <v>39</v>
      </c>
      <c r="H51" s="132">
        <v>32</v>
      </c>
      <c r="I51" s="133">
        <v>1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33" t="s">
        <v>67</v>
      </c>
      <c r="B52" s="134" t="s">
        <v>68</v>
      </c>
      <c r="C52" s="135">
        <f>SUM(D52:I52)</f>
        <v>35</v>
      </c>
      <c r="D52" s="136">
        <v>17</v>
      </c>
      <c r="E52" s="137">
        <v>11</v>
      </c>
      <c r="F52" s="137">
        <v>7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33"/>
      <c r="B53" s="139" t="s">
        <v>69</v>
      </c>
      <c r="C53" s="140">
        <f>SUM(D53:I53)</f>
        <v>11</v>
      </c>
      <c r="D53" s="141">
        <v>8</v>
      </c>
      <c r="E53" s="142">
        <v>3</v>
      </c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34" t="s">
        <v>70</v>
      </c>
      <c r="B54" s="144" t="s">
        <v>68</v>
      </c>
      <c r="C54" s="145">
        <f>SUM(D54:I54)</f>
        <v>42</v>
      </c>
      <c r="D54" s="146">
        <v>21</v>
      </c>
      <c r="E54" s="147">
        <v>14</v>
      </c>
      <c r="F54" s="147">
        <v>7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35"/>
      <c r="B55" s="150" t="s">
        <v>69</v>
      </c>
      <c r="C55" s="151">
        <f>SUM(D55:I55)</f>
        <v>36</v>
      </c>
      <c r="D55" s="152">
        <v>18</v>
      </c>
      <c r="E55" s="153">
        <v>18</v>
      </c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206" t="s">
        <v>72</v>
      </c>
      <c r="B56" s="206"/>
      <c r="C56" s="206"/>
      <c r="D56" s="206"/>
      <c r="E56" s="206"/>
      <c r="F56" s="206"/>
      <c r="J56" s="20"/>
      <c r="X56" s="14"/>
    </row>
    <row r="57" spans="1:31" ht="11.25" x14ac:dyDescent="0.15">
      <c r="A57" s="186" t="s">
        <v>73</v>
      </c>
      <c r="B57" s="211" t="s">
        <v>74</v>
      </c>
      <c r="C57" s="212"/>
      <c r="D57" s="213" t="s">
        <v>75</v>
      </c>
      <c r="E57" s="214"/>
      <c r="F57" s="185"/>
      <c r="J57" s="20"/>
      <c r="X57" s="14"/>
    </row>
    <row r="58" spans="1:31" ht="21" x14ac:dyDescent="0.25">
      <c r="A58" s="14"/>
      <c r="B58" s="188" t="s">
        <v>76</v>
      </c>
      <c r="C58" s="188" t="s">
        <v>77</v>
      </c>
      <c r="D58" s="188" t="s">
        <v>76</v>
      </c>
      <c r="E58" s="18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12</v>
      </c>
      <c r="C59" s="161">
        <v>94</v>
      </c>
      <c r="D59" s="161">
        <v>3</v>
      </c>
      <c r="E59" s="161">
        <v>353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>
        <v>3</v>
      </c>
      <c r="D61" s="165"/>
      <c r="E61" s="165">
        <v>15</v>
      </c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>
        <v>1</v>
      </c>
      <c r="C63" s="165">
        <v>15</v>
      </c>
      <c r="D63" s="165">
        <v>1</v>
      </c>
      <c r="E63" s="165">
        <v>99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2</v>
      </c>
      <c r="C65" s="165">
        <v>9</v>
      </c>
      <c r="D65" s="165">
        <v>9</v>
      </c>
      <c r="E65" s="165">
        <v>348</v>
      </c>
      <c r="J65" s="20"/>
      <c r="X65" s="14"/>
    </row>
    <row r="66" spans="1:27" ht="15" customHeight="1" x14ac:dyDescent="0.15">
      <c r="A66" s="163" t="s">
        <v>85</v>
      </c>
      <c r="B66" s="164"/>
      <c r="C66" s="165">
        <v>4</v>
      </c>
      <c r="D66" s="165"/>
      <c r="E66" s="165">
        <v>7</v>
      </c>
      <c r="J66" s="20"/>
      <c r="X66" s="14"/>
    </row>
    <row r="67" spans="1:27" ht="15" customHeight="1" x14ac:dyDescent="0.15">
      <c r="A67" s="163" t="s">
        <v>86</v>
      </c>
      <c r="B67" s="164"/>
      <c r="C67" s="165">
        <v>84</v>
      </c>
      <c r="D67" s="165"/>
      <c r="E67" s="165">
        <v>33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45</v>
      </c>
      <c r="D68" s="165"/>
      <c r="E68" s="165">
        <v>22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18</v>
      </c>
      <c r="D69" s="165"/>
      <c r="E69" s="165">
        <v>26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15</v>
      </c>
      <c r="C71" s="166">
        <f>SUM(C59:C70)</f>
        <v>272</v>
      </c>
      <c r="D71" s="166">
        <f>SUM(D59:D70)</f>
        <v>13</v>
      </c>
      <c r="E71" s="166">
        <f>SUM(E59:E70)</f>
        <v>903</v>
      </c>
      <c r="J71" s="20"/>
      <c r="X71" s="14"/>
    </row>
    <row r="72" spans="1:27" ht="39" customHeight="1" x14ac:dyDescent="0.15">
      <c r="A72" s="206" t="s">
        <v>90</v>
      </c>
      <c r="B72" s="206"/>
      <c r="C72" s="206"/>
      <c r="D72" s="206"/>
      <c r="E72" s="206"/>
      <c r="F72" s="206"/>
      <c r="J72" s="20"/>
      <c r="X72" s="14"/>
    </row>
    <row r="73" spans="1:27" x14ac:dyDescent="0.15">
      <c r="A73" s="207" t="s">
        <v>73</v>
      </c>
      <c r="B73" s="210" t="s">
        <v>91</v>
      </c>
      <c r="C73" s="210"/>
      <c r="D73" s="210"/>
      <c r="E73" s="210"/>
      <c r="J73" s="20"/>
      <c r="X73" s="14"/>
    </row>
    <row r="74" spans="1:27" x14ac:dyDescent="0.15">
      <c r="A74" s="208"/>
      <c r="B74" s="210" t="s">
        <v>92</v>
      </c>
      <c r="C74" s="210"/>
      <c r="D74" s="210" t="s">
        <v>93</v>
      </c>
      <c r="E74" s="210"/>
      <c r="J74" s="20"/>
      <c r="X74" s="14"/>
    </row>
    <row r="75" spans="1:27" ht="21" x14ac:dyDescent="0.15">
      <c r="A75" s="209"/>
      <c r="B75" s="188" t="s">
        <v>76</v>
      </c>
      <c r="C75" s="188" t="s">
        <v>77</v>
      </c>
      <c r="D75" s="188" t="s">
        <v>76</v>
      </c>
      <c r="E75" s="18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24</v>
      </c>
      <c r="C76" s="88">
        <v>87</v>
      </c>
      <c r="D76" s="88">
        <v>1</v>
      </c>
      <c r="E76" s="88">
        <v>2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3</v>
      </c>
      <c r="C78" s="171">
        <v>9</v>
      </c>
      <c r="D78" s="171"/>
      <c r="E78" s="171">
        <v>1</v>
      </c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/>
      <c r="C80" s="171">
        <v>31</v>
      </c>
      <c r="D80" s="171"/>
      <c r="E80" s="171">
        <v>1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17</v>
      </c>
      <c r="C82" s="171">
        <v>4</v>
      </c>
      <c r="D82" s="171"/>
      <c r="E82" s="171"/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>
        <v>1</v>
      </c>
      <c r="C83" s="171">
        <v>121</v>
      </c>
      <c r="D83" s="171"/>
      <c r="E83" s="171">
        <v>2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13</v>
      </c>
      <c r="D84" s="171"/>
      <c r="E84" s="171"/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28</v>
      </c>
      <c r="D85" s="171"/>
      <c r="E85" s="171">
        <v>2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22</v>
      </c>
      <c r="D86" s="171"/>
      <c r="E86" s="171"/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45</v>
      </c>
      <c r="C88" s="173">
        <f>SUM(C76:C87)</f>
        <v>315</v>
      </c>
      <c r="D88" s="173">
        <f>SUM(D76:D87)</f>
        <v>1</v>
      </c>
      <c r="E88" s="173">
        <f>SUM(E76:E87)</f>
        <v>8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20546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topLeftCell="A55" workbookViewId="0">
      <selection activeCell="D21" sqref="D21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",[8]NOMBRE!B2," - ","( ",[8]NOMBRE!C2,[8]NOMBRE!D2,[8]NOMBRE!E2,[8]NOMBRE!F2,[8]NOMBRE!G2,"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DE LINARES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",[8]NOMBRE!B6," - ","( ",[8]NOMBRE!C6,[8]NOMBRE!D6," )")</f>
        <v>MES: JULIO - ( 07 )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",[8]NOMBRE!B7)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16" t="s">
        <v>1</v>
      </c>
      <c r="B7" s="216"/>
      <c r="C7" s="216"/>
      <c r="D7" s="216"/>
      <c r="E7" s="216"/>
      <c r="F7" s="216"/>
      <c r="G7" s="216"/>
      <c r="H7" s="216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7" t="s">
        <v>3</v>
      </c>
      <c r="B9" s="207" t="s">
        <v>4</v>
      </c>
      <c r="C9" s="207" t="s">
        <v>5</v>
      </c>
      <c r="D9" s="222" t="s">
        <v>6</v>
      </c>
      <c r="E9" s="223"/>
      <c r="F9" s="207" t="s">
        <v>7</v>
      </c>
      <c r="G9" s="207" t="s">
        <v>8</v>
      </c>
      <c r="H9" s="217" t="s">
        <v>9</v>
      </c>
      <c r="I9" s="222"/>
      <c r="J9" s="226"/>
      <c r="K9" s="21"/>
      <c r="L9" s="20"/>
      <c r="X9" s="14"/>
    </row>
    <row r="10" spans="1:27" ht="10.5" customHeight="1" x14ac:dyDescent="0.15">
      <c r="A10" s="218"/>
      <c r="B10" s="208"/>
      <c r="C10" s="220"/>
      <c r="D10" s="224"/>
      <c r="E10" s="225"/>
      <c r="F10" s="208"/>
      <c r="G10" s="208"/>
      <c r="H10" s="219"/>
      <c r="I10" s="227"/>
      <c r="J10" s="228"/>
      <c r="K10" s="21"/>
      <c r="L10" s="20"/>
      <c r="X10" s="14"/>
    </row>
    <row r="11" spans="1:27" ht="40.5" customHeight="1" x14ac:dyDescent="0.15">
      <c r="A11" s="219"/>
      <c r="B11" s="209"/>
      <c r="C11" s="221"/>
      <c r="D11" s="22" t="s">
        <v>10</v>
      </c>
      <c r="E11" s="23" t="s">
        <v>11</v>
      </c>
      <c r="F11" s="209"/>
      <c r="G11" s="209"/>
      <c r="H11" s="24" t="s">
        <v>12</v>
      </c>
      <c r="I11" s="25" t="s">
        <v>13</v>
      </c>
      <c r="J11" s="191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4</v>
      </c>
      <c r="C12" s="28">
        <f>SUM(C13:C16)</f>
        <v>4</v>
      </c>
      <c r="D12" s="29">
        <f t="shared" ref="D12:J12" si="0">SUM(D13:D16)</f>
        <v>1484</v>
      </c>
      <c r="E12" s="30">
        <f t="shared" si="0"/>
        <v>1192</v>
      </c>
      <c r="F12" s="31">
        <f t="shared" si="0"/>
        <v>186</v>
      </c>
      <c r="G12" s="31">
        <f t="shared" si="0"/>
        <v>741</v>
      </c>
      <c r="H12" s="29">
        <f>SUM(H13:H16)</f>
        <v>567</v>
      </c>
      <c r="I12" s="32">
        <f>SUM(I13:I16)</f>
        <v>567</v>
      </c>
      <c r="J12" s="30">
        <f t="shared" si="0"/>
        <v>0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3</v>
      </c>
      <c r="C13" s="37">
        <v>3</v>
      </c>
      <c r="D13" s="38">
        <v>790</v>
      </c>
      <c r="E13" s="39">
        <v>498</v>
      </c>
      <c r="F13" s="40">
        <v>111</v>
      </c>
      <c r="G13" s="40">
        <v>427</v>
      </c>
      <c r="H13" s="38">
        <v>253</v>
      </c>
      <c r="I13" s="41">
        <v>253</v>
      </c>
      <c r="J13" s="42"/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694</v>
      </c>
      <c r="E14" s="50">
        <v>694</v>
      </c>
      <c r="F14" s="51">
        <v>75</v>
      </c>
      <c r="G14" s="51">
        <v>314</v>
      </c>
      <c r="H14" s="49">
        <v>314</v>
      </c>
      <c r="I14" s="52">
        <v>314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0" t="s">
        <v>21</v>
      </c>
      <c r="B18" s="186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0</v>
      </c>
      <c r="C19" s="72"/>
      <c r="D19" s="73"/>
      <c r="E19" s="73"/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19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23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109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v>15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/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v>3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176</v>
      </c>
      <c r="C35" s="98"/>
      <c r="D35" s="99">
        <v>3</v>
      </c>
      <c r="E35" s="99">
        <v>81</v>
      </c>
      <c r="F35" s="100">
        <v>92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795</v>
      </c>
      <c r="C39" s="106">
        <v>2573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209</v>
      </c>
      <c r="C40" s="110">
        <v>124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54</v>
      </c>
      <c r="C41" s="110">
        <v>22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87</v>
      </c>
      <c r="C42" s="114">
        <v>504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156</v>
      </c>
      <c r="C46" s="110">
        <v>456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156</v>
      </c>
      <c r="C47" s="114">
        <v>456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9" t="s">
        <v>58</v>
      </c>
      <c r="B49" s="230"/>
      <c r="C49" s="230"/>
      <c r="D49" s="230"/>
      <c r="E49" s="230"/>
      <c r="J49" s="20"/>
      <c r="X49" s="14"/>
    </row>
    <row r="50" spans="1:31" ht="33.75" x14ac:dyDescent="0.15">
      <c r="A50" s="87" t="s">
        <v>55</v>
      </c>
      <c r="B50" s="18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31" t="s">
        <v>56</v>
      </c>
      <c r="B51" s="232"/>
      <c r="C51" s="130">
        <f>SUM(D51:I51)</f>
        <v>156</v>
      </c>
      <c r="D51" s="131">
        <v>50</v>
      </c>
      <c r="E51" s="132">
        <v>22</v>
      </c>
      <c r="F51" s="132">
        <v>30</v>
      </c>
      <c r="G51" s="132">
        <v>26</v>
      </c>
      <c r="H51" s="132">
        <v>28</v>
      </c>
      <c r="I51" s="133"/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33" t="s">
        <v>67</v>
      </c>
      <c r="B52" s="134" t="s">
        <v>68</v>
      </c>
      <c r="C52" s="135">
        <f>SUM(D52:I52)</f>
        <v>38</v>
      </c>
      <c r="D52" s="136">
        <v>19</v>
      </c>
      <c r="E52" s="137">
        <v>12</v>
      </c>
      <c r="F52" s="137">
        <v>7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33"/>
      <c r="B53" s="139" t="s">
        <v>69</v>
      </c>
      <c r="C53" s="140">
        <f>SUM(D53:I53)</f>
        <v>39</v>
      </c>
      <c r="D53" s="141">
        <v>31</v>
      </c>
      <c r="E53" s="142">
        <v>8</v>
      </c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34" t="s">
        <v>70</v>
      </c>
      <c r="B54" s="144" t="s">
        <v>68</v>
      </c>
      <c r="C54" s="145">
        <f>SUM(D54:I54)</f>
        <v>60</v>
      </c>
      <c r="D54" s="146">
        <v>32</v>
      </c>
      <c r="E54" s="147">
        <v>16</v>
      </c>
      <c r="F54" s="147">
        <v>12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35"/>
      <c r="B55" s="150" t="s">
        <v>69</v>
      </c>
      <c r="C55" s="151">
        <f>SUM(D55:I55)</f>
        <v>100</v>
      </c>
      <c r="D55" s="152">
        <v>77</v>
      </c>
      <c r="E55" s="153">
        <v>23</v>
      </c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206" t="s">
        <v>72</v>
      </c>
      <c r="B56" s="206"/>
      <c r="C56" s="206"/>
      <c r="D56" s="206"/>
      <c r="E56" s="206"/>
      <c r="F56" s="206"/>
      <c r="J56" s="20"/>
      <c r="X56" s="14"/>
    </row>
    <row r="57" spans="1:31" ht="11.25" x14ac:dyDescent="0.15">
      <c r="A57" s="186" t="s">
        <v>73</v>
      </c>
      <c r="B57" s="211" t="s">
        <v>74</v>
      </c>
      <c r="C57" s="212"/>
      <c r="D57" s="213" t="s">
        <v>75</v>
      </c>
      <c r="E57" s="214"/>
      <c r="F57" s="185"/>
      <c r="J57" s="20"/>
      <c r="X57" s="14"/>
    </row>
    <row r="58" spans="1:31" ht="21" x14ac:dyDescent="0.25">
      <c r="A58" s="14"/>
      <c r="B58" s="188" t="s">
        <v>76</v>
      </c>
      <c r="C58" s="188" t="s">
        <v>77</v>
      </c>
      <c r="D58" s="188" t="s">
        <v>76</v>
      </c>
      <c r="E58" s="18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12</v>
      </c>
      <c r="C59" s="161">
        <v>86</v>
      </c>
      <c r="D59" s="161"/>
      <c r="E59" s="161">
        <v>291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>
        <v>1</v>
      </c>
      <c r="C61" s="165">
        <v>3</v>
      </c>
      <c r="D61" s="165"/>
      <c r="E61" s="165">
        <v>3</v>
      </c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/>
      <c r="C63" s="165">
        <v>23</v>
      </c>
      <c r="D63" s="165"/>
      <c r="E63" s="165">
        <v>255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10</v>
      </c>
      <c r="C65" s="165">
        <v>3</v>
      </c>
      <c r="D65" s="165">
        <v>2</v>
      </c>
      <c r="E65" s="165">
        <v>24</v>
      </c>
      <c r="J65" s="20"/>
      <c r="X65" s="14"/>
    </row>
    <row r="66" spans="1:27" ht="15" customHeight="1" x14ac:dyDescent="0.15">
      <c r="A66" s="163" t="s">
        <v>85</v>
      </c>
      <c r="B66" s="164">
        <v>1</v>
      </c>
      <c r="C66" s="165">
        <v>5</v>
      </c>
      <c r="D66" s="165"/>
      <c r="E66" s="165">
        <v>6</v>
      </c>
      <c r="J66" s="20"/>
      <c r="X66" s="14"/>
    </row>
    <row r="67" spans="1:27" ht="15" customHeight="1" x14ac:dyDescent="0.15">
      <c r="A67" s="163" t="s">
        <v>86</v>
      </c>
      <c r="B67" s="164">
        <v>1</v>
      </c>
      <c r="C67" s="165">
        <v>87</v>
      </c>
      <c r="D67" s="165"/>
      <c r="E67" s="165">
        <v>31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55</v>
      </c>
      <c r="D68" s="165"/>
      <c r="E68" s="165">
        <v>27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32</v>
      </c>
      <c r="D69" s="165"/>
      <c r="E69" s="165">
        <v>33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25</v>
      </c>
      <c r="C71" s="166">
        <f>SUM(C59:C70)</f>
        <v>294</v>
      </c>
      <c r="D71" s="166">
        <f>SUM(D59:D70)</f>
        <v>2</v>
      </c>
      <c r="E71" s="166">
        <f>SUM(E59:E70)</f>
        <v>670</v>
      </c>
      <c r="J71" s="20"/>
      <c r="X71" s="14"/>
    </row>
    <row r="72" spans="1:27" ht="39" customHeight="1" x14ac:dyDescent="0.15">
      <c r="A72" s="206" t="s">
        <v>90</v>
      </c>
      <c r="B72" s="206"/>
      <c r="C72" s="206"/>
      <c r="D72" s="206"/>
      <c r="E72" s="206"/>
      <c r="F72" s="206"/>
      <c r="J72" s="20"/>
      <c r="X72" s="14"/>
    </row>
    <row r="73" spans="1:27" x14ac:dyDescent="0.15">
      <c r="A73" s="207" t="s">
        <v>73</v>
      </c>
      <c r="B73" s="210" t="s">
        <v>91</v>
      </c>
      <c r="C73" s="210"/>
      <c r="D73" s="210"/>
      <c r="E73" s="210"/>
      <c r="J73" s="20"/>
      <c r="X73" s="14"/>
    </row>
    <row r="74" spans="1:27" x14ac:dyDescent="0.15">
      <c r="A74" s="208"/>
      <c r="B74" s="210" t="s">
        <v>92</v>
      </c>
      <c r="C74" s="210"/>
      <c r="D74" s="210" t="s">
        <v>93</v>
      </c>
      <c r="E74" s="210"/>
      <c r="J74" s="20"/>
      <c r="X74" s="14"/>
    </row>
    <row r="75" spans="1:27" ht="21" x14ac:dyDescent="0.15">
      <c r="A75" s="209"/>
      <c r="B75" s="188" t="s">
        <v>76</v>
      </c>
      <c r="C75" s="188" t="s">
        <v>77</v>
      </c>
      <c r="D75" s="188" t="s">
        <v>76</v>
      </c>
      <c r="E75" s="18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18</v>
      </c>
      <c r="C76" s="88">
        <v>68</v>
      </c>
      <c r="D76" s="88">
        <v>1</v>
      </c>
      <c r="E76" s="88">
        <v>2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4</v>
      </c>
      <c r="C78" s="171">
        <v>8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/>
      <c r="C80" s="171">
        <v>28</v>
      </c>
      <c r="D80" s="171"/>
      <c r="E80" s="171">
        <v>2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3</v>
      </c>
      <c r="C82" s="171">
        <v>6</v>
      </c>
      <c r="D82" s="171"/>
      <c r="E82" s="171"/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/>
      <c r="C83" s="171">
        <v>21</v>
      </c>
      <c r="D83" s="171"/>
      <c r="E83" s="171">
        <v>1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14</v>
      </c>
      <c r="D84" s="171"/>
      <c r="E84" s="171">
        <v>2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36</v>
      </c>
      <c r="D85" s="171"/>
      <c r="E85" s="171">
        <v>2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18</v>
      </c>
      <c r="D86" s="171"/>
      <c r="E86" s="171"/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25</v>
      </c>
      <c r="C88" s="173">
        <f>SUM(C76:C87)</f>
        <v>199</v>
      </c>
      <c r="D88" s="173">
        <f>SUM(D76:D87)</f>
        <v>1</v>
      </c>
      <c r="E88" s="173">
        <f>SUM(E76:E87)</f>
        <v>9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18839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topLeftCell="A55" workbookViewId="0">
      <selection activeCell="C23" sqref="C23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",[9]NOMBRE!B2," - ","( ",[9]NOMBRE!C2,[9]NOMBRE!D2,[9]NOMBRE!E2,[9]NOMBRE!F2,[9]NOMBRE!G2,"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Ibáñez del Campo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",[9]NOMBRE!B6," - ","( ",[9]NOMBRE!C6,[9]NOMBRE!D6," )")</f>
        <v>MES: AGOSTO - ( 08 )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",[9]NOMBRE!B7)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16" t="s">
        <v>1</v>
      </c>
      <c r="B7" s="216"/>
      <c r="C7" s="216"/>
      <c r="D7" s="216"/>
      <c r="E7" s="216"/>
      <c r="F7" s="216"/>
      <c r="G7" s="216"/>
      <c r="H7" s="216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7" t="s">
        <v>3</v>
      </c>
      <c r="B9" s="207" t="s">
        <v>4</v>
      </c>
      <c r="C9" s="207" t="s">
        <v>5</v>
      </c>
      <c r="D9" s="222" t="s">
        <v>6</v>
      </c>
      <c r="E9" s="223"/>
      <c r="F9" s="207" t="s">
        <v>7</v>
      </c>
      <c r="G9" s="207" t="s">
        <v>8</v>
      </c>
      <c r="H9" s="217" t="s">
        <v>9</v>
      </c>
      <c r="I9" s="222"/>
      <c r="J9" s="226"/>
      <c r="K9" s="21"/>
      <c r="L9" s="20"/>
      <c r="X9" s="14"/>
    </row>
    <row r="10" spans="1:27" ht="10.5" customHeight="1" x14ac:dyDescent="0.15">
      <c r="A10" s="218"/>
      <c r="B10" s="208"/>
      <c r="C10" s="220"/>
      <c r="D10" s="224"/>
      <c r="E10" s="225"/>
      <c r="F10" s="208"/>
      <c r="G10" s="208"/>
      <c r="H10" s="219"/>
      <c r="I10" s="227"/>
      <c r="J10" s="228"/>
      <c r="K10" s="21"/>
      <c r="L10" s="20"/>
      <c r="X10" s="14"/>
    </row>
    <row r="11" spans="1:27" ht="40.5" customHeight="1" x14ac:dyDescent="0.15">
      <c r="A11" s="219"/>
      <c r="B11" s="209"/>
      <c r="C11" s="221"/>
      <c r="D11" s="22" t="s">
        <v>10</v>
      </c>
      <c r="E11" s="23" t="s">
        <v>11</v>
      </c>
      <c r="F11" s="209"/>
      <c r="G11" s="209"/>
      <c r="H11" s="24" t="s">
        <v>12</v>
      </c>
      <c r="I11" s="25" t="s">
        <v>13</v>
      </c>
      <c r="J11" s="191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1715</v>
      </c>
      <c r="E12" s="30">
        <f t="shared" si="0"/>
        <v>1244</v>
      </c>
      <c r="F12" s="31">
        <f t="shared" si="0"/>
        <v>185</v>
      </c>
      <c r="G12" s="31">
        <f t="shared" si="0"/>
        <v>726</v>
      </c>
      <c r="H12" s="29">
        <f>SUM(H13:H16)</f>
        <v>517</v>
      </c>
      <c r="I12" s="32">
        <f>SUM(I13:I16)</f>
        <v>517</v>
      </c>
      <c r="J12" s="30">
        <f t="shared" si="0"/>
        <v>0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995</v>
      </c>
      <c r="E13" s="39">
        <v>524</v>
      </c>
      <c r="F13" s="40">
        <v>125</v>
      </c>
      <c r="G13" s="40">
        <v>508</v>
      </c>
      <c r="H13" s="38">
        <v>299</v>
      </c>
      <c r="I13" s="41">
        <v>299</v>
      </c>
      <c r="J13" s="42"/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720</v>
      </c>
      <c r="E14" s="50">
        <v>720</v>
      </c>
      <c r="F14" s="51">
        <v>60</v>
      </c>
      <c r="G14" s="51">
        <v>218</v>
      </c>
      <c r="H14" s="49">
        <v>218</v>
      </c>
      <c r="I14" s="52">
        <v>218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>
        <v>0</v>
      </c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>
        <v>0</v>
      </c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0" t="s">
        <v>21</v>
      </c>
      <c r="B18" s="186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77</v>
      </c>
      <c r="C19" s="72"/>
      <c r="D19" s="73"/>
      <c r="E19" s="73">
        <v>77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19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24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169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v>16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>
        <v>1</v>
      </c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v>5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249</v>
      </c>
      <c r="C35" s="98"/>
      <c r="D35" s="99">
        <v>11</v>
      </c>
      <c r="E35" s="99">
        <v>154</v>
      </c>
      <c r="F35" s="100">
        <v>84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948</v>
      </c>
      <c r="C39" s="106">
        <v>2453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228</v>
      </c>
      <c r="C40" s="110">
        <v>107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178</v>
      </c>
      <c r="C41" s="110">
        <v>32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119</v>
      </c>
      <c r="C42" s="114">
        <v>231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213</v>
      </c>
      <c r="C46" s="110">
        <v>376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213</v>
      </c>
      <c r="C47" s="114">
        <v>376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9" t="s">
        <v>58</v>
      </c>
      <c r="B49" s="230"/>
      <c r="C49" s="230"/>
      <c r="D49" s="230"/>
      <c r="E49" s="230"/>
      <c r="J49" s="20"/>
      <c r="X49" s="14"/>
    </row>
    <row r="50" spans="1:31" ht="33.75" x14ac:dyDescent="0.15">
      <c r="A50" s="87" t="s">
        <v>55</v>
      </c>
      <c r="B50" s="18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31" t="s">
        <v>56</v>
      </c>
      <c r="B51" s="232"/>
      <c r="C51" s="130">
        <f>SUM(D51:I51)</f>
        <v>204</v>
      </c>
      <c r="D51" s="131">
        <v>43</v>
      </c>
      <c r="E51" s="132">
        <v>52</v>
      </c>
      <c r="F51" s="132">
        <v>50</v>
      </c>
      <c r="G51" s="132">
        <v>33</v>
      </c>
      <c r="H51" s="132">
        <v>26</v>
      </c>
      <c r="I51" s="133"/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33" t="s">
        <v>67</v>
      </c>
      <c r="B52" s="134" t="s">
        <v>68</v>
      </c>
      <c r="C52" s="135">
        <f>SUM(D52:I52)</f>
        <v>36</v>
      </c>
      <c r="D52" s="136">
        <v>18</v>
      </c>
      <c r="E52" s="137">
        <v>13</v>
      </c>
      <c r="F52" s="137">
        <v>5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33"/>
      <c r="B53" s="139" t="s">
        <v>69</v>
      </c>
      <c r="C53" s="140">
        <f>SUM(D53:I53)</f>
        <v>23</v>
      </c>
      <c r="D53" s="141">
        <v>15</v>
      </c>
      <c r="E53" s="142">
        <v>8</v>
      </c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34" t="s">
        <v>70</v>
      </c>
      <c r="B54" s="144" t="s">
        <v>68</v>
      </c>
      <c r="C54" s="145">
        <f>SUM(D54:I54)</f>
        <v>68</v>
      </c>
      <c r="D54" s="146">
        <v>32</v>
      </c>
      <c r="E54" s="147">
        <v>27</v>
      </c>
      <c r="F54" s="147">
        <v>9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35"/>
      <c r="B55" s="150" t="s">
        <v>69</v>
      </c>
      <c r="C55" s="151">
        <f>SUM(D55:I55)</f>
        <v>81</v>
      </c>
      <c r="D55" s="152">
        <v>51</v>
      </c>
      <c r="E55" s="153">
        <v>30</v>
      </c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206" t="s">
        <v>72</v>
      </c>
      <c r="B56" s="206"/>
      <c r="C56" s="206"/>
      <c r="D56" s="206"/>
      <c r="E56" s="206"/>
      <c r="F56" s="206"/>
      <c r="J56" s="20"/>
      <c r="X56" s="14"/>
    </row>
    <row r="57" spans="1:31" ht="11.25" x14ac:dyDescent="0.15">
      <c r="A57" s="186" t="s">
        <v>73</v>
      </c>
      <c r="B57" s="211" t="s">
        <v>74</v>
      </c>
      <c r="C57" s="212"/>
      <c r="D57" s="213" t="s">
        <v>75</v>
      </c>
      <c r="E57" s="214"/>
      <c r="F57" s="185"/>
      <c r="J57" s="20"/>
      <c r="X57" s="14"/>
    </row>
    <row r="58" spans="1:31" ht="21" x14ac:dyDescent="0.25">
      <c r="A58" s="14"/>
      <c r="B58" s="188" t="s">
        <v>76</v>
      </c>
      <c r="C58" s="188" t="s">
        <v>77</v>
      </c>
      <c r="D58" s="188" t="s">
        <v>76</v>
      </c>
      <c r="E58" s="18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8</v>
      </c>
      <c r="C59" s="161">
        <v>73</v>
      </c>
      <c r="D59" s="161"/>
      <c r="E59" s="161">
        <v>125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>
        <v>5</v>
      </c>
      <c r="D61" s="165"/>
      <c r="E61" s="165">
        <v>8</v>
      </c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/>
      <c r="C63" s="165">
        <v>31</v>
      </c>
      <c r="D63" s="165"/>
      <c r="E63" s="165">
        <v>105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20</v>
      </c>
      <c r="C65" s="165">
        <v>3</v>
      </c>
      <c r="D65" s="165"/>
      <c r="E65" s="165">
        <v>15</v>
      </c>
      <c r="J65" s="20"/>
      <c r="X65" s="14"/>
    </row>
    <row r="66" spans="1:27" ht="15" customHeight="1" x14ac:dyDescent="0.15">
      <c r="A66" s="163" t="s">
        <v>85</v>
      </c>
      <c r="B66" s="164"/>
      <c r="C66" s="165">
        <v>1</v>
      </c>
      <c r="D66" s="165"/>
      <c r="E66" s="165"/>
      <c r="J66" s="20"/>
      <c r="X66" s="14"/>
    </row>
    <row r="67" spans="1:27" ht="15" customHeight="1" x14ac:dyDescent="0.15">
      <c r="A67" s="163" t="s">
        <v>86</v>
      </c>
      <c r="B67" s="164"/>
      <c r="C67" s="165">
        <v>70</v>
      </c>
      <c r="D67" s="165"/>
      <c r="E67" s="165">
        <v>57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63</v>
      </c>
      <c r="D68" s="165"/>
      <c r="E68" s="165">
        <v>27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43</v>
      </c>
      <c r="D69" s="165"/>
      <c r="E69" s="165">
        <v>48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28</v>
      </c>
      <c r="C71" s="166">
        <f>SUM(C59:C70)</f>
        <v>289</v>
      </c>
      <c r="D71" s="166">
        <f>SUM(D59:D70)</f>
        <v>0</v>
      </c>
      <c r="E71" s="166">
        <f>SUM(E59:E70)</f>
        <v>385</v>
      </c>
      <c r="J71" s="20"/>
      <c r="X71" s="14"/>
    </row>
    <row r="72" spans="1:27" ht="39" customHeight="1" x14ac:dyDescent="0.15">
      <c r="A72" s="206" t="s">
        <v>90</v>
      </c>
      <c r="B72" s="206"/>
      <c r="C72" s="206"/>
      <c r="D72" s="206"/>
      <c r="E72" s="206"/>
      <c r="F72" s="206"/>
      <c r="J72" s="20"/>
      <c r="X72" s="14"/>
    </row>
    <row r="73" spans="1:27" x14ac:dyDescent="0.15">
      <c r="A73" s="207" t="s">
        <v>73</v>
      </c>
      <c r="B73" s="210" t="s">
        <v>91</v>
      </c>
      <c r="C73" s="210"/>
      <c r="D73" s="210"/>
      <c r="E73" s="210"/>
      <c r="J73" s="20"/>
      <c r="X73" s="14"/>
    </row>
    <row r="74" spans="1:27" x14ac:dyDescent="0.15">
      <c r="A74" s="208"/>
      <c r="B74" s="210" t="s">
        <v>92</v>
      </c>
      <c r="C74" s="210"/>
      <c r="D74" s="210" t="s">
        <v>93</v>
      </c>
      <c r="E74" s="210"/>
      <c r="J74" s="20"/>
      <c r="X74" s="14"/>
    </row>
    <row r="75" spans="1:27" ht="21" x14ac:dyDescent="0.15">
      <c r="A75" s="209"/>
      <c r="B75" s="188" t="s">
        <v>76</v>
      </c>
      <c r="C75" s="188" t="s">
        <v>77</v>
      </c>
      <c r="D75" s="188" t="s">
        <v>76</v>
      </c>
      <c r="E75" s="18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12</v>
      </c>
      <c r="C76" s="88">
        <v>70</v>
      </c>
      <c r="D76" s="88"/>
      <c r="E76" s="88">
        <v>3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1</v>
      </c>
      <c r="C78" s="171">
        <v>9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v>2</v>
      </c>
      <c r="C80" s="171">
        <v>30</v>
      </c>
      <c r="D80" s="171"/>
      <c r="E80" s="171">
        <v>1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12</v>
      </c>
      <c r="C82" s="171">
        <v>4</v>
      </c>
      <c r="D82" s="171">
        <v>1</v>
      </c>
      <c r="E82" s="171">
        <v>1</v>
      </c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/>
      <c r="C83" s="171">
        <v>40</v>
      </c>
      <c r="D83" s="171"/>
      <c r="E83" s="171">
        <v>1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15</v>
      </c>
      <c r="D84" s="171"/>
      <c r="E84" s="171">
        <v>2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>
        <v>1</v>
      </c>
      <c r="C85" s="171">
        <v>40</v>
      </c>
      <c r="D85" s="171"/>
      <c r="E85" s="171">
        <v>3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>
        <v>3</v>
      </c>
      <c r="C86" s="171">
        <v>25</v>
      </c>
      <c r="D86" s="171">
        <v>1</v>
      </c>
      <c r="E86" s="171">
        <v>2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31</v>
      </c>
      <c r="C88" s="173">
        <f>SUM(C76:C87)</f>
        <v>233</v>
      </c>
      <c r="D88" s="173">
        <f>SUM(D76:D87)</f>
        <v>2</v>
      </c>
      <c r="E88" s="173">
        <f>SUM(E76:E87)</f>
        <v>13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18974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2016-01-21T17:47:19Z</dcterms:modified>
</cp:coreProperties>
</file>